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1.xml" ContentType="application/vnd.openxmlformats-officedocument.drawing+xml"/>
  <Override PartName="/xl/tables/table9.xml" ContentType="application/vnd.openxmlformats-officedocument.spreadsheetml.table+xml"/>
  <Override PartName="/xl/queryTables/queryTable1.xml" ContentType="application/vnd.openxmlformats-officedocument.spreadsheetml.query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2.xml" ContentType="application/vnd.openxmlformats-officedocument.drawing+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bivv.sharepoint.com/sites/KCC2/Shared Documents/KE-20-KPI-EU/Database/"/>
    </mc:Choice>
  </mc:AlternateContent>
  <xr:revisionPtr revIDLastSave="287" documentId="11_F25DC773A252ABDACC1048E4191B40405ADE58F1" xr6:coauthVersionLast="47" xr6:coauthVersionMax="47" xr10:uidLastSave="{308C31E0-44C0-43AD-8C3C-D6111A760868}"/>
  <bookViews>
    <workbookView xWindow="-108" yWindow="-108" windowWidth="23256" windowHeight="13176" xr2:uid="{00000000-000D-0000-FFFF-FFFF00000000}"/>
  </bookViews>
  <sheets>
    <sheet name="AUSTRIA" sheetId="1" r:id="rId1"/>
    <sheet name="AT-Agg" sheetId="4" r:id="rId2"/>
    <sheet name="AT-Semiagg" sheetId="3" r:id="rId3"/>
    <sheet name="AT-Metadata" sheetId="2" r:id="rId4"/>
    <sheet name="BELGIUM" sheetId="5" r:id="rId5"/>
    <sheet name="BE-Agg" sheetId="6" r:id="rId6"/>
    <sheet name="BE-Semiagg" sheetId="7" r:id="rId7"/>
    <sheet name="BE-Metadata" sheetId="8" r:id="rId8"/>
    <sheet name="BULGARIA" sheetId="9" r:id="rId9"/>
    <sheet name="BG-Agg" sheetId="27" r:id="rId10"/>
    <sheet name="BG-Semiagg" sheetId="28" r:id="rId11"/>
    <sheet name="BG-Metadata" sheetId="29" r:id="rId12"/>
    <sheet name="CYPRUS" sheetId="10" r:id="rId13"/>
    <sheet name="CY-Agg" sheetId="30" r:id="rId14"/>
    <sheet name="CY-Semiagg" sheetId="31" r:id="rId15"/>
    <sheet name="CY-Metadata" sheetId="32" r:id="rId16"/>
    <sheet name="CZECH REPUBLIC" sheetId="12" r:id="rId17"/>
    <sheet name="CZ-Agg" sheetId="33" r:id="rId18"/>
    <sheet name="CZ-Semiagg" sheetId="34" r:id="rId19"/>
    <sheet name="CZ-Metadata" sheetId="35" r:id="rId20"/>
    <sheet name="DENMARK" sheetId="13" r:id="rId21"/>
    <sheet name="DK-Agg" sheetId="36" r:id="rId22"/>
    <sheet name="DK-Semiagg" sheetId="37" r:id="rId23"/>
    <sheet name="DK-Metadata" sheetId="38" r:id="rId24"/>
    <sheet name="FINLAND" sheetId="14" r:id="rId25"/>
    <sheet name="FI-Agg" sheetId="39" r:id="rId26"/>
    <sheet name="FI-Semiagg" sheetId="40" r:id="rId27"/>
    <sheet name="FI-Metadata" sheetId="41" r:id="rId28"/>
    <sheet name="GERMANY" sheetId="24" r:id="rId29"/>
    <sheet name="DE-Agg" sheetId="42" r:id="rId30"/>
    <sheet name="DE-Semiagg" sheetId="43" r:id="rId31"/>
    <sheet name="DE-Metadata" sheetId="44" r:id="rId32"/>
    <sheet name="GREECE" sheetId="15" r:id="rId33"/>
    <sheet name="GR-Agg" sheetId="45" r:id="rId34"/>
    <sheet name="GR-Semiagg" sheetId="46" r:id="rId35"/>
    <sheet name="GR-Metadata" sheetId="47" r:id="rId36"/>
    <sheet name="HUNGARY" sheetId="25" r:id="rId37"/>
    <sheet name="HU-Agg" sheetId="48" r:id="rId38"/>
    <sheet name="HU-Semiagg" sheetId="49" r:id="rId39"/>
    <sheet name="HU-Metadata" sheetId="50" r:id="rId40"/>
    <sheet name="IRELAND" sheetId="16" r:id="rId41"/>
    <sheet name="IE-Agg" sheetId="51" r:id="rId42"/>
    <sheet name="IE-Semiagg" sheetId="52" r:id="rId43"/>
    <sheet name="IE-Metadata" sheetId="53" r:id="rId44"/>
    <sheet name="ITALY" sheetId="26" r:id="rId45"/>
    <sheet name="IT-Agg" sheetId="54" r:id="rId46"/>
    <sheet name="IT-Semiagg" sheetId="55" r:id="rId47"/>
    <sheet name="IT-Metadata" sheetId="56" r:id="rId48"/>
    <sheet name="LATVIA" sheetId="17" r:id="rId49"/>
    <sheet name="LV-Agg" sheetId="57" r:id="rId50"/>
    <sheet name="LV-Semiagg" sheetId="58" r:id="rId51"/>
    <sheet name="LV-Metadata" sheetId="59" r:id="rId52"/>
    <sheet name="LITHUANIA" sheetId="18" r:id="rId53"/>
    <sheet name="LT-Agg" sheetId="60" r:id="rId54"/>
    <sheet name="LT-Semiagg" sheetId="61" r:id="rId55"/>
    <sheet name="LT-Metadata" sheetId="62" r:id="rId56"/>
    <sheet name="MALTA" sheetId="19" r:id="rId57"/>
    <sheet name="MT-Agg" sheetId="63" r:id="rId58"/>
    <sheet name="MT-Semiagg" sheetId="64" r:id="rId59"/>
    <sheet name="MT-Metadata" sheetId="65" r:id="rId60"/>
    <sheet name="NETHERLANDS" sheetId="20" r:id="rId61"/>
    <sheet name="NL-Agg" sheetId="66" r:id="rId62"/>
    <sheet name="NL-Semiagg" sheetId="67" r:id="rId63"/>
    <sheet name="NL-Metadata" sheetId="68" r:id="rId64"/>
    <sheet name="POLAND" sheetId="21" r:id="rId65"/>
    <sheet name="PL-Agg" sheetId="69" r:id="rId66"/>
    <sheet name="PL-Semiagg" sheetId="70" r:id="rId67"/>
    <sheet name="PL-Non-free-flow" sheetId="81" r:id="rId68"/>
    <sheet name="PL-Metadata" sheetId="71" r:id="rId69"/>
    <sheet name="PORTUGAL" sheetId="22" r:id="rId70"/>
    <sheet name="PT-Agg" sheetId="72" r:id="rId71"/>
    <sheet name="PT-Semiagg" sheetId="73" r:id="rId72"/>
    <sheet name="PT-Metadata" sheetId="74" r:id="rId73"/>
    <sheet name="SPAIN" sheetId="23" r:id="rId74"/>
    <sheet name="ES-Agg" sheetId="75" r:id="rId75"/>
    <sheet name="ES-Semiagg" sheetId="76" r:id="rId76"/>
    <sheet name="ES-Metadata" sheetId="77" r:id="rId77"/>
    <sheet name="SWEDEN" sheetId="11" r:id="rId78"/>
    <sheet name="SE-Agg" sheetId="78" r:id="rId79"/>
    <sheet name="SE-Semiagg" sheetId="79" r:id="rId80"/>
    <sheet name="SE-Metadata" sheetId="80" r:id="rId81"/>
  </sheets>
  <definedNames>
    <definedName name="ExternalData_2" localSheetId="21" hidden="1">'DK-Agg'!$A$1:$U$11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30" i="78" l="1"/>
  <c r="T30" i="78"/>
  <c r="S30" i="78"/>
  <c r="R30" i="78"/>
  <c r="J30" i="78"/>
  <c r="I30" i="78"/>
  <c r="L30" i="78" s="1"/>
  <c r="G30" i="78"/>
  <c r="F30" i="78"/>
  <c r="E30" i="78"/>
  <c r="J29" i="78"/>
  <c r="L29" i="78" s="1"/>
  <c r="I29" i="78"/>
  <c r="G29" i="78"/>
  <c r="F29" i="78"/>
  <c r="U28" i="78"/>
  <c r="T28" i="78"/>
  <c r="S28" i="78"/>
  <c r="R28" i="78"/>
  <c r="J28" i="78"/>
  <c r="I28" i="78"/>
  <c r="L28" i="78" s="1"/>
  <c r="G28" i="78"/>
  <c r="F28" i="78"/>
  <c r="S7" i="78"/>
  <c r="T7" i="78" s="1"/>
  <c r="R7" i="78"/>
  <c r="V7" i="78" s="1"/>
  <c r="J7" i="78"/>
  <c r="I7" i="78"/>
  <c r="L7" i="78" s="1"/>
  <c r="G7" i="78"/>
  <c r="F7" i="78"/>
  <c r="E7" i="78"/>
  <c r="V6" i="78"/>
  <c r="V5" i="78"/>
  <c r="V4" i="78"/>
  <c r="W7" i="78" l="1"/>
  <c r="X7" i="78" s="1"/>
  <c r="Y7" i="78" s="1"/>
  <c r="X6" i="78"/>
  <c r="Y6" i="78" s="1"/>
  <c r="U7" i="78"/>
  <c r="K28" i="78"/>
  <c r="K30" i="78"/>
  <c r="W4" i="78"/>
  <c r="X4" i="78" s="1"/>
  <c r="Y4" i="78" s="1"/>
  <c r="W6" i="78"/>
  <c r="K7" i="78"/>
  <c r="K29" i="78"/>
  <c r="W5" i="78"/>
  <c r="X5" i="78" s="1"/>
  <c r="Y5" i="78" s="1"/>
  <c r="X7" i="66" l="1"/>
  <c r="W7" i="66"/>
  <c r="V7" i="66"/>
  <c r="U7" i="66"/>
  <c r="T7" i="66"/>
  <c r="S7" i="66"/>
  <c r="R7" i="66"/>
  <c r="Q7" i="66"/>
  <c r="M7" i="66"/>
  <c r="L7" i="66"/>
  <c r="K7" i="66"/>
  <c r="J7" i="66"/>
  <c r="I7" i="66"/>
  <c r="E7" i="66"/>
  <c r="G29" i="63"/>
  <c r="G28" i="63"/>
  <c r="G27" i="63"/>
  <c r="G26" i="63"/>
  <c r="G25" i="63"/>
  <c r="G20" i="63"/>
  <c r="H7" i="60" l="1"/>
  <c r="G7" i="60"/>
  <c r="F7" i="60"/>
  <c r="E7" i="60"/>
  <c r="F7" i="57" l="1"/>
  <c r="T7" i="57" s="1"/>
  <c r="U6" i="57"/>
  <c r="T6" i="57"/>
  <c r="U5" i="57"/>
  <c r="T5" i="57"/>
  <c r="U4" i="57"/>
  <c r="T4" i="57"/>
  <c r="U7" i="57" l="1"/>
  <c r="I137" i="40" l="1"/>
  <c r="S137" i="40" s="1"/>
  <c r="H137" i="40"/>
  <c r="G137" i="40"/>
  <c r="F137" i="40"/>
  <c r="I136" i="40"/>
  <c r="S136" i="40" s="1"/>
  <c r="H136" i="40"/>
  <c r="G136" i="40"/>
  <c r="F136" i="40"/>
  <c r="I135" i="40"/>
  <c r="S135" i="40" s="1"/>
  <c r="H135" i="40"/>
  <c r="H141" i="40" s="1"/>
  <c r="G135" i="40"/>
  <c r="G141" i="40" s="1"/>
  <c r="F135" i="40"/>
  <c r="F141" i="40" s="1"/>
  <c r="F117" i="40"/>
  <c r="I111" i="40"/>
  <c r="S111" i="40" s="1"/>
  <c r="H111" i="40"/>
  <c r="H113" i="40" s="1"/>
  <c r="G111" i="40"/>
  <c r="G113" i="40" s="1"/>
  <c r="F111" i="40"/>
  <c r="F113" i="40" s="1"/>
  <c r="I105" i="40"/>
  <c r="S105" i="40" s="1"/>
  <c r="H105" i="40"/>
  <c r="G105" i="40"/>
  <c r="F105" i="40"/>
  <c r="I93" i="40"/>
  <c r="S93" i="40" s="1"/>
  <c r="H93" i="40"/>
  <c r="G93" i="40"/>
  <c r="F93" i="40"/>
  <c r="I83" i="40"/>
  <c r="I85" i="40" s="1"/>
  <c r="H83" i="40"/>
  <c r="H85" i="40" s="1"/>
  <c r="G83" i="40"/>
  <c r="G85" i="40" s="1"/>
  <c r="F83" i="40"/>
  <c r="F85" i="40" s="1"/>
  <c r="I77" i="40"/>
  <c r="S77" i="40" s="1"/>
  <c r="H77" i="40"/>
  <c r="G77" i="40"/>
  <c r="F77" i="40"/>
  <c r="I65" i="40"/>
  <c r="S65" i="40" s="1"/>
  <c r="H65" i="40"/>
  <c r="G65" i="40"/>
  <c r="F65" i="40"/>
  <c r="I55" i="40"/>
  <c r="J55" i="40" s="1"/>
  <c r="H55" i="40"/>
  <c r="H57" i="40" s="1"/>
  <c r="G55" i="40"/>
  <c r="G57" i="40" s="1"/>
  <c r="F55" i="40"/>
  <c r="F57" i="40" s="1"/>
  <c r="I49" i="40"/>
  <c r="S49" i="40" s="1"/>
  <c r="H49" i="40"/>
  <c r="G49" i="40"/>
  <c r="F49" i="40"/>
  <c r="I37" i="40"/>
  <c r="S37" i="40" s="1"/>
  <c r="H37" i="40"/>
  <c r="G37" i="40"/>
  <c r="F37" i="40"/>
  <c r="I27" i="40"/>
  <c r="I29" i="40" s="1"/>
  <c r="H27" i="40"/>
  <c r="H29" i="40" s="1"/>
  <c r="G27" i="40"/>
  <c r="G29" i="40" s="1"/>
  <c r="F27" i="40"/>
  <c r="F29" i="40" s="1"/>
  <c r="I21" i="40"/>
  <c r="J21" i="40" s="1"/>
  <c r="H21" i="40"/>
  <c r="G21" i="40"/>
  <c r="F21" i="40"/>
  <c r="I9" i="40"/>
  <c r="S9" i="40" s="1"/>
  <c r="H9" i="40"/>
  <c r="G9" i="40"/>
  <c r="F9" i="40"/>
  <c r="S113" i="40" l="1"/>
  <c r="S141" i="40"/>
  <c r="I141" i="40"/>
  <c r="I57" i="40"/>
  <c r="I113" i="40"/>
  <c r="J37" i="40"/>
  <c r="J57" i="40" s="1"/>
  <c r="J65" i="40"/>
  <c r="J105" i="40"/>
  <c r="J111" i="40"/>
  <c r="N9" i="40"/>
  <c r="N27" i="40"/>
  <c r="N49" i="40"/>
  <c r="N65" i="40"/>
  <c r="N83" i="40"/>
  <c r="N85" i="40" s="1"/>
  <c r="N93" i="40"/>
  <c r="N111" i="40"/>
  <c r="J136" i="40"/>
  <c r="O9" i="40"/>
  <c r="O27" i="40"/>
  <c r="O29" i="40" s="1"/>
  <c r="O37" i="40"/>
  <c r="O49" i="40"/>
  <c r="O55" i="40"/>
  <c r="O65" i="40"/>
  <c r="O77" i="40"/>
  <c r="O83" i="40"/>
  <c r="O93" i="40"/>
  <c r="O105" i="40"/>
  <c r="O111" i="40"/>
  <c r="O113" i="40" s="1"/>
  <c r="N135" i="40"/>
  <c r="N136" i="40"/>
  <c r="N137" i="40"/>
  <c r="J9" i="40"/>
  <c r="J27" i="40"/>
  <c r="J29" i="40" s="1"/>
  <c r="J49" i="40"/>
  <c r="J77" i="40"/>
  <c r="J83" i="40"/>
  <c r="J85" i="40" s="1"/>
  <c r="J93" i="40"/>
  <c r="N21" i="40"/>
  <c r="N37" i="40"/>
  <c r="N55" i="40"/>
  <c r="N77" i="40"/>
  <c r="N105" i="40"/>
  <c r="J135" i="40"/>
  <c r="J137" i="40"/>
  <c r="O21" i="40"/>
  <c r="S21" i="40"/>
  <c r="S27" i="40"/>
  <c r="S29" i="40" s="1"/>
  <c r="S55" i="40"/>
  <c r="S57" i="40" s="1"/>
  <c r="S83" i="40"/>
  <c r="S85" i="40" s="1"/>
  <c r="O135" i="40"/>
  <c r="O136" i="40"/>
  <c r="O137" i="40"/>
  <c r="B72" i="41"/>
  <c r="O57" i="40" l="1"/>
  <c r="N141" i="40"/>
  <c r="J141" i="40"/>
  <c r="N29" i="40"/>
  <c r="O141" i="40"/>
  <c r="O85" i="40"/>
  <c r="J113" i="40"/>
  <c r="N57" i="40"/>
  <c r="N113" i="40"/>
  <c r="H7" i="27" l="1"/>
  <c r="E7" i="27"/>
  <c r="V7" i="4" l="1"/>
  <c r="V6" i="4"/>
  <c r="V5" i="4"/>
  <c r="R4" i="4"/>
  <c r="V4" i="4"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A522479-09F7-4837-8AB0-B459CD7160B6}" keepAlive="1" name="Query - Speeding - Denmark" description="Verbinding maken met de query Speeding - Denmark in de werkmap." type="5" refreshedVersion="8" background="1" saveData="1">
    <dbPr connection="Provider=Microsoft.Mashup.OleDb.1;Data Source=$Workbook$;Location=&quot;Speeding - Denmark&quot;;Extended Properties=&quot;&quot;" command="SELECT * FROM [Speeding - Denmark]"/>
  </connection>
</connections>
</file>

<file path=xl/sharedStrings.xml><?xml version="1.0" encoding="utf-8"?>
<sst xmlns="http://schemas.openxmlformats.org/spreadsheetml/2006/main" count="23540" uniqueCount="821">
  <si>
    <t>KPI Speed</t>
  </si>
  <si>
    <t>KPIs Definition and Methodology</t>
  </si>
  <si>
    <t>Note</t>
  </si>
  <si>
    <t>Name the KPIs delivered (per type of road, user, vehicle, time period) - 
including the main national KPI</t>
  </si>
  <si>
    <t>KPI on Speed; KPI on speed by road type, KPI speed by vehicle type</t>
  </si>
  <si>
    <t>Data collection method</t>
  </si>
  <si>
    <t>Automated measurements</t>
  </si>
  <si>
    <t>Except Motorways: observations</t>
  </si>
  <si>
    <t>Type of survey</t>
  </si>
  <si>
    <t>Definition of road types selected for observations:</t>
  </si>
  <si>
    <t>urban roads</t>
  </si>
  <si>
    <t>Roads inside urban boundary signs, motorways not included.</t>
  </si>
  <si>
    <t>rural roads</t>
  </si>
  <si>
    <t>Roads outside urban boundary signs, motorways not included.</t>
  </si>
  <si>
    <t>motorways</t>
  </si>
  <si>
    <t>Public road with dual carriageways and at least two lanes each way. All entrances and exits are signposted and all interchanges are grade separated. Central barrier or median present throughout the road. No crossing is permitted, while stopping is permitted only in an emergency. Restricted access to motor vehicles, prohibited to pedestrians, animals, pedal cycles, mopeds, agricultural vehicles.</t>
  </si>
  <si>
    <t>n/a</t>
  </si>
  <si>
    <t>Definition of time periods selected for observations:</t>
  </si>
  <si>
    <t>weekday/daytime</t>
  </si>
  <si>
    <t>Monday - Friday; 07:00 to 20:59</t>
  </si>
  <si>
    <t>-</t>
  </si>
  <si>
    <t>weekday/night-time</t>
  </si>
  <si>
    <t>Monday - Friday; 21:00 to 06:59</t>
  </si>
  <si>
    <t>weekend/daytime</t>
  </si>
  <si>
    <t>Saturday - Sunday; 07:00 to 20:59</t>
  </si>
  <si>
    <t>weekend/night-time</t>
  </si>
  <si>
    <t>Saturday - Sunday; 21:00 to 06:59</t>
  </si>
  <si>
    <t>weekday/daytime peak</t>
  </si>
  <si>
    <t>weekday/daytime off-peak</t>
  </si>
  <si>
    <t>Define child groups used for cycle helmet use</t>
  </si>
  <si>
    <t>Actual max speed limits (km/h) on measurement locations by road type and vehicle type (in case sections with different speed limits are selected per road type, please fill in all related values)</t>
  </si>
  <si>
    <t>passenger cars</t>
  </si>
  <si>
    <t>vans/small trucks</t>
  </si>
  <si>
    <t>trucks/buses/heavy goods vehicles</t>
  </si>
  <si>
    <t>motorcycles</t>
  </si>
  <si>
    <t>Actual questions included</t>
  </si>
  <si>
    <t>Sample design</t>
  </si>
  <si>
    <t>Define sampling units</t>
  </si>
  <si>
    <t>Vehicle</t>
  </si>
  <si>
    <t>Sampling of locations</t>
  </si>
  <si>
    <t>Stratified random</t>
  </si>
  <si>
    <t>Type of locations selected for in-vehicle inspections of CRS (e.g. parking lots, rest areas, etc.)</t>
  </si>
  <si>
    <t>Total sample size</t>
  </si>
  <si>
    <t>ca. 17 Mio. Vehicles; 8,5 Mio vehicles are free flowing traffic (= sample size)</t>
  </si>
  <si>
    <t>Stratification levels (please specify)</t>
  </si>
  <si>
    <t>road type</t>
  </si>
  <si>
    <t>Total sample size per minimum stratification level:</t>
  </si>
  <si>
    <t>per road type (if applicable)</t>
  </si>
  <si>
    <t>urban roads: 4,6 Mio, rural roads: 3,9 Mio, motorways: ca. 7000</t>
  </si>
  <si>
    <t>per period time (if applicable)</t>
  </si>
  <si>
    <t>per vehicle type (if applicable)</t>
  </si>
  <si>
    <t>passenger cars: 6,8 Mio., vans/small trucks: 0,8 Mio., trucks/ buses/ heavy goods vehicles: 0,6 Mio, motorcycles: 0,2 Mio.</t>
  </si>
  <si>
    <t>For online/telephone alcohol survey:</t>
  </si>
  <si>
    <t>Sample source</t>
  </si>
  <si>
    <t>Sample descriptive data:</t>
  </si>
  <si>
    <t>Sample size by age and gender and by vehicle type (if applicable)</t>
  </si>
  <si>
    <t>Non-response rate (if applicable)</t>
  </si>
  <si>
    <t>Brief description on the sampling and sample representativity (min. for age and gender based on national demographics)</t>
  </si>
  <si>
    <t>Data collection</t>
  </si>
  <si>
    <t>Observation/ Survey period:</t>
  </si>
  <si>
    <t>start - end date (dd/mm/yy)</t>
  </si>
  <si>
    <t>1/3/2021 to 30/11/2021</t>
  </si>
  <si>
    <t>data collection timeslots (hh:mm - hh:mm)</t>
  </si>
  <si>
    <t>00:00 - 23:59</t>
  </si>
  <si>
    <t>Number of locations for measurements:</t>
  </si>
  <si>
    <t>Number of measurement sessions:</t>
  </si>
  <si>
    <t>Average duration of measurements/sessions (in hours: hh:mm)</t>
  </si>
  <si>
    <t xml:space="preserve">ca. 150 hours </t>
  </si>
  <si>
    <t>Number of locations for in-vehicle inspections of CRS (if applicable)</t>
  </si>
  <si>
    <t>Vehicle types observed</t>
  </si>
  <si>
    <t>passenger cars; vans/small trucks; trucks/ buses/ heavy goods vehicles</t>
  </si>
  <si>
    <t>Source of traffic volume data (please select more than one options, if applicable)</t>
  </si>
  <si>
    <t>Automatic traffic measuring points</t>
  </si>
  <si>
    <t xml:space="preserve">Motorways: estimation </t>
  </si>
  <si>
    <t>If national traffic volume data are available, please describe the existing data (e.g. by road type, time period, road type x time period, vehicle types included, etc.)</t>
  </si>
  <si>
    <t>Traffic volumes in Mio. km  per road and vehicle type are estimated by the ministry of environment: "Ergebnisse der österreichischen Luftschadstoffinventur"</t>
  </si>
  <si>
    <t>Traffic count duration per session</t>
  </si>
  <si>
    <t>Traffic conditions (short description - included/excluded situations)</t>
  </si>
  <si>
    <t>free flowing traffic; using 8 second headway between the vehicles</t>
  </si>
  <si>
    <t>Weather conditions (short description - included/excluded situations)</t>
  </si>
  <si>
    <t>all weather</t>
  </si>
  <si>
    <t>Motorways: no rain</t>
  </si>
  <si>
    <t>Brief description on data collection</t>
  </si>
  <si>
    <t>Data analysis</t>
  </si>
  <si>
    <t>Total traffic count results per vehicle type</t>
  </si>
  <si>
    <t>passenger cars: 13,9 Mio., vans/small trucks: 1,5 Mio., trucks/ buses/ heavy goods vehicles: 0,8 Mio, motorcycles: 0,4 Mio.</t>
  </si>
  <si>
    <t>Traffic count results per vehicle type extrapolated to total duration of all sessions</t>
  </si>
  <si>
    <t>Traffic volume (total and per stratum) based on national data (if applicable)</t>
  </si>
  <si>
    <t>Motorways 39%; Rural 35%; Urban 26%.</t>
  </si>
  <si>
    <t>Estimate of length of relevant road network (total and per road type stratum) (if applicable)</t>
  </si>
  <si>
    <t>Brief description of post stratification weighting and statistical analysis</t>
  </si>
  <si>
    <t>Motorway data is measured in a different way than urban and rural roads (observations of passenger cars only for 1 hour per session / side based radar all vehicle types for an entire week).
Weighting according to Vehiclekilometers as described above.
In case no speed limit is explicitly mentioned, fixed speed limits are set (130 / 100 / 50) according to road type.
Analysis (except KPI) is done in two steps: 1) Aggregation per location (Mean, v85); 2) Average and CI 95% are calculated on these aggregations (N of locations is the 'sample size').  Thus the v85 is the unweighted average of the v85 per location. Data of different speed limits are never combined!</t>
  </si>
  <si>
    <t>Total weight</t>
  </si>
  <si>
    <t>Country characteristics</t>
  </si>
  <si>
    <t>Related laws, regulations and procedures</t>
  </si>
  <si>
    <t>The general speed limits are 50km/h on urban roads, 100 km/h on rural roads and 130 km/h on motorways. Speed limits are differentaited for heavy goods vehicles and buses on rural roads and motorways. More precisely, on rural roads speed limits are 70 km/h for heavy goods vehicles and 80 km/h for buses, while on motorways the speed limits are 80 km/h for heavy goods vehicles and 100km/h for buses.</t>
  </si>
  <si>
    <t>BASELINE - Speed</t>
  </si>
  <si>
    <t>Time period</t>
  </si>
  <si>
    <t>Road Type</t>
  </si>
  <si>
    <t>Speed limit</t>
  </si>
  <si>
    <t>Vehicle Type</t>
  </si>
  <si>
    <t>Nr of Locations</t>
  </si>
  <si>
    <t>N</t>
  </si>
  <si>
    <t>Traffic Counts</t>
  </si>
  <si>
    <t>Weight proportion</t>
  </si>
  <si>
    <t>Average Speed</t>
  </si>
  <si>
    <t>SE1</t>
  </si>
  <si>
    <t>CI (95%) - lower bound1</t>
  </si>
  <si>
    <t>CI (95%) - upper bound1</t>
  </si>
  <si>
    <t>Standard deviation of speed</t>
  </si>
  <si>
    <t>85th percentile of speed</t>
  </si>
  <si>
    <t>SE2</t>
  </si>
  <si>
    <t>CI (95%) - lower bound2</t>
  </si>
  <si>
    <t>CI (95%) - upper bound2</t>
  </si>
  <si>
    <t>KPI</t>
  </si>
  <si>
    <t>SE3</t>
  </si>
  <si>
    <t>CI (95%) - lower bound3</t>
  </si>
  <si>
    <t>CI (95%) - upper bound3</t>
  </si>
  <si>
    <t>vans, small trucks</t>
  </si>
  <si>
    <t>trucks/ buses/ heavy goods vehicles</t>
  </si>
  <si>
    <t>80-Total</t>
  </si>
  <si>
    <t>(All vehicles)</t>
  </si>
  <si>
    <t>90-Total</t>
  </si>
  <si>
    <t>100-Total</t>
  </si>
  <si>
    <t>110-Total</t>
  </si>
  <si>
    <t>120-Total</t>
  </si>
  <si>
    <t>130-Total</t>
  </si>
  <si>
    <t>(fixed)</t>
  </si>
  <si>
    <t>motorways-Total</t>
  </si>
  <si>
    <t>60-Total</t>
  </si>
  <si>
    <t>70-Total</t>
  </si>
  <si>
    <t>rural roads-Total</t>
  </si>
  <si>
    <t>30-Total</t>
  </si>
  <si>
    <t>50-Total</t>
  </si>
  <si>
    <t>urban roads-Total</t>
  </si>
  <si>
    <t>(All roads)</t>
  </si>
  <si>
    <t>(all speed limits)</t>
  </si>
  <si>
    <t>passenger cars-Total</t>
  </si>
  <si>
    <t>vans, small trucks-Total</t>
  </si>
  <si>
    <t>trucks/ buses/ heavy goods vehicles-Total</t>
  </si>
  <si>
    <t>motorcycles-Total</t>
  </si>
  <si>
    <t>weekday/daytime-Total</t>
  </si>
  <si>
    <t>weekday/night-time-Total</t>
  </si>
  <si>
    <t>weekend/daytime-Total</t>
  </si>
  <si>
    <t>weekend/night-time-Total</t>
  </si>
  <si>
    <t>(all periods)</t>
  </si>
  <si>
    <t>(All periods)</t>
  </si>
  <si>
    <t>Legend</t>
  </si>
  <si>
    <t>Level 0</t>
  </si>
  <si>
    <t>no disaggregation</t>
  </si>
  <si>
    <t>Level 1</t>
  </si>
  <si>
    <t>1st level of disaggregation: available data for each stratum/variable</t>
  </si>
  <si>
    <t>Level 2</t>
  </si>
  <si>
    <t>2nd level of disaggregation: available data for 2 strata/variables’ crossings</t>
  </si>
  <si>
    <t>Level 3</t>
  </si>
  <si>
    <t>3rd level of disaggregation: available data for 3 strata/variables’ crossings</t>
  </si>
  <si>
    <t>Level 4</t>
  </si>
  <si>
    <t>4th level of disaggregation: available data for 4 strata/variables’ crossings</t>
  </si>
  <si>
    <t>Nr of locations</t>
  </si>
  <si>
    <t>Number of locations where measurements take place</t>
  </si>
  <si>
    <t>Number of observed vehicles</t>
  </si>
  <si>
    <t>as defined in the methodological guidelines</t>
  </si>
  <si>
    <t>SE</t>
  </si>
  <si>
    <t>Standard Error</t>
  </si>
  <si>
    <t>CI</t>
  </si>
  <si>
    <t>Confidence Interval</t>
  </si>
  <si>
    <t>Minimum Level (required)</t>
  </si>
  <si>
    <t>Minimum level (recommended options)</t>
  </si>
  <si>
    <t>urban road-Total</t>
  </si>
  <si>
    <t>Average speed, standard deviation of speed, V85 (85th percentile of speed) and % of vehicles driving within the speed limit. For passenger cars: by speed limit, by time period, by speed limit x time period</t>
  </si>
  <si>
    <t>Only freespeed passenger cars were used for analyses. Reported standard deviation of speed is unweighted.</t>
  </si>
  <si>
    <t>Radars who measured timestamp, speed and length of vehicle</t>
  </si>
  <si>
    <t>Roadside observations by researchers</t>
  </si>
  <si>
    <t>inside built-up area (30, 50km/h)</t>
  </si>
  <si>
    <t>outside built-up area (70, 90 km/h)</t>
  </si>
  <si>
    <t xml:space="preserve">motorways 2 or 3 lanes (120km/h) with central barrier </t>
  </si>
  <si>
    <t>Monday-Friday 6am-21:59pm</t>
  </si>
  <si>
    <t>Monday-Thursday 22pm-5:59am</t>
  </si>
  <si>
    <t>Saturday-Sunday 6am-21:59pm</t>
  </si>
  <si>
    <t>Friday-Sunday: 22pm-5:59am</t>
  </si>
  <si>
    <t>120 km/h</t>
  </si>
  <si>
    <t>70 and 90 km/h</t>
  </si>
  <si>
    <t>30 and 50 km/h</t>
  </si>
  <si>
    <t>All vehicle types: 12 781 534
All passenger cars: 10 508 095
Passenger cars freespeed: 3 463 780</t>
  </si>
  <si>
    <t>5 speed limits, 3 road types, 4 time periods</t>
  </si>
  <si>
    <t>Motorways: 1118237, Rural roads: 1350925, Urban roads: 994618</t>
  </si>
  <si>
    <t>Only passenger cars freespeed</t>
  </si>
  <si>
    <t>Weekday/daytime: 2247991, Weekday/night-time: 269311, Weekend/daytime: 815427, Weekend night-time: 131051</t>
  </si>
  <si>
    <t>Passenger cars: 3463780</t>
  </si>
  <si>
    <t>20/09/21 - 08/12/21</t>
  </si>
  <si>
    <t>24h/7d</t>
  </si>
  <si>
    <t>One session = one location, 24h / 7 days measurement</t>
  </si>
  <si>
    <t>All sessions included all time periods</t>
  </si>
  <si>
    <t>168h</t>
  </si>
  <si>
    <t>Based on estimated length: passenger car = 2,5m - 8m. Other vehicle lengths also observed but excluded from analyses.</t>
  </si>
  <si>
    <t>Radars used for measurement counted and measured every passing vehicle. For weighting official traffic volume data was also used.</t>
  </si>
  <si>
    <t>Traffic counts during measurements</t>
  </si>
  <si>
    <t>National data of million vehicle kms by vehicle type (only passenger cars used) x region x road type (Federal Public Service 2017)</t>
  </si>
  <si>
    <t>All passing traffic was measured, count 24/7</t>
  </si>
  <si>
    <t>10 min</t>
  </si>
  <si>
    <t>Freespeed (according to baseline guidelines, 5 seconds headway rule)</t>
  </si>
  <si>
    <t>free flowing traffic; using 5 second headway between the vehicles</t>
  </si>
  <si>
    <t>All weather conditions (no storms and no snow during fieldwork period)</t>
  </si>
  <si>
    <t>Passenger cars: 3463780 (freespeed)</t>
  </si>
  <si>
    <t>All passing vehicles were measured. Counted = measured.</t>
  </si>
  <si>
    <t>Equal to above</t>
  </si>
  <si>
    <t>Passenger cars: motorway: 38%, rural: 42%, urban: 20%</t>
  </si>
  <si>
    <t>154575,3 km: 90% urban, 9% rural, 1% motorway</t>
  </si>
  <si>
    <t>Weight based on traffic volume ([TVS/TCS]). A weight based on road length was not included. As all passing cars were measured, a weight correcting for the inclusion probability in the measurement session was not needed.</t>
  </si>
  <si>
    <t>The use of a weight based on road length led to an unbalanced distribution between the Belgian regions and the speed limits that did not reflect reality.</t>
  </si>
  <si>
    <t>Weight based on traffic volume.</t>
  </si>
  <si>
    <t>Speed limits for for passenger cars: motorway: 120 km/h, rural roads: 70 and 90 km/h, urban roads: 30 and 50 km/h</t>
  </si>
  <si>
    <t xml:space="preserve">KPI Speed on motorways, on rural roads and in urban areas; For passenger cars during daytime on weekdays </t>
  </si>
  <si>
    <t>Other (please specify)</t>
  </si>
  <si>
    <t>Roads 1st and 2nd class outside urban boundary signs, motorways not included. These roads have enough traffic so as to fulfill the minimum number of vehicles passing per hour.</t>
  </si>
  <si>
    <t>N/A</t>
  </si>
  <si>
    <t>from 10:00 h to 12:00 h and from 13:00 h to 15:00 h</t>
  </si>
  <si>
    <t>All observations conducted during daytime</t>
  </si>
  <si>
    <t>Fixed speed limits have been selected for all measurement locations per road type. 140 km/h on motorways, 90 km/h on rural roads and 50 km/h in urban areas</t>
  </si>
  <si>
    <t>Simple random</t>
  </si>
  <si>
    <t>road types</t>
  </si>
  <si>
    <t>Passenger cars - motorways: 8487, rural roads: 9252, urban roads: 10069</t>
  </si>
  <si>
    <t>Passenger cars: 27808, Vans &amp; small trucks: 5646,
Trucks, buses &amp; HGV: 3729, Motorcycles: 109.</t>
  </si>
  <si>
    <t>02/10/21 - 07/11/2021, 14/03/21 - 31/05/22</t>
  </si>
  <si>
    <t>10:00 - 12:00 and 13:00 - 15:00</t>
  </si>
  <si>
    <t>passenger vehicles</t>
  </si>
  <si>
    <t>As per definition in the methodological guidelines.</t>
  </si>
  <si>
    <t>National traffic volume data are NOT available</t>
  </si>
  <si>
    <t>10 minutes before start of session and 10 minutes after end of session</t>
  </si>
  <si>
    <t>good weather conditions (from sunny to overcast with light drizzle), which allow drivers to chose their own speed. Temperature varies from 16 C to 32 C</t>
  </si>
  <si>
    <t>Passenger cars: 11449, Vans &amp; small trucks: 1791, Trucks, buses &amp; HGV: 1412, Motorcycles: 96.</t>
  </si>
  <si>
    <t>Passenger cars: 68694, Vans &amp; small trucks: 10746, Trucks, buses &amp; HGV: 8472, Motorcycles: 576.</t>
  </si>
  <si>
    <t>Total length estimate of motorways (806 km), of rural roads (37791 km) and of urban roads (122000 km).</t>
  </si>
  <si>
    <t>One way of aggregation is considered, using different road types. Simple random sampling within considered strata is assumed. The value of the KPI and 95% CIs are computed for each stratum considered. KPIs by road type , as well as a total KPI at national level are computed. 
SE1 and CI1 (lower-uppper bound) are calculated from the observed speed. SE2 and CI2 (lower-uppper bound) are calculated from the V85 speed (all cases from 0% up to 85th-percentile).
SE3 and CI3 (lower-upper bound) are calculated from the individual KPIs.</t>
  </si>
  <si>
    <t>The general speed limits are 50km/h on urban roads, 90 km/h on rural roads and 140 km/h on motorways. Speed limits are differentaited for heavy goods vehicles and buses on rural roads and motorways. More precisely, on rural roads speed limits are 80km/h for both heavy goods vehicles and buses, while on motorways the speed limits are 90km/h for heavy goods vehicles and 90km/h for buses. (Road Traffic Law)</t>
  </si>
  <si>
    <t>Analysis of existing databases</t>
  </si>
  <si>
    <t>No semiaggregate data</t>
  </si>
  <si>
    <t>KPI speed by road type, KPI speed by time period, KPI speed by vehicle type</t>
  </si>
  <si>
    <t>In collaboration with the researchers,Traffic Police officers made the measurements, without being recognizable by the drivers though.</t>
  </si>
  <si>
    <t>roads inside built-up areas; 
Main arterials with 2/3 lanes per direction were selected</t>
  </si>
  <si>
    <t>roads outside built-up areas, motorways not inclued
roads with 1 lane per direction were selected</t>
  </si>
  <si>
    <t>Public road with dual carriageways and at least two lanes each way. All entrances and exits are signposted and all interchanges are grade separated. Central barrier or median present throughout the road. No crossing is permitted, while stopping is permitted only in an emergency. Restricted access to motor vehicles, prohibited to pedestrians, animals, pedal cycles,
mopeds, agricultural vehicles. The minimum speed is not lower than 50 km/h and the maximum speed is not higher than 100 km/h.</t>
  </si>
  <si>
    <t>Monday to Friday, 08:00 to 18:00</t>
  </si>
  <si>
    <t>Saturday, 08:00 to 18:00</t>
  </si>
  <si>
    <t>80 for trucks and HGVs and 100 for buses</t>
  </si>
  <si>
    <t>65 for trucks and HGVs and 80 for buses</t>
  </si>
  <si>
    <t>road type, time period, vehicle type</t>
  </si>
  <si>
    <t>urban roads: 14573, rural roads: 8468, motorways: 17745</t>
  </si>
  <si>
    <t>weekdays: 37401, weekends: 3385</t>
  </si>
  <si>
    <t>passenger cars: 35608, vans/light trucks: 4848, trucks/ buses/ heavy trucks: 330</t>
  </si>
  <si>
    <t>01/09/2022-13/10/2022</t>
  </si>
  <si>
    <t>09:00-12:00, 09:00-13:00, 13:00-16:00</t>
  </si>
  <si>
    <t>passenger cars, vans/light trucks, 
trucks/buses/heavy trucks</t>
  </si>
  <si>
    <t>free flow traffic</t>
  </si>
  <si>
    <t>good weather conditions</t>
  </si>
  <si>
    <t>7174 Passenger Cars, 
1664 vans/light trucks,
550 buses/heavy trucks</t>
  </si>
  <si>
    <t>129431 Passenger Cars,
30001 vans/light trucks,
3242 buses/heavy truck</t>
  </si>
  <si>
    <t>8552 km Total road network length: 
3,2% motorways, 44,0% rural roads; 52,8% urban roads</t>
  </si>
  <si>
    <t>Data weighted based on the Baseline weight formula, including strata sampling weight (road type x time period) and session sampling weight (traffic counts)</t>
  </si>
  <si>
    <t xml:space="preserve">The general speed limits are 50km/h on urban roads, 80 km/h on rural roads and 100 km/h on motorways. These are also the speed limits for passenger cars and motorcycles. Speed limits are differentaited for heavy goods vehicles on rural roads and motorways. More precisely, on rural roads speed limits are 65km/h for heavy goods vehicles, while on motorways the speed limits are 80km/h. However, when Traffic Police enforces speeding, there is a tolerance in exceeding speed limits and speed tickets are issued for speed higher than the following speed limits: motorways:120km/h; rural roads: 74km/h (for max. legal lomit 65km/h) / 90km/h (for max. 80km/h); urban roads: 57km/h; which is well known by drivers.  </t>
  </si>
  <si>
    <t>yes</t>
  </si>
  <si>
    <t>KPI on speed, KPI on speed by time period, road type, vehicle type</t>
  </si>
  <si>
    <t>The KPI speed was measured by automatic vehicle speed detectors (radars).</t>
  </si>
  <si>
    <t>Roads inside urban area with the assumption of free flow traffic and in the requirements specified in the Methodological guidlines (the distance from junction, places without speed reduction, etc.).</t>
  </si>
  <si>
    <t>Roads outside urban area with the assumption of free flow traffic and in the requirements specified in the Methodological guidlines (the distance from junction, places without speed reduction, etc.).</t>
  </si>
  <si>
    <t>All measurements only on I. and II. class of rural roads. III. class rural roads are not included in the measurement - mostly low traffic volume.</t>
  </si>
  <si>
    <t>Motorway in the Czech Republic is a road intended for fast long-distance and interstate transport. Motorways are multi-lane roads with separated directions, without level crossings and with separate connection points for entry and exit.</t>
  </si>
  <si>
    <t>Monday-Friday: 7.00am-7.30pm</t>
  </si>
  <si>
    <t>Monday: 0.00am-7.am, Monday - Thursday: 7-30pm-7.00am, Friday: 7.30pm-11.59pm</t>
  </si>
  <si>
    <t>Saturday - Sunday: 7.00am-7.30pm</t>
  </si>
  <si>
    <t>Saturday: 0.00am-7.am, Saturday - Sunday: 7-30pm-7.00am, Sunday: 7.30pm-11.59pm</t>
  </si>
  <si>
    <t>All locations were selected with fixed speed limits.</t>
  </si>
  <si>
    <t>130 km/h</t>
  </si>
  <si>
    <t>80 km/h</t>
  </si>
  <si>
    <t>For vehicles over 3,5 tuns, the general speed limit is 80 km/h.</t>
  </si>
  <si>
    <t>Only for buses and medical rescue services is the general speed limit 130 km/h.</t>
  </si>
  <si>
    <t>90 km/h</t>
  </si>
  <si>
    <t>Only for buses and medical rescue services is the general speed limit 90 km/h.</t>
  </si>
  <si>
    <t>50 km/h</t>
  </si>
  <si>
    <t>On rural and urban roads - 1 location/region (13 regions in the Czech Republic = 13 locations for rural roads and 13 locations for urban roads). On motorways - 10 locations.</t>
  </si>
  <si>
    <t>932745 vehicles</t>
  </si>
  <si>
    <t>time period, road type, vehicle type</t>
  </si>
  <si>
    <t>Time period:
- weekday/daytime
- weekday/night-time
- weekend/daytime
- weekend/night-time
Road type:
- motorways
- rural roads
- urban roads
Vehicle type:
- passenger cars
- vans, small trucks
- trucks/ buses/ heavy goods vehicles
- motorcycles</t>
  </si>
  <si>
    <t>urban roads: 129633 vehicles, rural roads: 200847 vehicles, motorways: 760841 vehicles</t>
  </si>
  <si>
    <t>weekday/daytime: 489420 vehicles, weekday/night-time: 209487 vehicles, weekend/daytime: 169918 vehicles, weekend/night-time: 63920 vehicles</t>
  </si>
  <si>
    <t>passenger cars: 600587 vehicles, vans/small trucks: 129541 vehicles, trucks/buses/heavy goods vehicles: 201504 vehicles, motorcycles: 1113 vehicles</t>
  </si>
  <si>
    <t>9/6/2021-30/6/2021, 3/9/2021-20/10/2021</t>
  </si>
  <si>
    <t>24 h/7 days</t>
  </si>
  <si>
    <t>Automatic speed detectors were installed on the road side throughout the measurement (7 days/location).</t>
  </si>
  <si>
    <t>per 13 regions in the Czech Republic</t>
  </si>
  <si>
    <t>168 hours</t>
  </si>
  <si>
    <t>passenger cars; vans/small trucks; trucks/ buses/ heavy goods vehicles, motorcycles</t>
  </si>
  <si>
    <t>Total number of vehicles registrated in the Czech Republic (31.12.2021) are available on: https://portal.sda-cia.cz/stat.php?v#str=vpp</t>
  </si>
  <si>
    <t>sunny/cloudy weather, temperature 15-30°C</t>
  </si>
  <si>
    <t>all vehicles: 8558529 vehicles, passenger cars: 6293125 vehicles, vans/small trucks: 610405 vehicles, trucks/buses/heavy goods vehicles: 405744 vehicles, motorcycles: 1249255 vehicles</t>
  </si>
  <si>
    <t>Total number of vehicles registrated in the Czech Republic (31.12.2021).</t>
  </si>
  <si>
    <t>96655,9 km overall, 1305,4 km motorways, 20431,5 km rural roads (I. and II. class roads), 74919 km urban roads.</t>
  </si>
  <si>
    <t>The data (1.7.2021) of the national road network (motorways, rural roads) are available on: https://www.rsd.cz/wps/wcm/connect/d4f00eed-e6d7-4488-bac4-233113763473/prehledy_2021_7_cr.pdf?MOD=AJPERES.
Total km of urban roads (31.12.2020) are available on: https://www.sydos.cz/cs/rocenka-2020/rocenka/htm_cz/cz20_321000.html</t>
  </si>
  <si>
    <t xml:space="preserve">We used the methodological guidelines created by the expert group for calculation of weighting and statistical analysis (confidence interval, standard error…). Weight proportion is based on ratio combination of national road network (km of motorways, rural roads and urban roads), total number of registrated vehicles in the Czech Republic (passenger cars, vans/small trucks; trucks/ buses/ heavy goods vehicles, motorcycles) and time period (weekdays/daytime, weekdays/night-time, weekend/daytime, weekend/night-time). For calculation of weight proportion we used the formula: [M/m] * [N/(n*t)]. The confidence intervals calculated as described in the methodological guidelines.
</t>
  </si>
  <si>
    <t>According to The Road Traffic Law, the driver must NOT drive the vehicle with the speed exceed the maximum speed limit (vehicles up to 3,5 t and buses on motorways 130 km/h, rural roads 90 km/h, urban roads 50 km/h; vehicles over 3,5 t on motorways 80 km/h, rural roads 80 km/h, urban roads 50 km/h). For trucks with weight more than 7,5 tuns and trucks with trailer with weight more than 3,5 tuns is forbidden to drive on motorways and I. class roads:
a) on sundays and holidays from 1.00 pm - 10 pm
b) on saturdays from 1. July - 31. August from 7.00 am - 1.00 pm
c) on fridays from 1. July - 31. August from 5.00 pm - 9.00 am. Does not apply to exceptions - https://www.zakonyprolidi.cz/cs/2000-361#cast1</t>
  </si>
  <si>
    <t>https://www.zakonyprolidi.cz/cs/2000-361#cast1</t>
  </si>
  <si>
    <t xml:space="preserve">Aspect </t>
  </si>
  <si>
    <r>
      <t>Minimum methodological requirements</t>
    </r>
    <r>
      <rPr>
        <sz val="8"/>
        <color theme="1"/>
        <rFont val="Arial"/>
        <family val="2"/>
      </rPr>
      <t> </t>
    </r>
  </si>
  <si>
    <t xml:space="preserve">Road type coverage </t>
  </si>
  <si>
    <t xml:space="preserve">The indicator should cover motorways, rural non-motorway roads, and urban roads. The results should be presented separately for the three different road types. </t>
  </si>
  <si>
    <t>OK. We have 6 relevant categories: Rural roads west Denmark 80 km/h, Rural roads east Denmark 80 km/h, Motorways 110 km/h, Motorways 130 km/h, Urban roads in middle and small towns 50 km/h, Urban roads in large towns and cities 50 km/h.</t>
  </si>
  <si>
    <t xml:space="preserve">Vehicle type </t>
  </si>
  <si>
    <t xml:space="preserve">The indicator should include at least passenger vehicles (cars). </t>
  </si>
  <si>
    <t xml:space="preserve">Buses and goods vehicles (light [less than 3.5t] and heavy [more than 3.5t]) and powered two-wheelers are optional in a first phase (results should be presented separately for each vehicle type if possible). </t>
  </si>
  <si>
    <t>OK. The Danish indicator covers passenger vehicles (cars).</t>
  </si>
  <si>
    <t xml:space="preserve">Location </t>
  </si>
  <si>
    <t xml:space="preserve">Member States to decide on the locations of the measurements, but measurements should not take place near safety cameras whether fixed or mobile. The choice of locations should be based on random sampling if this is possible, and in any case made with the objective of ensuring a representative sample. </t>
  </si>
  <si>
    <t>OK. The Danish indicator is based on permanent stations in function all year and located with the purpose of giving representative samples, with 6-7 stations within each of the 6 road categories.</t>
  </si>
  <si>
    <t xml:space="preserve">Time of day </t>
  </si>
  <si>
    <t xml:space="preserve">All Member States should elaborate the indicator for day hours in free-flow traffic: the night indicator should be optional due to its higher cost. The results should be shown separately for day and night. </t>
  </si>
  <si>
    <t>Partly OK. The Danish registrations are day and night and can not be separated. Only hours with free-flow traffic are registered.</t>
  </si>
  <si>
    <t xml:space="preserve">Day of the week </t>
  </si>
  <si>
    <t xml:space="preserve">Measurements to be carried out on Tuesdays, Wednesdays or Thursdays. Weekend measurements also possible but optional, and again should be shown separately if carried out. </t>
  </si>
  <si>
    <t>Partly OK. Registrations are carried out all days of the week and cannot be separated.</t>
  </si>
  <si>
    <t xml:space="preserve">Month </t>
  </si>
  <si>
    <r>
      <t xml:space="preserve">Measurements to be carried out preferably in late spring and/or early autumn. </t>
    </r>
    <r>
      <rPr>
        <sz val="10"/>
        <color rgb="FFFF0000"/>
        <rFont val="Arial"/>
        <family val="2"/>
      </rPr>
      <t>OK. Registrations are all year but a selection of months can be chosen that fits requirements.</t>
    </r>
  </si>
  <si>
    <t xml:space="preserve">Weather </t>
  </si>
  <si>
    <t xml:space="preserve">Measurements should not be taken in bad weather conditions (e.g. heavy rain, snow, ice, strong winds or fog). Member States will define the exclusion criteria and report them together with the data. </t>
  </si>
  <si>
    <t>Partly ok. Only hours with free-flow traffic are registered so the effect of extreme weather conditions should be minimized.</t>
  </si>
  <si>
    <t xml:space="preserve">Tolerance </t>
  </si>
  <si>
    <t xml:space="preserve">No tolerance (beyond the error margin of the measuring device), i.e. the values recorded should be those measured by the instrument. </t>
  </si>
  <si>
    <t>OK</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</si>
  <si>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</si>
  <si>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</si>
  <si>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</si>
  <si>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</si>
  <si>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</si>
  <si>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</si>
  <si>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</si>
  <si>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</si>
  <si>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</si>
  <si>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</si>
  <si>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</si>
  <si>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</si>
  <si>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</si>
  <si>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</si>
  <si>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</si>
  <si>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</si>
  <si>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</si>
  <si>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</si>
  <si>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</si>
  <si>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</si>
  <si>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</si>
  <si>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SE - Average Speed</t>
  </si>
  <si>
    <t>CI (95%) - lower bound - Average Speed</t>
  </si>
  <si>
    <t>CI (95%) - upper bound - Average Speed</t>
  </si>
  <si>
    <t>SE - 85th percentile of speed</t>
  </si>
  <si>
    <t>CI (95%) - lower bound - 85th percentile of speed</t>
  </si>
  <si>
    <t>CI (95%) - upper bound - 85th percentile of speed</t>
  </si>
  <si>
    <t>SE - KPI</t>
  </si>
  <si>
    <t>CI (95%) - lower bound - KPI</t>
  </si>
  <si>
    <t>CI (95%) - upper bound - KPI</t>
  </si>
  <si>
    <t>130</t>
  </si>
  <si>
    <t>NA</t>
  </si>
  <si>
    <t>0,804</t>
  </si>
  <si>
    <t>110</t>
  </si>
  <si>
    <t>0,454</t>
  </si>
  <si>
    <t>80 (Jutland)</t>
  </si>
  <si>
    <t>0,439</t>
  </si>
  <si>
    <t>80 (islands)</t>
  </si>
  <si>
    <t>0,606</t>
  </si>
  <si>
    <t>80</t>
  </si>
  <si>
    <t>50 (larger towns, cities)</t>
  </si>
  <si>
    <t>0,583</t>
  </si>
  <si>
    <t>50 (small/middle towns)</t>
  </si>
  <si>
    <t>0,532</t>
  </si>
  <si>
    <t>50</t>
  </si>
  <si>
    <t>Inductive loops</t>
  </si>
  <si>
    <t>Public road within built-up area sign</t>
  </si>
  <si>
    <t>Public road outside built-up area sign, which are not motorways</t>
  </si>
  <si>
    <t>Gravel roads not included</t>
  </si>
  <si>
    <t>Roads marked as motorways</t>
  </si>
  <si>
    <r>
      <t>Monday</t>
    </r>
    <r>
      <rPr>
        <sz val="12"/>
        <color theme="1"/>
        <rFont val="Calibri"/>
        <family val="2"/>
      </rPr>
      <t>−</t>
    </r>
    <r>
      <rPr>
        <sz val="11"/>
        <color theme="1"/>
        <rFont val="Calibri"/>
        <family val="2"/>
        <scheme val="minor"/>
      </rPr>
      <t>Friday 06−20</t>
    </r>
  </si>
  <si>
    <t>Monday−Friday 20−06</t>
  </si>
  <si>
    <t>Saturday−Sunday 06−20</t>
  </si>
  <si>
    <t>Saturday−Sunday 20−06</t>
  </si>
  <si>
    <t>80, 100, 120</t>
  </si>
  <si>
    <t>50, 60, 70, 80, 100</t>
  </si>
  <si>
    <t>50, 60</t>
  </si>
  <si>
    <t xml:space="preserve">All existing automatic traffic measurement stations, which met the requirements. Total 312 measurement stations. September 2021 data. </t>
  </si>
  <si>
    <t>~51.2 million observations of free flow passenger cars and light vans</t>
  </si>
  <si>
    <t>Motorways: 13.2 million observations, Rural roads: 36.5 million observations, Urban roads: 1.5 million observations</t>
  </si>
  <si>
    <t>Weekday daytime: 31 million observations</t>
  </si>
  <si>
    <t>All observations on passenger cars and light vans</t>
  </si>
  <si>
    <t>01/09/21−30/09/21</t>
  </si>
  <si>
    <t>00:00−23:59</t>
  </si>
  <si>
    <t>most measurement stations provided full 30 days of data</t>
  </si>
  <si>
    <t>We used the year 2020 vehicle mileage as a weighting factor for each road type and speed limit. We divided these weighting factors for each time period in relation to the number of observations.</t>
  </si>
  <si>
    <t>No aggregate file</t>
  </si>
  <si>
    <t>No data provided</t>
  </si>
  <si>
    <t>KPI on Speed; KPI speed by road type, KPI speed on time period, KPI speed by vehicle type</t>
  </si>
  <si>
    <t>Radar guns were used for the speed measurements</t>
  </si>
  <si>
    <t>Public road with dual carriageways and at least two lanes each way. All entrances and exits are signposted and all interchanges are grade separated. Central barrier or median present throughout the road. No crossing is permitted, while stopping is permitted only in an emergency. Restricted access to motor vehicles, prohibited to pedestrians, animals, pedal cycles,
mopeds, agricultural vehicles. The minimum speed is not lower than 50 km/h and the maximum speed is not higher than 130 km/h.</t>
  </si>
  <si>
    <t>85/100</t>
  </si>
  <si>
    <t>urban roads: 14354, rural roads: 14178, motorways:7814</t>
  </si>
  <si>
    <t>weekdays: 28727, weekends: 7619</t>
  </si>
  <si>
    <t>passenger cars: 26794, vans/light trucks: 4794, trucks/ buses/ heavy trucks: 2484, motorcycles: 2274</t>
  </si>
  <si>
    <t>28/03/2022-25/05/2022</t>
  </si>
  <si>
    <t>08:00-11:00; 12:00-15:00; 15:00-18:00</t>
  </si>
  <si>
    <t>passenger cars, vans/light trucks, 
trucks/buses/heavy trucks, motorcycles</t>
  </si>
  <si>
    <t>6939 Passenger Cars, 
1143 vans/light trucks,
565 buses/heavy trucks, 
804 motorcycles</t>
  </si>
  <si>
    <t>137517 Passenger Cars,
22780 vans/light trucks,
10861 buses/heavy trucks, 
17249 motorcycles</t>
  </si>
  <si>
    <t>125230 km Total road network length: 
3,1% motorways, 69,5% rural roads; 27,5% urban roads</t>
  </si>
  <si>
    <t>motorways: 0,029; rural roads: 0,516; urban roads: 0,455</t>
  </si>
  <si>
    <t>The general speed limits are 50km/h on urban roads, 90 km/h on rural roads and 130 km/h on motorways. These are also the speed limits for passenger cars and motorcycles (&gt;125cc). Speed limits for motorcycles (&lt;125cc) are 70km/h on rural roads and 80km/h on motorways. Speed limits are differentaited for heavy goods vehicles and buses on rural roads and motorways. More precisely, on rural roads speed limits are 80km/h for both heavy goods vehicles and buses, while on motorways the speed limits are 85km/h for heavy goods vehicles and 100km/h for buses.</t>
  </si>
  <si>
    <t>No aggregate data</t>
  </si>
  <si>
    <t>KPI Seat belts</t>
  </si>
  <si>
    <t>KPI CRS (in-vehicle inspections)</t>
  </si>
  <si>
    <t>KPI Cycle Helmet</t>
  </si>
  <si>
    <t>KPI PTWs Helmet</t>
  </si>
  <si>
    <t>KPI Alcohol</t>
  </si>
  <si>
    <t>KPI Alcohol (Questionnaire Survey)</t>
  </si>
  <si>
    <t>KPI Distraction</t>
  </si>
  <si>
    <t>KPI Speed - Example</t>
  </si>
  <si>
    <t>Please select</t>
  </si>
  <si>
    <t>Online survey</t>
  </si>
  <si>
    <t>Period-based prevalence survey</t>
  </si>
  <si>
    <t>fixed speed limits have been selected for all measurement locations per road type</t>
  </si>
  <si>
    <t>ESRA Questions</t>
  </si>
  <si>
    <t>Driver</t>
  </si>
  <si>
    <t>road type, vehicle type</t>
  </si>
  <si>
    <t>urban roads: 40800, rural roads: 40800, motorways:24000</t>
  </si>
  <si>
    <t>passenger cars: 99336, vans/small trucks: 2010, trucks/ buses/ heavy goods vehicles: 4254</t>
  </si>
  <si>
    <t>Establishment Survey and Central Statistics Office figures</t>
  </si>
  <si>
    <t>To ensure a representative end sample, the survey was strictly demograhically controlled in accordance with the broader population, as identified by way of an annual nationwide Establishment Survey, combined with Government population statistics (Central Statistics Offce figures). The sample size for the survey was 1,013 motorists aged 17+. These were all regular drivers (driving at least once a week). The survey was quota controlled and weighted at the analysis stage in terms of gender, age, region, and area.</t>
  </si>
  <si>
    <t>November and December 2021</t>
  </si>
  <si>
    <t>4/10/2021-8/10/2021</t>
  </si>
  <si>
    <t>8.30am-5.30pm</t>
  </si>
  <si>
    <t>5h per day</t>
  </si>
  <si>
    <t>National mobility survey</t>
  </si>
  <si>
    <t>before the observation session</t>
  </si>
  <si>
    <t>sunny weather, Mean temperature: 20-25 ◦C</t>
  </si>
  <si>
    <t>Interviews for the Road Safety Authority Safety Performance Indicators 2021 were conducted online. This was a national survey of motorists. All aspects of the online survey were managed by an external supplier, and fieldwork was executed by way of their online panel.</t>
  </si>
  <si>
    <t>35500 passenger cars; 710 vans/ small trucks; 1520 trucks/ buses/ heavy goods vehicles</t>
  </si>
  <si>
    <t>213000 passenger cars; 4260 vans/ small trucks; 9120 trucks/ buses/ heavy goods vehicles</t>
  </si>
  <si>
    <t>Sample selection is controlled by the external supplier's panel management team to ensure that there are no over-active panellists, and that all panellists have an equal opportunity to respond. When extracting the sample, individuals were randomly selected within the survey target groupings. To ensure a representative sample of motorists, the supplier applied quota controls in terms of age within gender, overall socio-economic class, region and area. The sample was randomised prior to deployment. At the analysis stage, statistical t-tests determined if significant differences in attitudes and behaviours existed between segments of the sample. These tests were applied to establish significant differences at the 95% confidence level.</t>
  </si>
  <si>
    <t>Two ways of aggregation are considered, using different road types and different vehicle types. Simple random sampling within considered strata is assumed, while design effects are not accounted for. The value of the KPI and 95% CIs are computed for each stratum considered. The value of the KPI and the 95% CIs are further computed for the combination of the two strata, by taking into account the portion of total exposure to traffic attributable to individuals travelling on
different road types or by different vehicle types. Thus, KPIs by road type and vehicle type, as well as a total KPI at national level are computed. Further information is included in the methodological report.</t>
  </si>
  <si>
    <t>Road Traffic Act 2006</t>
  </si>
  <si>
    <t>The general speed limits are 50km/h on urban roads, 90 km/h on rural roads and 130 km/h on motorways. Speed limits are differentaited for heavy goods vehicles and buses on rural roads and motorways. More precisely, on rural roads speed limits are 80km/h for both heavy goods vehicles and buses, while on motorways the speed limits are 85km/h for heavy goods vehicles and 100km/h for buses.</t>
  </si>
  <si>
    <t>KPI Vehicle Safety</t>
  </si>
  <si>
    <t>KPI Definition and Methodology</t>
  </si>
  <si>
    <t>Name the KPIs on vehicle safety delivered (definition selected)</t>
  </si>
  <si>
    <t>Year(s) data refer to</t>
  </si>
  <si>
    <t>Standard Indicator</t>
  </si>
  <si>
    <t>Source of data</t>
  </si>
  <si>
    <t>Database covers the whole country</t>
  </si>
  <si>
    <t>Types and models of cars missing from database (e.g. due to incomplete database, no Euro NCAP ratings available, etc.)</t>
  </si>
  <si>
    <t>Percentage of the new registered passenger cars missing (e.g. due to incomplete database, no Euro NCAP ratings available, etc.)</t>
  </si>
  <si>
    <t>Issues encountered during the linking process</t>
  </si>
  <si>
    <t>Percentage of new vehicles in relation to the entire vehicle fleet per year:</t>
  </si>
  <si>
    <t>Roadworthiness Indicators</t>
  </si>
  <si>
    <t>Roadworthiness criteria used</t>
  </si>
  <si>
    <t>Are only passenger cars included?</t>
  </si>
  <si>
    <t>Which part of the fleet is excluded from the data?</t>
  </si>
  <si>
    <t>Why is this part of the fleet missing (e.g. no need for vehicle inspection)?</t>
  </si>
  <si>
    <t>Issues encountered during the calculation process</t>
  </si>
  <si>
    <t>KPI Infrastructure</t>
  </si>
  <si>
    <t>Name the KPIs on Infrastructure delivered (definition selected)</t>
  </si>
  <si>
    <t>Type of road classification used</t>
  </si>
  <si>
    <t>Methodology of safety rating (if applicable)</t>
  </si>
  <si>
    <t>Thresholds used (if applicable)</t>
  </si>
  <si>
    <t>Urban areas included in the calculation of KPI</t>
  </si>
  <si>
    <t>Data Collection</t>
  </si>
  <si>
    <t>Source of traffic exposure data</t>
  </si>
  <si>
    <t>How traffic exposure is measured/estimated in the country</t>
  </si>
  <si>
    <t>Traffic counts duration (if applicable)</t>
  </si>
  <si>
    <t>Source of road length data</t>
  </si>
  <si>
    <t>Source of accident data (if applicable)</t>
  </si>
  <si>
    <t>Sampling has been used</t>
  </si>
  <si>
    <t>Sampling</t>
  </si>
  <si>
    <t>Sample includes all types of roads</t>
  </si>
  <si>
    <t>Description of sampling design principles used and weighting variables</t>
  </si>
  <si>
    <t>KPI Post crash care</t>
  </si>
  <si>
    <t>Methodology</t>
  </si>
  <si>
    <t>Administrative database covers the whole country</t>
  </si>
  <si>
    <t>EMS response times refer only to road crashes</t>
  </si>
  <si>
    <t xml:space="preserve">All EMS related interventions (with and without a medical doctor) included </t>
  </si>
  <si>
    <t>Definition of road types used (if applicable):</t>
  </si>
  <si>
    <t>motorways/highways</t>
  </si>
  <si>
    <t>Definition of time period of day (if applicable):</t>
  </si>
  <si>
    <t>daytime</t>
  </si>
  <si>
    <t>night-time</t>
  </si>
  <si>
    <t>Sampling of EMS stations</t>
  </si>
  <si>
    <t>Is the sample biased in some way? Please specify</t>
  </si>
  <si>
    <t>Data</t>
  </si>
  <si>
    <t>Time period that data refer to</t>
  </si>
  <si>
    <t>Number of EMS stations</t>
  </si>
  <si>
    <t>Number of EMS cases (unweighted)</t>
  </si>
  <si>
    <t>Number of EMS cases (unweighted) per stratum</t>
  </si>
  <si>
    <t>Proportion of interventions for which the response times are unknown/ erroneous</t>
  </si>
  <si>
    <t>Has a recalculated or estimated value been provided?</t>
  </si>
  <si>
    <t>Please describe the estimation method</t>
  </si>
  <si>
    <t>Contextual information</t>
  </si>
  <si>
    <t>number of dispatching centres</t>
  </si>
  <si>
    <t>number of EMS transportation units</t>
  </si>
  <si>
    <t>number of EMS stations</t>
  </si>
  <si>
    <t>annual number of emergency calls</t>
  </si>
  <si>
    <t>annual number of emergency calls related to road crashes</t>
  </si>
  <si>
    <t>% of emergency calls relating to road crashes within the total number of emergency calls</t>
  </si>
  <si>
    <t>% of interventions for which the timestamp ‘emergency call’ is unknown</t>
  </si>
  <si>
    <t>% of interventions for which the timestamp ‘arrival at the scene of the road crash’ is unknown</t>
  </si>
  <si>
    <t>% of interventions for which both the timestamps are unknown</t>
  </si>
  <si>
    <t>KPI Speed for cars, KPI Speed for cars by road type</t>
  </si>
  <si>
    <t>KPI Safety belts for cars, KPI Safety belts for cars by road type, KPI Safety belts for cars by time period</t>
  </si>
  <si>
    <t>KPI Child restraint systems (CRS) (in-vehicle inspections)</t>
  </si>
  <si>
    <t>KPI Cycle Helmet; KPI  Cycle Helmet by road type, KPI  Cycle Helmet by time period</t>
  </si>
  <si>
    <t>KPI PTWs Helmet; KPI  PTWs Helmet by road type, KPI  PTWs Helmet by time period</t>
  </si>
  <si>
    <t>KPI Alcohol for car drivers;</t>
  </si>
  <si>
    <t>KPI on Distraction; KPI on distraction by road type, KPI distraction by vehicle type</t>
  </si>
  <si>
    <t>Roadside measurements by researchers on urban roads, automatic measurements on rural roads</t>
  </si>
  <si>
    <t>Plus analysis of video recordings for other KPIs</t>
  </si>
  <si>
    <t>Provided by road police</t>
  </si>
  <si>
    <t>Roads inside urban boundary signs</t>
  </si>
  <si>
    <t>Roads outside urban boundary signs</t>
  </si>
  <si>
    <t>no motorways in Latvia</t>
  </si>
  <si>
    <t>not related</t>
  </si>
  <si>
    <t>8:00 - 20:00</t>
  </si>
  <si>
    <t>07:30-16:30</t>
  </si>
  <si>
    <t>08:00-20:00</t>
  </si>
  <si>
    <t>08:00-22:00</t>
  </si>
  <si>
    <t>with exceptions according to the table from guidelines</t>
  </si>
  <si>
    <t>22:00-04:00</t>
  </si>
  <si>
    <t>11:00-16:00</t>
  </si>
  <si>
    <t>09:30-19:00</t>
  </si>
  <si>
    <t>04:00-22:00</t>
  </si>
  <si>
    <t>22:00-04-00</t>
  </si>
  <si>
    <t>one group up to 12 years (visual)</t>
  </si>
  <si>
    <t>Driver and Passenger</t>
  </si>
  <si>
    <t>Passenger</t>
  </si>
  <si>
    <t>Rider and Passenger</t>
  </si>
  <si>
    <t>All corresponding automated measurement sites on rural roads with speed limit 90 km/h, random sites corresponding to guideline recommendations for urban roads</t>
  </si>
  <si>
    <t>Petrol stations, parking lots, events centres, shopping centres</t>
  </si>
  <si>
    <t>98161 for rural roads, 3785 for urban roads</t>
  </si>
  <si>
    <t>Minimum level</t>
  </si>
  <si>
    <t>98161 on rural roads, 3785 on urban roads</t>
  </si>
  <si>
    <t>2692 on rural roads, 5348 on urban roads</t>
  </si>
  <si>
    <t>127 on rural roads, 125 on urban roads</t>
  </si>
  <si>
    <t>189 on rural roads, 3012 on urban roads</t>
  </si>
  <si>
    <t>902 on rural roads, 1344 on urban roads</t>
  </si>
  <si>
    <t>665 on rural roads, 1323 on urban roads</t>
  </si>
  <si>
    <t>11372 on rural roads, 18767 on urban roads</t>
  </si>
  <si>
    <t>7008 weekdays; 1781 weekends</t>
  </si>
  <si>
    <t>180 weekdays; 72 weekends</t>
  </si>
  <si>
    <t>1996 weekdays; 1205 weekends</t>
  </si>
  <si>
    <t>632 weekdays; 1614 weekends</t>
  </si>
  <si>
    <t>1575 weekdays; 413 weekends</t>
  </si>
  <si>
    <t>passenger cars: 14714, vans/ trucks: 1498,buses/ coaches: 314</t>
  </si>
  <si>
    <t>01/09/21 - 16/11/21</t>
  </si>
  <si>
    <t>on rural roads 01/09/21-31/10/21</t>
  </si>
  <si>
    <t>09/09/21-01/11/2021</t>
  </si>
  <si>
    <t>16/11/21-26/11/21</t>
  </si>
  <si>
    <t>Limited by Covid-19 rulings</t>
  </si>
  <si>
    <t>09/09/21-02/11/2021</t>
  </si>
  <si>
    <t>09/09/21-15/11/2021</t>
  </si>
  <si>
    <t>19/09/21-18/12/2021</t>
  </si>
  <si>
    <t>09/09/21-27/11/21</t>
  </si>
  <si>
    <t>08.00-17:00</t>
  </si>
  <si>
    <t>08:20-19:45</t>
  </si>
  <si>
    <t>08:30-19:45</t>
  </si>
  <si>
    <t>08:00-19:45</t>
  </si>
  <si>
    <t>08:30-23:45</t>
  </si>
  <si>
    <t>07:30:00-19:30</t>
  </si>
  <si>
    <t>continuous measurements</t>
  </si>
  <si>
    <t>duration for urban roads, rural roads - automated</t>
  </si>
  <si>
    <t>60 minutes</t>
  </si>
  <si>
    <t>cars</t>
  </si>
  <si>
    <t>bicycles</t>
  </si>
  <si>
    <t>motorcycles and mopeds</t>
  </si>
  <si>
    <t>Passenger cars, light goods vehicles, buses</t>
  </si>
  <si>
    <t>Automatic counts for rural roads</t>
  </si>
  <si>
    <t>Available for rural roads only,available for periods of 24 hours, 6 vehicle categories</t>
  </si>
  <si>
    <t>not available</t>
  </si>
  <si>
    <t>Equal to session time</t>
  </si>
  <si>
    <t>free traffic (at least 5 s between vehicles)</t>
  </si>
  <si>
    <t>Normal traffic</t>
  </si>
  <si>
    <t>any traffic</t>
  </si>
  <si>
    <t>no restrictions</t>
  </si>
  <si>
    <t>Running traffic, no traffic jams</t>
  </si>
  <si>
    <t>Urban roads - good weather conditions only; rural roads - ingeneral weather in September, October is stable and good</t>
  </si>
  <si>
    <t>Good weather conditions</t>
  </si>
  <si>
    <t>n/a since no weighting was done</t>
  </si>
  <si>
    <t>2648 passenger cars</t>
  </si>
  <si>
    <t>4126 vehicles</t>
  </si>
  <si>
    <t>16431 passenger cars</t>
  </si>
  <si>
    <t>26834 passenger cars, 2732 light goods vehicles, 573 buses</t>
  </si>
  <si>
    <t>state rural roads 19 800 km, streets 70 645 km</t>
  </si>
  <si>
    <t>weighting was done due to site and vehicle selection (only free traffic flow, only urban sites with low traffic volume observed</t>
  </si>
  <si>
    <t>SE and CI 95% calculated</t>
  </si>
  <si>
    <t>Latvian Road Traffic Law, Road Traffic Regulations</t>
  </si>
  <si>
    <t>Percentage of new passenger cars with a Euro NCAP safety rating equal or above a predefined threshold</t>
  </si>
  <si>
    <t>2019, 2020</t>
  </si>
  <si>
    <t>Latvian road vehicle register</t>
  </si>
  <si>
    <t>AUDI A8L; AUDI R8 COUPE; AUDI RS5 SPORTBACK; AUDI RS6 AVANT; AUDI S4 AVANT; AUDI S8; AUDI SQ7; AUDI SQ8; BENTLEY BENTAYGA HYBRID; BENTLEY BENTAYGA V8; BENTLEY BENTAYGA V8 DIESEL; BENTLEY CONTINENTAL GT; BENTLEY CONTINENTAL GT CONVERTIBLE; BENTLEY CONTINENTAL GT V8; BENTLEY CONTINENTAL GT V8 CONVERTIBLE; BENTLEY FLYING SPUR; BENTLEY FLYING SPUR V8; BENTLEY MULSANNE EXTENDED WHEELBASE; BMW 430I; BMW 430I XDRIVE; BMW 730D XDRIVE; BMW 740LD XDRIVE; BMW 745LE XDRIVE; BMW 840D XDRIVE; BMW 840I XDRIVE; BMW I I3; BMW I I3S; BMW M2; BMW M2 COMPETITION; BMW M235I XDRIVE; BMW M340I XDRIVE; BMW M4; BMW M4 GTS; BMW M5; BMW M5 COMPETITION; BMW M760LI XDRIVE; BMW M8 COMPETITION; BMW M850I XDRIVE; BMW X3 XDRIVE25D; BMW X6 M; BMW X6 M COMPETITION; BMW X6 M50D; BMW X6 M50I; BMW X6 XDRIVE30D; BMW X6 XDRIVE40D; BMW X6 XDRIVE40I; BMW X7 M50D; BMW X7 M50I; BMW X7 XDRIVE30D; BMW X7 XDRIVE40D; BMW X7 XDRIVE40I; CHEVROLET MALIBU; INFINITI QX50; JAGUAR F TYPE; JAGUAR XJ; JEEP GRAND CHEROKEE; KIA PROCEED; KIA XCEED; LADA 4X4; LADA 4X4 BRONTO; LADA 4X4 URBAN; LADA GRANTA; LADA VESTA; LAMBORGHINI HURACAN; LAMBORGHINI URUS; LEXUS CT200H; LEXUS LC500; LEXUS LC500H; LEXUS LS 500; LEXUS LS 500H; LEXUS RC300H; MCLAREN 570GT; MCLAREN 570S COUPE; MCLAREN 570S SPIDER; MCLAREN 600LT SPIDER; MCLAREN 720S COUPE; MCLAREN 720S SPIDER; MERCEDES BENZ AMG A 35; MERCEDES BENZ AMG C 43; MERCEDES BENZ AMG CLA 35; MERCEDES BENZ AMG CLS 53 4MATIC; MERCEDES BENZ AMG G 63; MERCEDES BENZ AMG GLE 53 4MATIC+ COUPE; MERCEDES BENZ AMG GT 43 4MATIC+; MERCEDES BENZ AMG GT 53 4MATIC+; MERCEDES BENZ AMG GT 63 S 4MATIC+; MERCEDES BENZ AMG GT C; MERCEDES BENZ GLS 350 D 4MATIC; MERCEDES BENZ GLS 400 D 4MATIC; MERCEDES BENZ GLS 500 4MATIC; MERCEDES BENZ S350 D 4MATIC; MERCEDES BENZ S400 D 4MATIC; MERCEDES BENZ S450 4MATIC; MERCEDES BENZ S560 4MATIC; MERCEDES BENZ S560 4MATIC MAYBACH; MINI COOPER; MINI COOPER S; MINI COOPER SE; MINI JOHN COOPER WORKS; MITSUBISHI ASX; MITSUBISHI PAJERO; MITSUBISHI PAJERO SPORT; OPEL MOKKA X; PORSCHE 718 BOXSTER; PORSCHE 718 BOXSTER GTS; PORSCHE 718 CAYMAN; PORSCHE 718 CAYMAN GT4; PORSCHE 718 CAYMAN GTS; PORSCHE 718 CAYMAN T; PORSCHE 911 CARRERA; PORSCHE 911 CARRERA 4; PORSCHE 911 CARRERA 4S; PORSCHE 911 CARRERA S; PORSCHE 911 SPEEDSTER; PORSCHE 911 TARGA 4GTS; PORSCHE 911 TURBO S; PORSCHE PANAMERA 4; PORSCHE PANAMERA 4 E-HYBRID; PORSCHE PANAMERA 4S; PORSCHE PANAMERA GTS; PORSCHE PANAMERA TURBO S E-HYBRID; RENAULT MASTER; SEAT CUPRA ATECA; SSANG YONG KORANDO; SSANG YONG REXTON; SUBARU BRZ; SUBARU CROSSTREK; SUBARU LEGACY; SUBARU WRX; ŠKODA RAPID; TOYOTA 86; TOYOTA CAMRY; TOYOTA LAND CRUISER; TOYOTA SUPRA; UAZ HUNTER; UAZ PATRIOT; VOLVO V40; VOLVO V40 CROSS COUNTRY; VW CALIFORNIA BEACH; VW JETTA</t>
  </si>
  <si>
    <t>2019 - 5.7%; 2020 - 4.6%</t>
  </si>
  <si>
    <t>Differnent writing of make model names</t>
  </si>
  <si>
    <t>The total number includes cars that are mot classified as passenger cars in the project</t>
  </si>
  <si>
    <t>The low percaintage is because of second hand car inflow</t>
  </si>
  <si>
    <t xml:space="preserve"> (4) Percentage of the road network length of roads either with opposite traffic separation (by barrier or area) or with a speed limit equal to or lower than xx km/h in relation to the total road network length.</t>
  </si>
  <si>
    <t>Area of the road</t>
  </si>
  <si>
    <t>speed limit (70 km/h); roads with opposite traffic separation</t>
  </si>
  <si>
    <t>urban areas are excluded</t>
  </si>
  <si>
    <t>Latvian State roads database</t>
  </si>
  <si>
    <t>No</t>
  </si>
  <si>
    <t>all state road network</t>
  </si>
  <si>
    <t>State Emergency Medical Service</t>
  </si>
  <si>
    <t>no</t>
  </si>
  <si>
    <t>Streets in cities</t>
  </si>
  <si>
    <t>Roads outside cities</t>
  </si>
  <si>
    <t>All</t>
  </si>
  <si>
    <t>2019 - 3591; 2020 - 3692</t>
  </si>
  <si>
    <t>including with unknown timestamp for the start of the call which are ignored in sata processing</t>
  </si>
  <si>
    <t>2019 - 5.21%; 2020 - 4.96%</t>
  </si>
  <si>
    <t>Known timing of the end of the call, response time can be estimated taking the average duration of the call</t>
  </si>
  <si>
    <t>2019 - 105; 2020 - 106</t>
  </si>
  <si>
    <t>2019 - 194; 2020 - 195</t>
  </si>
  <si>
    <t>2019 - 364914; 2020 - 346606</t>
  </si>
  <si>
    <t>2019 - 5000; 2020 - 5001</t>
  </si>
  <si>
    <t>2019 - 1.37%; 2020 - 1.44%</t>
  </si>
  <si>
    <t>KPI on speed.
KPI on speed by road type.</t>
  </si>
  <si>
    <t>KPI on distraction.
KPI on distraction per type of road.</t>
  </si>
  <si>
    <t>Analysis of video images</t>
  </si>
  <si>
    <t>Roads within the validity of traffic signs indicating traffic rules for urban areas.</t>
  </si>
  <si>
    <t>Roads outside of the the validity of traffic signs indicating traffic rules for urban areas, motor vechicle roads or motorways.</t>
  </si>
  <si>
    <t>Roads within the the validity of traffic signs indicating traffic rules for motorways.</t>
  </si>
  <si>
    <t>Tuesday–Thursday, 9:30–16:00.</t>
  </si>
  <si>
    <t>Monday–Friday, 08:00-16:00.</t>
  </si>
  <si>
    <t>Fixed speed limits have been selected for all measurement locations per road type</t>
  </si>
  <si>
    <t>Type of road</t>
  </si>
  <si>
    <t>Urban roads: 25049
Rural roads: 13820
Motorways: 10640</t>
  </si>
  <si>
    <t>Urban roads: 3589
Rural roads: 1720
Motorways: 2744</t>
  </si>
  <si>
    <t>08/09/2020 - 26/05/2021</t>
  </si>
  <si>
    <t>02/06/2021 - 17/06/2021.</t>
  </si>
  <si>
    <t>09:30am - 4:00pm</t>
  </si>
  <si>
    <t>8.00am-4.00pm.</t>
  </si>
  <si>
    <t>Passenger vehicles (cars).</t>
  </si>
  <si>
    <t>Passenger vehicles (cars), light goods vehicles (vans) and buses all together.</t>
  </si>
  <si>
    <t>6 h 30 min.</t>
  </si>
  <si>
    <t>Whole session</t>
  </si>
  <si>
    <t>45 min.</t>
  </si>
  <si>
    <r>
      <t xml:space="preserve">Only free flowing traffic (locations where no need to accelerate or to to brake; headway </t>
    </r>
    <r>
      <rPr>
        <sz val="12"/>
        <color theme="1"/>
        <rFont val="Arial"/>
        <family val="2"/>
        <charset val="186"/>
      </rPr>
      <t>≥</t>
    </r>
    <r>
      <rPr>
        <sz val="12"/>
        <color theme="1"/>
        <rFont val="Arial Narrow"/>
        <family val="2"/>
        <charset val="186"/>
      </rPr>
      <t xml:space="preserve"> 5 sec.).</t>
    </r>
  </si>
  <si>
    <t>Good weather conditions, early autumn and late spring.</t>
  </si>
  <si>
    <t>Good weather conditions, early summer.</t>
  </si>
  <si>
    <t>73748 passenger vehicles (cars)</t>
  </si>
  <si>
    <t>8790 passenger vehicles (cars),
light goods vehicles (vans) and 
buses all together.</t>
  </si>
  <si>
    <t>Total – 84769
Urban roads – 6681 (roads in towns, no roads in willages)
Rural roads – 77688 (roads in willages included)
Motorways – 400</t>
  </si>
  <si>
    <r>
      <t>First of all KPIs were calculated for each road type (motorways, rural roads and urban roads) separately.
The influence of each measurement session on the total indicator for a given road type was adjusted by entering normalized (calculated as a proportion of 1) weight N/n *t (the ratio of traffic volume to observed number of vehicles; parameter "t" not included because durations of all sessions are similar).
Secondly KPIs from different types of roads were combined into one national KPI. The influence of each type of the road  was adjusted by entering normalized weight M/m (the ratio of the proportion of the road type in the total included road network to the number of measurement sessions in the road stratum).
KPI</t>
    </r>
    <r>
      <rPr>
        <i/>
        <sz val="9"/>
        <rFont val="Arial Narrow"/>
        <family val="2"/>
      </rPr>
      <t>total</t>
    </r>
    <r>
      <rPr>
        <sz val="12"/>
        <rFont val="Arial Narrow"/>
        <family val="2"/>
      </rPr>
      <t xml:space="preserve"> = (normalized weight</t>
    </r>
    <r>
      <rPr>
        <i/>
        <sz val="9"/>
        <rFont val="Arial Narrow"/>
        <family val="2"/>
      </rPr>
      <t>urban</t>
    </r>
    <r>
      <rPr>
        <sz val="12"/>
        <rFont val="Arial Narrow"/>
        <family val="2"/>
      </rPr>
      <t xml:space="preserve"> * KPI</t>
    </r>
    <r>
      <rPr>
        <i/>
        <sz val="9"/>
        <rFont val="Arial Narrow"/>
        <family val="2"/>
      </rPr>
      <t>urban</t>
    </r>
    <r>
      <rPr>
        <sz val="12"/>
        <rFont val="Arial Narrow"/>
        <family val="2"/>
      </rPr>
      <t>) + (normalized weight</t>
    </r>
    <r>
      <rPr>
        <i/>
        <sz val="9"/>
        <rFont val="Arial Narrow"/>
        <family val="2"/>
      </rPr>
      <t>rural</t>
    </r>
    <r>
      <rPr>
        <sz val="12"/>
        <rFont val="Arial Narrow"/>
        <family val="2"/>
      </rPr>
      <t xml:space="preserve"> * KPI</t>
    </r>
    <r>
      <rPr>
        <i/>
        <sz val="9"/>
        <rFont val="Arial Narrow"/>
        <family val="2"/>
      </rPr>
      <t>rural</t>
    </r>
    <r>
      <rPr>
        <sz val="12"/>
        <rFont val="Arial Narrow"/>
        <family val="2"/>
      </rPr>
      <t>) + (normalized weight</t>
    </r>
    <r>
      <rPr>
        <i/>
        <sz val="9"/>
        <rFont val="Arial Narrow"/>
        <family val="2"/>
      </rPr>
      <t xml:space="preserve">motorway </t>
    </r>
    <r>
      <rPr>
        <sz val="12"/>
        <rFont val="Arial Narrow"/>
        <family val="2"/>
      </rPr>
      <t>* KPI</t>
    </r>
    <r>
      <rPr>
        <i/>
        <sz val="9"/>
        <rFont val="Arial Narrow"/>
        <family val="2"/>
      </rPr>
      <t>motorway</t>
    </r>
    <r>
      <rPr>
        <sz val="12"/>
        <rFont val="Arial Narrow"/>
        <family val="2"/>
      </rPr>
      <t>)</t>
    </r>
  </si>
  <si>
    <r>
      <t>First of all KPIs were calculated for each road type (motorways, rural roads and urban roads) separately.
The influence of each measurement session on the total indicator for a given road type was adjusted by entering normalized (calculated as a proportion of 1) weight N/n *t (the ratio of traffic volume to observed number of drivers; parameter "t" not included because durations of all sessions are similar).
Secondly KPIs from different types of roads were combined into one national KPI. The influence of each type of the road  was adjusted by entering normalized weight M/m (the ratio of the proportion of the road type in the total included road network to the number of measurement sessions in the road stratum).
KPI</t>
    </r>
    <r>
      <rPr>
        <i/>
        <sz val="9"/>
        <rFont val="Arial Narrow"/>
        <family val="2"/>
        <charset val="186"/>
      </rPr>
      <t>total</t>
    </r>
    <r>
      <rPr>
        <sz val="12"/>
        <rFont val="Arial Narrow"/>
        <family val="2"/>
        <charset val="186"/>
      </rPr>
      <t xml:space="preserve"> = (normalized weight</t>
    </r>
    <r>
      <rPr>
        <i/>
        <sz val="9"/>
        <rFont val="Arial Narrow"/>
        <family val="2"/>
        <charset val="186"/>
      </rPr>
      <t>urban</t>
    </r>
    <r>
      <rPr>
        <sz val="12"/>
        <rFont val="Arial Narrow"/>
        <family val="2"/>
        <charset val="186"/>
      </rPr>
      <t xml:space="preserve"> * KPI</t>
    </r>
    <r>
      <rPr>
        <i/>
        <sz val="9"/>
        <rFont val="Arial Narrow"/>
        <family val="2"/>
        <charset val="186"/>
      </rPr>
      <t>urban</t>
    </r>
    <r>
      <rPr>
        <sz val="12"/>
        <rFont val="Arial Narrow"/>
        <family val="2"/>
        <charset val="186"/>
      </rPr>
      <t>) + (normalized weight</t>
    </r>
    <r>
      <rPr>
        <i/>
        <sz val="9"/>
        <rFont val="Arial Narrow"/>
        <family val="2"/>
        <charset val="186"/>
      </rPr>
      <t>rural</t>
    </r>
    <r>
      <rPr>
        <sz val="12"/>
        <rFont val="Arial Narrow"/>
        <family val="2"/>
        <charset val="186"/>
      </rPr>
      <t xml:space="preserve"> * KPI</t>
    </r>
    <r>
      <rPr>
        <i/>
        <sz val="9"/>
        <rFont val="Arial Narrow"/>
        <family val="2"/>
        <charset val="186"/>
      </rPr>
      <t>rural</t>
    </r>
    <r>
      <rPr>
        <sz val="12"/>
        <rFont val="Arial Narrow"/>
        <family val="2"/>
        <charset val="186"/>
      </rPr>
      <t>) + (normalized weight</t>
    </r>
    <r>
      <rPr>
        <i/>
        <sz val="9"/>
        <rFont val="Arial Narrow"/>
        <family val="2"/>
        <charset val="186"/>
      </rPr>
      <t xml:space="preserve">motorway </t>
    </r>
    <r>
      <rPr>
        <sz val="12"/>
        <rFont val="Arial Narrow"/>
        <family val="2"/>
        <charset val="186"/>
      </rPr>
      <t>* KPI</t>
    </r>
    <r>
      <rPr>
        <i/>
        <sz val="9"/>
        <rFont val="Arial Narrow"/>
        <family val="2"/>
        <charset val="186"/>
      </rPr>
      <t>motorway</t>
    </r>
    <r>
      <rPr>
        <sz val="12"/>
        <rFont val="Arial Narrow"/>
        <family val="2"/>
        <charset val="186"/>
      </rPr>
      <t>)</t>
    </r>
  </si>
  <si>
    <t>Urban roads – 0,051 
Rural roads – 0,938
Motorways – 0,011</t>
  </si>
  <si>
    <t>Urban roads – 0,079
Rural roads – 0,916
Motorways – 0,005</t>
  </si>
  <si>
    <t>Leagal speed for passenger vehicles (cars) on urban roads – 50 km/h.
Leagal speed for passenger vehicles (cars) on rural non-motorway roads – 90 km/h.
Leagal speed for passenger vehicles (cars) on motorways – 130 km/h.</t>
  </si>
  <si>
    <t>Drivers of motor vehicles, tractors and self-propelled machinery are prohibited from using mobile devices if they are using their hands, except when the engine of the stationary vehicle is switched off. Drivers of vehicles must avoid any action unrelated to driving the vehicle.</t>
  </si>
  <si>
    <t>SE4</t>
  </si>
  <si>
    <t>CI (95%) - lower bound4</t>
  </si>
  <si>
    <t>CI (95%) - upper bound4</t>
  </si>
  <si>
    <t>Data was collected through direct observation on rural and urban roads</t>
  </si>
  <si>
    <t>direct observation</t>
  </si>
  <si>
    <t>urban and rural roads</t>
  </si>
  <si>
    <t xml:space="preserve">Observations were spread over 27 locations in total- 14 Urban and 13 Rural*. Using GIS software, the regions were spread relatively evenly throughout the geographical region of Malta, with a total of 10 sites on Arterial Roads, 9 on Distributor roads and 8 on Local Access roads.
The boundary of urban and rural zones by national was defined by national planning legislation. In zones of transition, some sites were reclassified based upon the character of the road.
</t>
  </si>
  <si>
    <t>*Note: 30 locations were originally monitored. However during data control phase, 3 locations were seen as being too close to restrictive features (e.g. junctions etc) and these were removed from the dataset. This has largely been caused by the restrictions of Malta's urban character.</t>
  </si>
  <si>
    <t>The observation sessions were spread over 30 different locations – 10 locations in Arterial roads, 10 locations in Distributor roads and 10 locations in Local Access roads. The locations were spread evenly between Urban and Rural areas, therefore with 5 arterial, distributor and local access locations being in urban areas and the other 15 locations in rural areas. All sessions were done during the weekdays in daylight hours (frogm 7.30am till 6pm). The observations took place between beginning of January 2022 and mid-May 2022.</t>
  </si>
  <si>
    <t>Due to the small road network in Malta consisting of around 2,700kms, most arterial and distributor roads cross the urban/rural boundaries. To determine the urban areas, the CORINE GIS layer was joined with a layer showing urban areas from the Planning Authority in Malta. Random points were generated using GIS software, and these points were adjusted manually to find a location where the officers could safely position themselves. 
Road type proportion calculated at 52% for Rural Roads and 48% for Urban Roads.</t>
  </si>
  <si>
    <t>not applicable for Malta</t>
  </si>
  <si>
    <t>07:00 - 19:30</t>
  </si>
  <si>
    <t>0700 - 1430</t>
  </si>
  <si>
    <t>0700 - 1100</t>
  </si>
  <si>
    <t>1100 - 1630</t>
  </si>
  <si>
    <t>road type; vehicle type</t>
  </si>
  <si>
    <t>road type; period of day</t>
  </si>
  <si>
    <t>rural 7211; urban 5511</t>
  </si>
  <si>
    <t>rural 2547; urban 3331</t>
  </si>
  <si>
    <t>peak 2893; offpeak 2985</t>
  </si>
  <si>
    <t>CARS 7651; LGV 3049; HGV 827; MC 1233</t>
  </si>
  <si>
    <t>20/06/22 - 18/08/22</t>
  </si>
  <si>
    <t>28/02/22- 03/05/22</t>
  </si>
  <si>
    <t xml:space="preserve">10:30 - 12:30
11:00 - 13:00
13:00 - 15:00
15:00 -  16:30
</t>
  </si>
  <si>
    <t>sunny and hot weather, Mean temperature: 28-34 ◦C</t>
  </si>
  <si>
    <t>Fair weather</t>
  </si>
  <si>
    <t>ALL 4632</t>
  </si>
  <si>
    <t>ALL 20919</t>
  </si>
  <si>
    <t>Rural 1515km; Urban 1399km</t>
  </si>
  <si>
    <t>Simple stratification is used considering road type and length for each strata. The value of the KPI and 95% CIs are computed for each stratum considered.</t>
  </si>
  <si>
    <t xml:space="preserve">General speed limits are:
(Unless otherwise specified by appropriate signage)
Urban Areas: Cars - 50km/h; Larger vehicles - 40km/h
Rural Areas: Cars 80km/h; Larger vehicles - 60km/h
</t>
  </si>
  <si>
    <t>This variable speed limit for cars and larger vehicle was included in the KPI calculation. Sites are labelled by highest speed limit (i.e. car speed limit)</t>
  </si>
  <si>
    <t>No metadata sheet provided</t>
  </si>
  <si>
    <t>80 (100)</t>
  </si>
  <si>
    <t>Total</t>
  </si>
  <si>
    <t>motorways (expressways)</t>
  </si>
  <si>
    <t xml:space="preserve">motorways </t>
  </si>
  <si>
    <t>140-Total</t>
  </si>
  <si>
    <t>motorways (all)</t>
  </si>
  <si>
    <t>KPI on Speed; by road type, by vehicle type, by time period (day/night)</t>
  </si>
  <si>
    <t>Roads inside built up areas within urban boundary signs, motorways/expresways excluded.</t>
  </si>
  <si>
    <t>Roads outside built up areas, outside urban boundary signs, motorways/expresways excluded.</t>
  </si>
  <si>
    <t>Motorways include motorway and expressway. Motorway - public road with limited accessibility; dual carriageway road, marked with appropriate road signs, on which no cross traffic is allowed, intended only for motor vehicle traffic, excluding quadricycles; having multi-level intersections with all land and water transport roads crossing it; equipped with devices for handling the travelers, vehicles and parcels, intended only for motorway users; general speed limit: 140 km/h, for . Expressway - public road with limited accessibility dual- or single-carriageway road, marked with appropriate road signs, at which intersections occur exceptionally, intended only for motor vehicle traffic, excluding quadricycles; with multi-level intersections with other land and water transport routes that intersect it, with exceptionally single-level intersections with public roads being allowed; equipped with devices for handling of travelers, vehicles and parcels intended solely for road users; general speed limit: 120 km/h. The locations on expresways we have done the observations were dual carriageways with no intersections; all parameters similar to motorways.</t>
  </si>
  <si>
    <t>For October 2021: 7:00-17:30; November 2021: 7:00-16:00; during daylight hours; weekday - Monday from 12:00 till Friday 16:00</t>
  </si>
  <si>
    <t>For October 2021: 17:31-6:59; November 2021 16:01-6:59</t>
  </si>
  <si>
    <t>motorways 140 km/h; expressways 120 km/h</t>
  </si>
  <si>
    <t xml:space="preserve">HGV: motorways and expressways 80 km/h; buses: motorways and expressways 100 km/h </t>
  </si>
  <si>
    <t>motorways 140 km/h (expressways 120 km/h)</t>
  </si>
  <si>
    <t>90  km/h</t>
  </si>
  <si>
    <t>70  km/h</t>
  </si>
  <si>
    <t>50  km/h</t>
  </si>
  <si>
    <t>non free flow traffic: 767542</t>
  </si>
  <si>
    <t>by road type, by time period (day/night), by vehicle type</t>
  </si>
  <si>
    <t>urban: 101527, rural: 132231, motorways: 533784</t>
  </si>
  <si>
    <t>weekday daytime: 497631, weekday nightime: 269911</t>
  </si>
  <si>
    <t>passenger cars: 501900, vans, small trucks: 92369, trucks/ buses/ heavy goods vehicles: 171063, motorcycles: 2210</t>
  </si>
  <si>
    <t>1/10/2021 - 31/11/2021</t>
  </si>
  <si>
    <t>24 hours at each location</t>
  </si>
  <si>
    <t>passenger cars, vans/small trucks, trucks/ buses/ heavy goods vehicles, motorcycles</t>
  </si>
  <si>
    <t>non free flow and free flow traffic (5 second headway between the vehicles)</t>
  </si>
  <si>
    <t>good weather, no rain, no fog</t>
  </si>
  <si>
    <t>Traffic count equals N: 767542</t>
  </si>
  <si>
    <t xml:space="preserve">Urban 65835
Rural 130335
Motorways 7999, expressways 7999 (million vehicles / kilometer) - used for weighting, source National Statistical Office GUS
</t>
  </si>
  <si>
    <t>Weights are based on data on traffic volume in Poland and sample data. The weights are the quotient of the number of vehicles surveyed and the traffic volume for specific road types. This method of calculation corresponds to that proposed in the guidelines; the use of such constructed weights causes that the distribution of vehicles in the sample after rescaling corresponds to the traffic density on specific types of roads in Poland.</t>
  </si>
  <si>
    <t>proportion of traffic volume/proportion of vehicles in sample for each road type</t>
  </si>
  <si>
    <t>The speed limit on urban roads in Poland is 50km/h; on rural roads 90 km/h (for HGV and buses 70 km/h); on motorways 140 km/h (HGV 80 k,m/h, buses 100 km/h); and on expressways 120 km/h (HGV 80 km/h, buses 100 km/h).</t>
  </si>
  <si>
    <t>Included also non-free flow data</t>
  </si>
  <si>
    <t>General fixed speed limits have been selected for all measurement locations per road type</t>
  </si>
  <si>
    <t>expressways</t>
  </si>
  <si>
    <t>expressways-Total</t>
  </si>
  <si>
    <t>KPI on Speed; KPI on speed by road type, KPI speed by vehicle type; by time periods, by speed limits and all possible combinations</t>
  </si>
  <si>
    <t>Roads inside urban boundary signs, motorways and expressways are not included.</t>
  </si>
  <si>
    <t>Roads outside urban boundary signs, motorways and expressways not included.</t>
  </si>
  <si>
    <t xml:space="preserve">Public road specially designed, built and marked as such for the exclusive circulation of automobiles, with the following characteristics:    – Neighboring properties do not have access to it.  – It does not cross, nor is crossed at level, by any other roads or ways. - It consists of different carriageways for each direction/way, separated from each other, except at singular points or temporarily, by a strip of land not intended for circulation or, in exceptional cases, with other solutions.  - Driving with animal-drawn vehicles, bicycles, mopeds and vehicles for people with reduced mobility or personal mobility vehicles (e-scooters) is prohibited.
</t>
  </si>
  <si>
    <t xml:space="preserve">Pubic road that does not meet all the requirements of motorways, has separate carriageways for each direction and limited access to and from neighboring properties, and does not have level crossings. Driving with animal-drawn vehicles, bicycles, mopeds and vehicles for people with reduced mobility or personal mobility vehicles (e-scooters) is prohibited. Cyclists over the age of 14 may ride on the shoulders of these roads, unless it is prohibited by signage for justified reasons of road safety.
</t>
  </si>
  <si>
    <t>From Monday to Friday, between 7:30 and 20:30 hours</t>
  </si>
  <si>
    <t>From Monday to Friday, before 7:30 or after 20:30 hours</t>
  </si>
  <si>
    <t>Saturday and Sunday, between 7:30 and 20:30 hours</t>
  </si>
  <si>
    <t>Saturday and Sunday, before 7:30 or after 20:30 hours</t>
  </si>
  <si>
    <t>NOTE: Buses and vans are limited to 100km/h in expressways and motorways and to 90km/h in rural roads. Trucks limited to 90km/h in expressways and motorways and to 80km/h in rural roads.</t>
  </si>
  <si>
    <t xml:space="preserve">Speed limit considered is the one for buses. </t>
  </si>
  <si>
    <t>50, 30</t>
  </si>
  <si>
    <t>road type, period of time</t>
  </si>
  <si>
    <t>expressways: 208,778 motorways: 446,479 rural roads: 576,384 urban roads: 1,153,487</t>
  </si>
  <si>
    <t>weekday/day: 1,288,614 weekday/night: 445.878 weekend/day: 454,451 weekend/night: 196.185</t>
  </si>
  <si>
    <t>24/08/2022 - 16/10/2022</t>
  </si>
  <si>
    <t>24h</t>
  </si>
  <si>
    <t>7 days per location</t>
  </si>
  <si>
    <t>passenger cars, motorcicles, small vans and trucks, buses and trucks</t>
  </si>
  <si>
    <t>Included just vehicles in free flow traffic (5 or more seconds away from the previous vehicle in the same direction; 6 in non-urban locations due to tolerance error)</t>
  </si>
  <si>
    <t>Excluded rainy days</t>
  </si>
  <si>
    <t>Passenger cars: 1,824,582, vans: 282,479, trucks/buses: 174,728, motorcycles: 103,309</t>
  </si>
  <si>
    <t>expressways: 2,997, motorways: 13,007, rural roads: 149,857, urban roads: 128,181</t>
  </si>
  <si>
    <t>- Weights computed per combination of period of day and road type:
(total km of road type)/(total km of roads in Spain)/(number of locations)*(total hours of day/night)*(days in week/weekend)/(hours in a week)
- KPI and average speed are computed as weighted average of the statistics for each strata. V85 is computed as the weighted 85th percentile.
- Confidence intervals and standard errors are computed with the percentile bootstrap method.</t>
  </si>
  <si>
    <t>- Expressways' and motorways' limits are 120km/h, rural roads are limited to 90km/h and urban roads have two limits: 50km/h (two or more lanes per direction) and 30km/h (roads with one lane or one lane per direction). 
- Buses and vans are limited to 100km/h in expressways and motorways and to 90km/h in rural roads. Trucks limited to 90km/h in expressways and motorways and to 80km/h in rural roads.</t>
  </si>
  <si>
    <t>KPI Seat belts driver in passenger cars on weekday/daytime, KPI Seat belts front occupant in passenger cars on weekday/daytime</t>
  </si>
  <si>
    <t>Chikd passengers are observed, but only regarding sealt belt use. It is not noted whether a CRS is present or not.</t>
  </si>
  <si>
    <t>KPI Helmets for cyclists urban roads</t>
  </si>
  <si>
    <t>Helmeat waering for motorcyclists is not measured in Sweden. Only limited observations of mopeds.</t>
  </si>
  <si>
    <t>Roads on the municipality road network, inside urban boundary signs, motorways not included. Measurements done on roads with speed limit 40, 50, 60 and 70.</t>
  </si>
  <si>
    <t>KPI not delivered per road type</t>
  </si>
  <si>
    <t xml:space="preserve">Observational study in 21 cities across the country. In 2019, 8 000 cyclists were observed at 160 different locations. The locations are not strictly randomized but chosen to represent the urban road environment where cyclists are common.  </t>
  </si>
  <si>
    <t>Roads on the state road network mailnly outside urban boundary signs, motorways and 2+1 roads not included. Only 2-lane roads are included. Note that 2+1 roads are not shown in the files. This is a road type not covered in Baseline ad therefore not separately reported.</t>
  </si>
  <si>
    <t>measurement during the whole week and both day and night.</t>
  </si>
  <si>
    <t>The national measurements are done according to a complete random survey, not intended to be divided by day/night and weekend/weekday.</t>
  </si>
  <si>
    <t>The observations are conducted during weekdays between 06.45 and 19.00 (exact times differ for different sites). One site is observed on a Saturday but included here.</t>
  </si>
  <si>
    <t>Data collected on Monday – Saturday, but too limited data on Saturdays to report weekends separately. Observations are done at daytime in early autumn.</t>
  </si>
  <si>
    <t>Living areas, children &lt;10 years old, At schools, children 6-15 years old</t>
  </si>
  <si>
    <t>All speed limits for each category are measured, the main (most common) speed limits are shown in the table</t>
  </si>
  <si>
    <t>mainly 110 and 120</t>
  </si>
  <si>
    <t>80/90</t>
  </si>
  <si>
    <t>mailny 110 and 120</t>
  </si>
  <si>
    <t>70, 80 and 90</t>
  </si>
  <si>
    <t>depends on weight on the truck, might also be 80 as maximum speed limit</t>
  </si>
  <si>
    <t>70, 80</t>
  </si>
  <si>
    <t>40, 50, 60 and 70</t>
  </si>
  <si>
    <t>Not based on a random sample. The observations started in 1983. Originally, 10 measurement sites in 7 cities were selected. This has gradually changed due to changes in traffic and infrustructure and in 2020, there were 9 sites in 7 different cities. Each measurement sites is a larger roundabout placed in the outskirts of a city or in semi-central areas, were traffic from urban and rural areas often are mixed. The idea is to choose roundabouts with heavy traffic and where several types of traffic are included, local traffic, long-distance traffic, rush hour traffic and everyday traffic.</t>
  </si>
  <si>
    <t>25691 passengers cars</t>
  </si>
  <si>
    <t>road type, vehicle type, speed limit</t>
  </si>
  <si>
    <t>Not applicable</t>
  </si>
  <si>
    <t>urban roads: 1568000, rural roads:3630000, motorways 2350000</t>
  </si>
  <si>
    <t>se excelsheet speed</t>
  </si>
  <si>
    <t>Motorway/rural, April -September 2020, urban September 2020</t>
  </si>
  <si>
    <t>31/08/20 - 27/09/20</t>
  </si>
  <si>
    <t>Augusti - September 2020</t>
  </si>
  <si>
    <t>0 - 24</t>
  </si>
  <si>
    <t>Site 1: 06:45-09:30, 15:00-19:00. Site 2: 06:45-09:30, 10:00-13.30, 14:00-17:00, 15:00-19:00. Site 3: 9:30-12:15, 13:00-16:30, 17:00-19:00. Site 4: 7:00-9:30, 10:00-12:30. Site 5: 14:00-16:30, 17:00-19:00. Site 6: 8:30-11:00, 12:00-14:00. Site 7: 7:00-9:00, 9:30-11:30. Site 8: 12:30-15:30, 16:00-18:00. Site 9: 7:00-9:30, 10:00-12:00.</t>
  </si>
  <si>
    <t>Daytime 08 - 17</t>
  </si>
  <si>
    <t>Included in the results for weekday/daytime</t>
  </si>
  <si>
    <t>rural/motorway 24 h, urban 1 week</t>
  </si>
  <si>
    <t>passenger cars; vans/buses/trucks without trailers/buses; trucks with trailers(heavy goods vehicles); mc</t>
  </si>
  <si>
    <t>Passenger cars</t>
  </si>
  <si>
    <t>cyclists</t>
  </si>
  <si>
    <t>not included/not counted</t>
  </si>
  <si>
    <t>All traffic measured, in Sweden mostly free flow traffic situations</t>
  </si>
  <si>
    <t>See description in cell E39</t>
  </si>
  <si>
    <t>All weather types during April - September (MV/rural) and September (urban). No extreme weather situations.</t>
  </si>
  <si>
    <t>Not known, weather conditions are often quite stable during this period in Sweden.</t>
  </si>
  <si>
    <t>No extreme weather, early autumn.  Weather conditions are often quite stable during this period in Sweden.</t>
  </si>
  <si>
    <t>Se excelsheet speed</t>
  </si>
  <si>
    <t>Note that traffic volume for 2+1 roads are not included.</t>
  </si>
  <si>
    <t>Rural roads: Data is collected by pneumatic tubes on the roads. The measurements take place at about 1500 randomly selected spots so that the results can be generalized for the whole country. The measurements are done every 4th year. Measurements are done on all road types, all days of the week and about 24 hours at each spot. Measurements take place during May – September and in total speed of 8 million vehicles are collected. Cars, trucks with trailers and MC can be reported separately.
Urban roads: Speed data is collected by radars at the side of the roads. The measurements take place at 67 different locations distributed over 23 cities across the country. The spots are not strictly randomized, but chosen to represent the urban roads environment at roads with speed limits 40 – 70 km/h. In total, speeds of 1.6 million vehicles are collected during September each year. At each spot, speeds are measured for one week. Cars, trucks with trailers and MC/mopeds can be reported separately. More details about weighting, estiametion formulas etc can be found in the methodological reports (in Swedish).</t>
  </si>
  <si>
    <t>The proportion of seatbelt use is calculated as the total number of observed occupants using a seatbelt at all measurement sites and sessions, divided by the total number of observed occupants.</t>
  </si>
  <si>
    <t xml:space="preserve">The default speed limits are 50km/h on urban roads, 70 km/h on rural roads and 110 km/h on motorways, but  a variety of other speed limits are used. Mainly 40, 50, 60 and 70 urban, 70, 80 and 90 rural and 110 and 120 on motorways. Speed limits are differentaited for heavy goods vehicles and buses on rural roads and motorways. </t>
  </si>
  <si>
    <t>Seat belt use is mandatory for both front and back seat occupants.</t>
  </si>
  <si>
    <t>Rear seat usage is also estimated. In 2020 it was 86.2% for adults and 96.8% for children. However, we do not know the exact number of observations and can therefore not calculate SE or a combined estimate.</t>
  </si>
  <si>
    <t>Data received from SOS Alarm, a state-owned company that manages the dispatching centres in Sweden.</t>
  </si>
  <si>
    <t>Yes</t>
  </si>
  <si>
    <t>2019-2020</t>
  </si>
  <si>
    <t>Only road crashes involving at least one motor vehicle is included.</t>
  </si>
  <si>
    <t>There are no medical doctors in the EMS units in Sweden</t>
  </si>
  <si>
    <t>07:00-19:00</t>
  </si>
  <si>
    <t>19:00-07:00</t>
  </si>
  <si>
    <t>01/19-12/20</t>
  </si>
  <si>
    <t>All stations in Sweden are included in the data set</t>
  </si>
  <si>
    <t>For the whole 2-year period.</t>
  </si>
  <si>
    <t>Unknown</t>
  </si>
  <si>
    <t>We have calculated the percentiles from the provided database which includes individual cases</t>
  </si>
  <si>
    <t>Percentiles were calculated with proc univariate in SAS. Method: Empirical distribution function with averaging</t>
  </si>
  <si>
    <t>Do not know</t>
  </si>
  <si>
    <t>For 2019</t>
  </si>
  <si>
    <t>p</t>
  </si>
  <si>
    <t>1-p</t>
  </si>
  <si>
    <t>sqrt(p*(1-p)/n)</t>
  </si>
  <si>
    <t>to100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</si>
</sst>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 #,##0.00_ ;_ * \-#,##0.00_ ;_ * &quot;-&quot;??_ ;_ @_ "/>
    <numFmt numFmtId="164" formatCode="_-* #,##0_-;\-* #,##0_-;_-* &quot;-&quot;??_-;_-@_-"/>
    <numFmt numFmtId="165" formatCode="_-* #,##0.0_-;\-* #,##0.0_-;_-* &quot;-&quot;??_-;_-@_-"/>
    <numFmt numFmtId="166" formatCode="0.0%"/>
    <numFmt numFmtId="167" formatCode="0.000"/>
    <numFmt numFmtId="168" formatCode="0.0"/>
    <numFmt numFmtId="169" formatCode="0.0000"/>
    <numFmt numFmtId="170" formatCode="0.000000"/>
    <numFmt numFmtId="171" formatCode="[$-F400]h:mm:ss\ AM/PM"/>
    <numFmt numFmtId="172" formatCode="#,##0_ ;\-#,##0\ "/>
    <numFmt numFmtId="173" formatCode="0.00000%"/>
    <numFmt numFmtId="174" formatCode="0.00000000"/>
    <numFmt numFmtId="175" formatCode="0.000000000"/>
    <numFmt numFmtId="176" formatCode="#,##0.000000"/>
    <numFmt numFmtId="177" formatCode="#,##0.0"/>
    <numFmt numFmtId="178" formatCode="#,##0.0000"/>
    <numFmt numFmtId="179" formatCode="#,##0.000"/>
  </numFmts>
  <fonts count="39">
    <font>
      <sz val="11"/>
      <color theme="1"/>
      <name val="Calibri"/>
      <family val="2"/>
      <scheme val="minor"/>
    </font>
    <font>
      <sz val="11"/>
      <color theme="1"/>
      <name val="Calibri"/>
      <family val="2"/>
      <scheme val="minor"/>
    </font>
    <font>
      <sz val="14"/>
      <color rgb="FF0000FF"/>
      <name val="Arial Narrow"/>
      <family val="2"/>
      <charset val="161"/>
    </font>
    <font>
      <b/>
      <sz val="16"/>
      <color rgb="FF0000FF"/>
      <name val="Arial Narrow"/>
      <family val="2"/>
      <charset val="161"/>
    </font>
    <font>
      <b/>
      <sz val="14"/>
      <color rgb="FF0000FF"/>
      <name val="Arial Narrow"/>
      <family val="2"/>
      <charset val="161"/>
    </font>
    <font>
      <b/>
      <sz val="12"/>
      <color theme="1"/>
      <name val="Arial Narrow"/>
      <family val="2"/>
      <charset val="161"/>
    </font>
    <font>
      <u/>
      <sz val="12"/>
      <color theme="1"/>
      <name val="Arial Narrow"/>
      <family val="2"/>
      <charset val="161"/>
    </font>
    <font>
      <i/>
      <sz val="12"/>
      <color theme="1"/>
      <name val="Arial Narrow"/>
      <family val="2"/>
      <charset val="161"/>
    </font>
    <font>
      <sz val="12"/>
      <color theme="1"/>
      <name val="Arial Narrow"/>
      <family val="2"/>
      <charset val="161"/>
    </font>
    <font>
      <sz val="12"/>
      <name val="Arial Narrow"/>
      <family val="2"/>
      <charset val="161"/>
    </font>
    <font>
      <b/>
      <sz val="12"/>
      <name val="Arial Narrow"/>
      <family val="2"/>
      <charset val="161"/>
    </font>
    <font>
      <b/>
      <sz val="10"/>
      <color theme="1"/>
      <name val="Arial Narrow"/>
      <family val="2"/>
      <charset val="161"/>
    </font>
    <font>
      <sz val="10"/>
      <color theme="1"/>
      <name val="Arial Narrow"/>
      <family val="2"/>
      <charset val="161"/>
    </font>
    <font>
      <i/>
      <sz val="10"/>
      <color theme="1"/>
      <name val="Arial Narrow"/>
      <family val="2"/>
      <charset val="161"/>
    </font>
    <font>
      <b/>
      <sz val="12"/>
      <name val="Arial Narrow"/>
      <family val="2"/>
    </font>
    <font>
      <b/>
      <sz val="12"/>
      <color theme="1"/>
      <name val="Arial Narrow"/>
      <family val="2"/>
      <charset val="204"/>
    </font>
    <font>
      <u/>
      <sz val="11"/>
      <color theme="10"/>
      <name val="Calibri"/>
      <family val="2"/>
      <scheme val="minor"/>
    </font>
    <font>
      <sz val="12"/>
      <color theme="1"/>
      <name val="Arial Narrow"/>
      <family val="2"/>
      <charset val="238"/>
    </font>
    <font>
      <sz val="12"/>
      <name val="Arial Narrow"/>
      <family val="2"/>
      <charset val="238"/>
    </font>
    <font>
      <sz val="10"/>
      <color theme="1"/>
      <name val="Arial"/>
      <family val="2"/>
    </font>
    <font>
      <b/>
      <sz val="10"/>
      <color theme="1"/>
      <name val="Arial"/>
      <family val="2"/>
    </font>
    <font>
      <sz val="8"/>
      <color theme="1"/>
      <name val="Arial"/>
      <family val="2"/>
    </font>
    <font>
      <sz val="10"/>
      <color rgb="FFFF0000"/>
      <name val="Arial"/>
      <family val="2"/>
    </font>
    <font>
      <sz val="12"/>
      <color theme="1"/>
      <name val="Calibri"/>
      <family val="2"/>
    </font>
    <font>
      <sz val="12"/>
      <color theme="1"/>
      <name val="Arial Narrow"/>
      <family val="2"/>
    </font>
    <font>
      <sz val="12"/>
      <name val="Arial Narrow"/>
      <family val="2"/>
    </font>
    <font>
      <i/>
      <sz val="12"/>
      <color theme="1"/>
      <name val="Arial Narrow"/>
      <family val="2"/>
    </font>
    <font>
      <sz val="12"/>
      <color theme="1"/>
      <name val="Arial"/>
      <family val="2"/>
      <charset val="186"/>
    </font>
    <font>
      <sz val="12"/>
      <color theme="1"/>
      <name val="Arial Narrow"/>
      <family val="2"/>
      <charset val="186"/>
    </font>
    <font>
      <i/>
      <sz val="9"/>
      <name val="Arial Narrow"/>
      <family val="2"/>
    </font>
    <font>
      <sz val="12"/>
      <name val="Arial Narrow"/>
      <family val="2"/>
      <charset val="186"/>
    </font>
    <font>
      <i/>
      <sz val="9"/>
      <name val="Arial Narrow"/>
      <family val="2"/>
      <charset val="186"/>
    </font>
    <font>
      <b/>
      <sz val="12"/>
      <color rgb="FFFF0000"/>
      <name val="Arial Narrow"/>
      <family val="2"/>
      <charset val="161"/>
    </font>
    <font>
      <b/>
      <sz val="12"/>
      <color theme="1"/>
      <name val="Arial Narrow"/>
      <family val="2"/>
    </font>
    <font>
      <b/>
      <i/>
      <sz val="12"/>
      <color theme="1"/>
      <name val="Arial Narrow"/>
      <family val="2"/>
    </font>
    <font>
      <sz val="10"/>
      <color theme="1"/>
      <name val="Trebuchet MS"/>
      <family val="2"/>
    </font>
    <font>
      <sz val="10"/>
      <color theme="1"/>
      <name val="Var(--jp-code-font-family)"/>
    </font>
    <font>
      <b/>
      <sz val="11"/>
      <color theme="1"/>
      <name val="Calibri"/>
      <family val="2"/>
      <charset val="238"/>
      <scheme val="minor"/>
    </font>
    <font>
      <sz val="10"/>
      <color theme="1"/>
      <name val="Arial Unicode MS"/>
    </font>
  </fonts>
  <fills count="1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F4B084"/>
        <bgColor indexed="64"/>
      </patternFill>
    </fill>
    <fill>
      <patternFill patternType="solid">
        <fgColor rgb="FFE2EFDA"/>
        <bgColor indexed="64"/>
      </patternFill>
    </fill>
  </fills>
  <borders count="19">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hair">
        <color auto="1"/>
      </left>
      <right style="hair">
        <color auto="1"/>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xf numFmtId="0" fontId="8" fillId="0" borderId="0"/>
    <xf numFmtId="9" fontId="8" fillId="0" borderId="0" applyFont="0" applyFill="0" applyBorder="0" applyAlignment="0" applyProtection="0"/>
  </cellStyleXfs>
  <cellXfs count="928">
    <xf numFmtId="0" fontId="0" fillId="0" borderId="0" xfId="0"/>
    <xf numFmtId="0" fontId="2" fillId="2" borderId="1" xfId="0" applyFont="1" applyFill="1" applyBorder="1" applyAlignment="1" applyProtection="1">
      <alignment vertical="center"/>
      <protection locked="0"/>
    </xf>
    <xf numFmtId="0" fontId="3" fillId="2" borderId="1" xfId="0" applyFont="1" applyFill="1" applyBorder="1" applyAlignment="1" applyProtection="1">
      <alignment horizontal="centerContinuous"/>
      <protection locked="0"/>
    </xf>
    <xf numFmtId="0" fontId="4" fillId="2" borderId="1" xfId="0" applyFont="1" applyFill="1" applyBorder="1" applyAlignment="1" applyProtection="1">
      <alignment horizontal="centerContinuous"/>
      <protection locked="0"/>
    </xf>
    <xf numFmtId="0" fontId="0" fillId="0" borderId="0" xfId="0" applyProtection="1">
      <protection locked="0"/>
    </xf>
    <xf numFmtId="0" fontId="5" fillId="2" borderId="2" xfId="0" applyFont="1" applyFill="1" applyBorder="1" applyAlignment="1" applyProtection="1">
      <alignment vertical="center"/>
      <protection locked="0"/>
    </xf>
    <xf numFmtId="0" fontId="0" fillId="2" borderId="3" xfId="0" applyFill="1" applyBorder="1" applyProtection="1">
      <protection locked="0"/>
    </xf>
    <xf numFmtId="0" fontId="5" fillId="2" borderId="3" xfId="0" applyFont="1" applyFill="1" applyBorder="1" applyAlignment="1" applyProtection="1">
      <alignment horizontal="center"/>
      <protection locked="0"/>
    </xf>
    <xf numFmtId="0" fontId="0" fillId="0" borderId="1" xfId="0" applyBorder="1" applyAlignment="1" applyProtection="1">
      <alignment vertical="center" wrapText="1"/>
      <protection locked="0"/>
    </xf>
    <xf numFmtId="0" fontId="0" fillId="0" borderId="1" xfId="0" applyBorder="1" applyAlignment="1" applyProtection="1">
      <alignment wrapText="1"/>
      <protection locked="0"/>
    </xf>
    <xf numFmtId="0" fontId="0" fillId="0" borderId="1" xfId="0" applyBorder="1" applyAlignment="1" applyProtection="1">
      <alignment horizontal="left" wrapText="1"/>
      <protection locked="0"/>
    </xf>
    <xf numFmtId="0" fontId="0" fillId="0" borderId="1" xfId="0" applyBorder="1" applyAlignment="1" applyProtection="1">
      <alignment vertical="center"/>
      <protection locked="0"/>
    </xf>
    <xf numFmtId="0" fontId="0" fillId="3" borderId="1" xfId="0" applyFill="1" applyBorder="1" applyAlignment="1">
      <alignment wrapText="1"/>
    </xf>
    <xf numFmtId="0" fontId="0" fillId="0" borderId="1" xfId="0" applyBorder="1" applyAlignment="1" applyProtection="1">
      <alignment horizontal="left" vertical="center" wrapText="1"/>
      <protection locked="0"/>
    </xf>
    <xf numFmtId="0" fontId="0" fillId="3" borderId="1" xfId="0" applyFill="1" applyBorder="1" applyAlignment="1" applyProtection="1">
      <alignment wrapText="1"/>
      <protection locked="0"/>
    </xf>
    <xf numFmtId="0" fontId="6" fillId="0" borderId="1" xfId="0" applyFont="1" applyBorder="1" applyAlignment="1" applyProtection="1">
      <alignment vertical="center"/>
      <protection locked="0"/>
    </xf>
    <xf numFmtId="0" fontId="0" fillId="3" borderId="0" xfId="0" applyFill="1" applyAlignment="1">
      <alignment wrapText="1"/>
    </xf>
    <xf numFmtId="0" fontId="7" fillId="0" borderId="1" xfId="0" applyFont="1" applyBorder="1" applyAlignment="1" applyProtection="1">
      <alignment horizontal="right" vertical="center"/>
      <protection locked="0"/>
    </xf>
    <xf numFmtId="0" fontId="0" fillId="0" borderId="1" xfId="0" applyBorder="1" applyAlignment="1" applyProtection="1">
      <alignment horizontal="left" vertical="center"/>
      <protection locked="0"/>
    </xf>
    <xf numFmtId="0" fontId="0" fillId="0" borderId="1" xfId="0" applyBorder="1" applyAlignment="1">
      <alignment wrapText="1"/>
    </xf>
    <xf numFmtId="0" fontId="0" fillId="0" borderId="1" xfId="0" applyBorder="1" applyAlignment="1" applyProtection="1">
      <alignment horizontal="right" vertical="center"/>
      <protection locked="0"/>
    </xf>
    <xf numFmtId="0" fontId="0" fillId="0" borderId="1" xfId="0" applyBorder="1" applyProtection="1">
      <protection locked="0"/>
    </xf>
    <xf numFmtId="0" fontId="6" fillId="0" borderId="1" xfId="0" applyFont="1" applyBorder="1" applyAlignment="1" applyProtection="1">
      <alignment horizontal="left" vertical="center"/>
      <protection locked="0"/>
    </xf>
    <xf numFmtId="14" fontId="0" fillId="0" borderId="1" xfId="0" applyNumberFormat="1" applyBorder="1" applyAlignment="1" applyProtection="1">
      <alignment wrapText="1"/>
      <protection locked="0"/>
    </xf>
    <xf numFmtId="0" fontId="0" fillId="0" borderId="0" xfId="0" applyAlignment="1" applyProtection="1">
      <alignment vertical="center"/>
      <protection locked="0"/>
    </xf>
    <xf numFmtId="9" fontId="0" fillId="0" borderId="1" xfId="0" applyNumberFormat="1" applyBorder="1" applyAlignment="1" applyProtection="1">
      <alignment wrapText="1"/>
      <protection locked="0"/>
    </xf>
    <xf numFmtId="0" fontId="3" fillId="4" borderId="0" xfId="0" applyFont="1" applyFill="1" applyAlignment="1">
      <alignment horizontal="left"/>
    </xf>
    <xf numFmtId="0" fontId="0" fillId="4" borderId="0" xfId="0" applyFill="1"/>
    <xf numFmtId="164" fontId="0" fillId="4" borderId="0" xfId="1" applyNumberFormat="1" applyFont="1" applyFill="1" applyAlignment="1">
      <alignment horizontal="centerContinuous"/>
    </xf>
    <xf numFmtId="9" fontId="0" fillId="4" borderId="0" xfId="2" applyFont="1" applyFill="1" applyAlignment="1">
      <alignment horizontal="centerContinuous"/>
    </xf>
    <xf numFmtId="0" fontId="0" fillId="4" borderId="0" xfId="0" applyFill="1" applyAlignment="1">
      <alignment horizontal="centerContinuous"/>
    </xf>
    <xf numFmtId="165" fontId="0" fillId="4" borderId="0" xfId="1" applyNumberFormat="1" applyFont="1" applyFill="1" applyAlignment="1">
      <alignment horizontal="centerContinuous"/>
    </xf>
    <xf numFmtId="165" fontId="0" fillId="4" borderId="0" xfId="1" applyNumberFormat="1" applyFont="1" applyFill="1"/>
    <xf numFmtId="166" fontId="0" fillId="4" borderId="0" xfId="2" applyNumberFormat="1" applyFont="1" applyFill="1" applyAlignment="1">
      <alignment horizontal="centerContinuous"/>
    </xf>
    <xf numFmtId="166" fontId="0" fillId="4" borderId="0" xfId="2" applyNumberFormat="1" applyFont="1" applyFill="1"/>
    <xf numFmtId="0" fontId="5" fillId="4" borderId="1" xfId="0" applyFont="1" applyFill="1" applyBorder="1" applyAlignment="1">
      <alignment horizontal="left" vertical="center"/>
    </xf>
    <xf numFmtId="0" fontId="5" fillId="4" borderId="1" xfId="0" applyFont="1" applyFill="1" applyBorder="1" applyAlignment="1">
      <alignment horizontal="center" vertical="center"/>
    </xf>
    <xf numFmtId="164" fontId="5" fillId="4" borderId="1" xfId="1" applyNumberFormat="1" applyFont="1" applyFill="1" applyBorder="1" applyAlignment="1">
      <alignment horizontal="center" vertical="center"/>
    </xf>
    <xf numFmtId="9" fontId="5" fillId="4" borderId="1" xfId="2" applyFont="1" applyFill="1" applyBorder="1" applyAlignment="1">
      <alignment horizontal="center" vertical="center"/>
    </xf>
    <xf numFmtId="165" fontId="5" fillId="0" borderId="1" xfId="1" applyNumberFormat="1" applyFont="1" applyBorder="1" applyAlignment="1" applyProtection="1">
      <alignment horizontal="left"/>
      <protection locked="0"/>
    </xf>
    <xf numFmtId="165" fontId="5" fillId="4" borderId="1" xfId="1" applyNumberFormat="1" applyFont="1" applyFill="1" applyBorder="1" applyAlignment="1">
      <alignment horizontal="center" vertical="center"/>
    </xf>
    <xf numFmtId="166" fontId="5" fillId="4" borderId="1" xfId="2" applyNumberFormat="1" applyFont="1" applyFill="1" applyBorder="1" applyAlignment="1">
      <alignment horizontal="center" vertical="center"/>
    </xf>
    <xf numFmtId="166" fontId="5" fillId="0" borderId="1" xfId="2" applyNumberFormat="1" applyFont="1" applyBorder="1" applyAlignment="1" applyProtection="1">
      <alignment horizontal="left"/>
      <protection locked="0"/>
    </xf>
    <xf numFmtId="0" fontId="5" fillId="0" borderId="0" xfId="0" applyFont="1" applyAlignment="1">
      <alignment horizontal="center" vertical="center"/>
    </xf>
    <xf numFmtId="0" fontId="0" fillId="0" borderId="0" xfId="0" applyAlignment="1">
      <alignment vertical="center"/>
    </xf>
    <xf numFmtId="0" fontId="0" fillId="5" borderId="1" xfId="0" applyFill="1" applyBorder="1" applyAlignment="1">
      <alignment horizontal="left"/>
    </xf>
    <xf numFmtId="0" fontId="0" fillId="5" borderId="1" xfId="0" applyFill="1" applyBorder="1"/>
    <xf numFmtId="0" fontId="0" fillId="5" borderId="1" xfId="0" applyFill="1" applyBorder="1" applyAlignment="1">
      <alignment horizontal="center"/>
    </xf>
    <xf numFmtId="164" fontId="0" fillId="5" borderId="1" xfId="1" applyNumberFormat="1" applyFont="1" applyFill="1" applyBorder="1" applyAlignment="1">
      <alignment horizontal="right" vertical="center"/>
    </xf>
    <xf numFmtId="9" fontId="0" fillId="5" borderId="1" xfId="2" applyFont="1" applyFill="1" applyBorder="1" applyAlignment="1">
      <alignment horizontal="right" vertical="center"/>
    </xf>
    <xf numFmtId="0" fontId="0" fillId="5" borderId="1" xfId="0" applyFill="1" applyBorder="1" applyAlignment="1">
      <alignment horizontal="right" vertical="center"/>
    </xf>
    <xf numFmtId="167" fontId="0" fillId="5" borderId="1" xfId="0" applyNumberFormat="1" applyFill="1" applyBorder="1" applyAlignment="1">
      <alignment horizontal="right" vertical="center"/>
    </xf>
    <xf numFmtId="165" fontId="0" fillId="5" borderId="1" xfId="1" applyNumberFormat="1" applyFont="1" applyFill="1" applyBorder="1" applyAlignment="1">
      <alignment horizontal="right" vertical="center"/>
    </xf>
    <xf numFmtId="166" fontId="0" fillId="5" borderId="1" xfId="2" applyNumberFormat="1" applyFont="1" applyFill="1" applyBorder="1" applyAlignment="1">
      <alignment horizontal="right" vertical="center"/>
    </xf>
    <xf numFmtId="0" fontId="0" fillId="6" borderId="1" xfId="0" applyFill="1" applyBorder="1" applyAlignment="1">
      <alignment horizontal="left"/>
    </xf>
    <xf numFmtId="0" fontId="0" fillId="6" borderId="1" xfId="0" applyFill="1" applyBorder="1"/>
    <xf numFmtId="0" fontId="5" fillId="6" borderId="1" xfId="0" applyFont="1" applyFill="1" applyBorder="1" applyAlignment="1">
      <alignment horizontal="center"/>
    </xf>
    <xf numFmtId="0" fontId="7" fillId="6" borderId="1" xfId="0" applyFont="1" applyFill="1" applyBorder="1"/>
    <xf numFmtId="164" fontId="5" fillId="6" borderId="1" xfId="1" applyNumberFormat="1" applyFont="1" applyFill="1" applyBorder="1" applyAlignment="1">
      <alignment horizontal="right" vertical="center"/>
    </xf>
    <xf numFmtId="9" fontId="5" fillId="6" borderId="1" xfId="2" applyFont="1" applyFill="1" applyBorder="1" applyAlignment="1">
      <alignment horizontal="right" vertical="center"/>
    </xf>
    <xf numFmtId="168" fontId="5" fillId="6" borderId="1" xfId="0" applyNumberFormat="1" applyFont="1" applyFill="1" applyBorder="1" applyAlignment="1">
      <alignment horizontal="right" vertical="center"/>
    </xf>
    <xf numFmtId="0" fontId="9" fillId="6" borderId="1" xfId="0" applyFont="1" applyFill="1" applyBorder="1" applyAlignment="1">
      <alignment horizontal="right" vertical="center"/>
    </xf>
    <xf numFmtId="165" fontId="5" fillId="6" borderId="1" xfId="1" applyNumberFormat="1" applyFont="1" applyFill="1" applyBorder="1" applyAlignment="1">
      <alignment horizontal="right" vertical="center"/>
    </xf>
    <xf numFmtId="165" fontId="9" fillId="6" borderId="1" xfId="1" applyNumberFormat="1" applyFont="1" applyFill="1" applyBorder="1" applyAlignment="1">
      <alignment horizontal="right" vertical="center"/>
    </xf>
    <xf numFmtId="166" fontId="5" fillId="6" borderId="1" xfId="2" applyNumberFormat="1" applyFont="1" applyFill="1" applyBorder="1" applyAlignment="1">
      <alignment horizontal="right" vertical="center"/>
    </xf>
    <xf numFmtId="166" fontId="9" fillId="6" borderId="1" xfId="2" applyNumberFormat="1" applyFont="1" applyFill="1" applyBorder="1" applyAlignment="1">
      <alignment horizontal="right" vertical="center"/>
    </xf>
    <xf numFmtId="0" fontId="5" fillId="0" borderId="0" xfId="0" applyFont="1"/>
    <xf numFmtId="0" fontId="7" fillId="6" borderId="1" xfId="0" applyFont="1" applyFill="1" applyBorder="1" applyAlignment="1">
      <alignment horizontal="center"/>
    </xf>
    <xf numFmtId="0" fontId="5" fillId="6" borderId="1" xfId="0" applyFont="1" applyFill="1" applyBorder="1"/>
    <xf numFmtId="164" fontId="0" fillId="6" borderId="1" xfId="1" applyNumberFormat="1" applyFont="1" applyFill="1" applyBorder="1" applyAlignment="1">
      <alignment horizontal="right" vertical="center"/>
    </xf>
    <xf numFmtId="9" fontId="0" fillId="6" borderId="1" xfId="2" applyFont="1" applyFill="1" applyBorder="1" applyAlignment="1">
      <alignment horizontal="right" vertical="center"/>
    </xf>
    <xf numFmtId="168" fontId="0" fillId="6" borderId="1" xfId="0" applyNumberFormat="1" applyFill="1" applyBorder="1" applyAlignment="1">
      <alignment horizontal="right" vertical="center"/>
    </xf>
    <xf numFmtId="167" fontId="9" fillId="6" borderId="1" xfId="0" applyNumberFormat="1" applyFont="1" applyFill="1" applyBorder="1" applyAlignment="1">
      <alignment horizontal="right" vertical="center"/>
    </xf>
    <xf numFmtId="165" fontId="0" fillId="6" borderId="1" xfId="1" applyNumberFormat="1" applyFont="1" applyFill="1" applyBorder="1" applyAlignment="1">
      <alignment horizontal="right" vertical="center"/>
    </xf>
    <xf numFmtId="166" fontId="8" fillId="6" borderId="1" xfId="2" applyNumberFormat="1" applyFont="1" applyFill="1" applyBorder="1" applyAlignment="1">
      <alignment horizontal="right" vertical="center"/>
    </xf>
    <xf numFmtId="166" fontId="0" fillId="6" borderId="1" xfId="2" applyNumberFormat="1" applyFont="1" applyFill="1" applyBorder="1" applyAlignment="1">
      <alignment horizontal="right" vertical="center"/>
    </xf>
    <xf numFmtId="0" fontId="0" fillId="7" borderId="1" xfId="0" applyFill="1" applyBorder="1" applyAlignment="1">
      <alignment horizontal="left"/>
    </xf>
    <xf numFmtId="0" fontId="5" fillId="7" borderId="1" xfId="0" applyFont="1" applyFill="1" applyBorder="1"/>
    <xf numFmtId="0" fontId="7" fillId="7" borderId="1" xfId="0" applyFont="1" applyFill="1" applyBorder="1" applyAlignment="1">
      <alignment horizontal="center"/>
    </xf>
    <xf numFmtId="0" fontId="7" fillId="7" borderId="1" xfId="0" applyFont="1" applyFill="1" applyBorder="1"/>
    <xf numFmtId="164" fontId="5" fillId="7" borderId="1" xfId="1" applyNumberFormat="1" applyFont="1" applyFill="1" applyBorder="1" applyAlignment="1">
      <alignment horizontal="right" vertical="center"/>
    </xf>
    <xf numFmtId="164" fontId="0" fillId="7" borderId="1" xfId="1" applyNumberFormat="1" applyFont="1" applyFill="1" applyBorder="1" applyAlignment="1">
      <alignment horizontal="right" vertical="center"/>
    </xf>
    <xf numFmtId="9" fontId="0" fillId="7" borderId="1" xfId="2" applyFont="1" applyFill="1" applyBorder="1" applyAlignment="1">
      <alignment horizontal="right" vertical="center"/>
    </xf>
    <xf numFmtId="168" fontId="5" fillId="7" borderId="1" xfId="0" applyNumberFormat="1" applyFont="1" applyFill="1" applyBorder="1" applyAlignment="1">
      <alignment horizontal="right" vertical="center"/>
    </xf>
    <xf numFmtId="167" fontId="10" fillId="7" borderId="1" xfId="0" applyNumberFormat="1" applyFont="1" applyFill="1" applyBorder="1" applyAlignment="1">
      <alignment horizontal="right" vertical="center"/>
    </xf>
    <xf numFmtId="165" fontId="5" fillId="7" borderId="1" xfId="1" applyNumberFormat="1" applyFont="1" applyFill="1" applyBorder="1" applyAlignment="1">
      <alignment horizontal="right" vertical="center"/>
    </xf>
    <xf numFmtId="165" fontId="10" fillId="7" borderId="1" xfId="1" applyNumberFormat="1" applyFont="1" applyFill="1" applyBorder="1" applyAlignment="1">
      <alignment horizontal="right" vertical="center"/>
    </xf>
    <xf numFmtId="166" fontId="5" fillId="7" borderId="1" xfId="2" applyNumberFormat="1" applyFont="1" applyFill="1" applyBorder="1" applyAlignment="1">
      <alignment horizontal="right" vertical="center"/>
    </xf>
    <xf numFmtId="166" fontId="10" fillId="7" borderId="1" xfId="2" applyNumberFormat="1" applyFont="1" applyFill="1" applyBorder="1" applyAlignment="1">
      <alignment horizontal="right" vertical="center"/>
    </xf>
    <xf numFmtId="167" fontId="5" fillId="7" borderId="1" xfId="0" applyNumberFormat="1" applyFont="1" applyFill="1" applyBorder="1" applyAlignment="1">
      <alignment horizontal="right" vertical="center"/>
    </xf>
    <xf numFmtId="164" fontId="9" fillId="7" borderId="1" xfId="1" applyNumberFormat="1" applyFont="1" applyFill="1" applyBorder="1" applyAlignment="1">
      <alignment horizontal="right" vertical="center"/>
    </xf>
    <xf numFmtId="9" fontId="9" fillId="7" borderId="1" xfId="2" applyFont="1" applyFill="1" applyBorder="1" applyAlignment="1">
      <alignment horizontal="right" vertical="center"/>
    </xf>
    <xf numFmtId="168" fontId="0" fillId="7" borderId="1" xfId="0" applyNumberFormat="1" applyFill="1" applyBorder="1" applyAlignment="1">
      <alignment horizontal="right" vertical="center"/>
    </xf>
    <xf numFmtId="167" fontId="0" fillId="7" borderId="1" xfId="0" applyNumberFormat="1" applyFill="1" applyBorder="1" applyAlignment="1">
      <alignment horizontal="right" vertical="center"/>
    </xf>
    <xf numFmtId="165" fontId="0" fillId="7" borderId="1" xfId="1" applyNumberFormat="1" applyFont="1" applyFill="1" applyBorder="1" applyAlignment="1">
      <alignment horizontal="right" vertical="center"/>
    </xf>
    <xf numFmtId="166" fontId="0" fillId="7" borderId="1" xfId="2" applyNumberFormat="1" applyFont="1" applyFill="1" applyBorder="1" applyAlignment="1">
      <alignment horizontal="right" vertical="center"/>
    </xf>
    <xf numFmtId="0" fontId="5" fillId="8" borderId="1" xfId="0" applyFont="1" applyFill="1" applyBorder="1" applyAlignment="1">
      <alignment horizontal="left"/>
    </xf>
    <xf numFmtId="0" fontId="7" fillId="8" borderId="1" xfId="0" applyFont="1" applyFill="1" applyBorder="1"/>
    <xf numFmtId="0" fontId="7" fillId="8" borderId="1" xfId="0" applyFont="1" applyFill="1" applyBorder="1" applyAlignment="1">
      <alignment horizontal="center"/>
    </xf>
    <xf numFmtId="164" fontId="5" fillId="8" borderId="1" xfId="1" applyNumberFormat="1" applyFont="1" applyFill="1" applyBorder="1" applyAlignment="1">
      <alignment horizontal="right"/>
    </xf>
    <xf numFmtId="9" fontId="5" fillId="8" borderId="1" xfId="2" applyFont="1" applyFill="1" applyBorder="1" applyAlignment="1">
      <alignment horizontal="right"/>
    </xf>
    <xf numFmtId="0" fontId="0" fillId="8" borderId="1" xfId="0" applyFill="1" applyBorder="1" applyAlignment="1">
      <alignment horizontal="right"/>
    </xf>
    <xf numFmtId="167" fontId="0" fillId="8" borderId="1" xfId="0" applyNumberFormat="1" applyFill="1" applyBorder="1" applyAlignment="1">
      <alignment horizontal="right"/>
    </xf>
    <xf numFmtId="165" fontId="5" fillId="8" borderId="1" xfId="1" applyNumberFormat="1" applyFont="1" applyFill="1" applyBorder="1" applyAlignment="1">
      <alignment horizontal="right" vertical="center"/>
    </xf>
    <xf numFmtId="165" fontId="0" fillId="8" borderId="1" xfId="1" applyNumberFormat="1" applyFont="1" applyFill="1" applyBorder="1" applyAlignment="1">
      <alignment horizontal="right"/>
    </xf>
    <xf numFmtId="166" fontId="5" fillId="8" borderId="1" xfId="2" applyNumberFormat="1" applyFont="1" applyFill="1" applyBorder="1" applyAlignment="1">
      <alignment horizontal="right"/>
    </xf>
    <xf numFmtId="166" fontId="0" fillId="8" borderId="1" xfId="2" applyNumberFormat="1" applyFont="1" applyFill="1" applyBorder="1" applyAlignment="1">
      <alignment horizontal="right"/>
    </xf>
    <xf numFmtId="166" fontId="5" fillId="8" borderId="1" xfId="2" applyNumberFormat="1" applyFont="1" applyFill="1" applyBorder="1" applyAlignment="1">
      <alignment horizontal="right" vertical="center"/>
    </xf>
    <xf numFmtId="9" fontId="5" fillId="7" borderId="1" xfId="2" applyFont="1" applyFill="1" applyBorder="1" applyAlignment="1">
      <alignment horizontal="right" vertical="center"/>
    </xf>
    <xf numFmtId="167" fontId="9" fillId="7" borderId="1" xfId="0" applyNumberFormat="1" applyFont="1" applyFill="1" applyBorder="1" applyAlignment="1">
      <alignment horizontal="right" vertical="center"/>
    </xf>
    <xf numFmtId="165" fontId="9" fillId="7" borderId="1" xfId="1" applyNumberFormat="1" applyFont="1" applyFill="1" applyBorder="1" applyAlignment="1">
      <alignment horizontal="right" vertical="center"/>
    </xf>
    <xf numFmtId="166" fontId="9" fillId="7" borderId="1" xfId="2" applyNumberFormat="1" applyFont="1" applyFill="1" applyBorder="1" applyAlignment="1">
      <alignment horizontal="right" vertical="center"/>
    </xf>
    <xf numFmtId="0" fontId="7" fillId="6" borderId="1" xfId="0" applyFont="1" applyFill="1" applyBorder="1" applyAlignment="1">
      <alignment horizontal="left"/>
    </xf>
    <xf numFmtId="0" fontId="0" fillId="6" borderId="1" xfId="0" applyFill="1" applyBorder="1" applyAlignment="1">
      <alignment horizontal="center"/>
    </xf>
    <xf numFmtId="164" fontId="5" fillId="6" borderId="1" xfId="1" applyNumberFormat="1" applyFont="1" applyFill="1" applyBorder="1" applyAlignment="1">
      <alignment horizontal="right"/>
    </xf>
    <xf numFmtId="9" fontId="5" fillId="6" borderId="1" xfId="2" applyFont="1" applyFill="1" applyBorder="1" applyAlignment="1">
      <alignment horizontal="right"/>
    </xf>
    <xf numFmtId="0" fontId="0" fillId="6" borderId="1" xfId="0" applyFill="1" applyBorder="1" applyAlignment="1">
      <alignment horizontal="right"/>
    </xf>
    <xf numFmtId="165" fontId="0" fillId="6" borderId="1" xfId="1" applyNumberFormat="1" applyFont="1" applyFill="1" applyBorder="1" applyAlignment="1">
      <alignment horizontal="right"/>
    </xf>
    <xf numFmtId="166" fontId="5" fillId="6" borderId="1" xfId="2" applyNumberFormat="1" applyFont="1" applyFill="1" applyBorder="1" applyAlignment="1">
      <alignment horizontal="right"/>
    </xf>
    <xf numFmtId="166" fontId="0" fillId="6" borderId="1" xfId="2" applyNumberFormat="1" applyFont="1" applyFill="1" applyBorder="1" applyAlignment="1">
      <alignment horizontal="right"/>
    </xf>
    <xf numFmtId="0" fontId="7" fillId="7" borderId="1" xfId="0" applyFont="1" applyFill="1" applyBorder="1" applyAlignment="1">
      <alignment horizontal="left"/>
    </xf>
    <xf numFmtId="0" fontId="0" fillId="7" borderId="1" xfId="0" applyFill="1" applyBorder="1"/>
    <xf numFmtId="0" fontId="5" fillId="7" borderId="1" xfId="0" applyFont="1" applyFill="1" applyBorder="1" applyAlignment="1">
      <alignment horizontal="center"/>
    </xf>
    <xf numFmtId="164" fontId="5" fillId="7" borderId="1" xfId="1" applyNumberFormat="1" applyFont="1" applyFill="1" applyBorder="1" applyAlignment="1">
      <alignment horizontal="right"/>
    </xf>
    <xf numFmtId="9" fontId="5" fillId="7" borderId="1" xfId="2" applyFont="1" applyFill="1" applyBorder="1" applyAlignment="1">
      <alignment horizontal="right"/>
    </xf>
    <xf numFmtId="0" fontId="0" fillId="7" borderId="1" xfId="0" applyFill="1" applyBorder="1" applyAlignment="1">
      <alignment horizontal="right"/>
    </xf>
    <xf numFmtId="165" fontId="0" fillId="7" borderId="1" xfId="1" applyNumberFormat="1" applyFont="1" applyFill="1" applyBorder="1" applyAlignment="1">
      <alignment horizontal="right"/>
    </xf>
    <xf numFmtId="166" fontId="5" fillId="7" borderId="1" xfId="2" applyNumberFormat="1" applyFont="1" applyFill="1" applyBorder="1" applyAlignment="1">
      <alignment horizontal="right"/>
    </xf>
    <xf numFmtId="166" fontId="0" fillId="7" borderId="1" xfId="2" applyNumberFormat="1" applyFont="1" applyFill="1" applyBorder="1" applyAlignment="1">
      <alignment horizontal="right"/>
    </xf>
    <xf numFmtId="0" fontId="7" fillId="8" borderId="1" xfId="0" applyFont="1" applyFill="1" applyBorder="1" applyAlignment="1">
      <alignment horizontal="left"/>
    </xf>
    <xf numFmtId="0" fontId="5" fillId="8" borderId="1" xfId="0" applyFont="1" applyFill="1" applyBorder="1"/>
    <xf numFmtId="0" fontId="7" fillId="9" borderId="1" xfId="0" applyFont="1" applyFill="1" applyBorder="1" applyAlignment="1">
      <alignment horizontal="left"/>
    </xf>
    <xf numFmtId="0" fontId="7" fillId="9" borderId="1" xfId="0" applyFont="1" applyFill="1" applyBorder="1" applyAlignment="1">
      <alignment horizontal="center"/>
    </xf>
    <xf numFmtId="0" fontId="7" fillId="9" borderId="1" xfId="0" applyFont="1" applyFill="1" applyBorder="1"/>
    <xf numFmtId="164" fontId="0" fillId="9" borderId="1" xfId="1" applyNumberFormat="1" applyFont="1" applyFill="1" applyBorder="1" applyAlignment="1">
      <alignment horizontal="right"/>
    </xf>
    <xf numFmtId="9" fontId="0" fillId="9" borderId="1" xfId="2" applyFont="1" applyFill="1" applyBorder="1" applyAlignment="1">
      <alignment horizontal="right"/>
    </xf>
    <xf numFmtId="0" fontId="0" fillId="9" borderId="1" xfId="0" applyFill="1" applyBorder="1" applyAlignment="1">
      <alignment horizontal="right"/>
    </xf>
    <xf numFmtId="167" fontId="0" fillId="9" borderId="1" xfId="0" applyNumberFormat="1" applyFill="1" applyBorder="1" applyAlignment="1">
      <alignment horizontal="right"/>
    </xf>
    <xf numFmtId="165" fontId="0" fillId="9" borderId="1" xfId="1" applyNumberFormat="1" applyFont="1" applyFill="1" applyBorder="1" applyAlignment="1">
      <alignment horizontal="right"/>
    </xf>
    <xf numFmtId="166" fontId="0" fillId="9" borderId="1" xfId="2" applyNumberFormat="1" applyFont="1" applyFill="1" applyBorder="1" applyAlignment="1">
      <alignment horizontal="right"/>
    </xf>
    <xf numFmtId="0" fontId="5" fillId="0" borderId="0" xfId="0" applyFont="1" applyAlignment="1">
      <alignment horizontal="left"/>
    </xf>
    <xf numFmtId="164" fontId="0" fillId="0" borderId="0" xfId="1" applyNumberFormat="1" applyFont="1" applyAlignment="1">
      <alignment horizontal="center"/>
    </xf>
    <xf numFmtId="9" fontId="0" fillId="0" borderId="0" xfId="2" applyFont="1" applyAlignment="1">
      <alignment horizontal="center"/>
    </xf>
    <xf numFmtId="0" fontId="0" fillId="0" borderId="0" xfId="0" applyAlignment="1">
      <alignment horizontal="center"/>
    </xf>
    <xf numFmtId="167" fontId="0" fillId="0" borderId="0" xfId="0" applyNumberFormat="1"/>
    <xf numFmtId="165" fontId="0" fillId="0" borderId="0" xfId="1" applyNumberFormat="1" applyFont="1"/>
    <xf numFmtId="166" fontId="0" fillId="0" borderId="0" xfId="2" applyNumberFormat="1" applyFont="1"/>
    <xf numFmtId="0" fontId="11" fillId="0" borderId="0" xfId="0" applyFont="1" applyAlignment="1">
      <alignment horizontal="left"/>
    </xf>
    <xf numFmtId="0" fontId="12" fillId="0" borderId="0" xfId="0" applyFont="1"/>
    <xf numFmtId="0" fontId="12" fillId="9" borderId="0" xfId="0" applyFont="1" applyFill="1"/>
    <xf numFmtId="164" fontId="0" fillId="0" borderId="0" xfId="1" applyNumberFormat="1" applyFont="1"/>
    <xf numFmtId="9" fontId="0" fillId="0" borderId="0" xfId="2" applyFont="1"/>
    <xf numFmtId="0" fontId="12" fillId="8" borderId="0" xfId="0" applyFont="1" applyFill="1"/>
    <xf numFmtId="0" fontId="12" fillId="7" borderId="0" xfId="0" applyFont="1" applyFill="1"/>
    <xf numFmtId="0" fontId="12" fillId="6" borderId="0" xfId="0" applyFont="1" applyFill="1"/>
    <xf numFmtId="0" fontId="0" fillId="5" borderId="0" xfId="0" applyFill="1" applyAlignment="1">
      <alignment horizontal="left"/>
    </xf>
    <xf numFmtId="0" fontId="13" fillId="0" borderId="0" xfId="0" applyFont="1"/>
    <xf numFmtId="0" fontId="0" fillId="0" borderId="0" xfId="0" applyAlignment="1">
      <alignment horizontal="left"/>
    </xf>
    <xf numFmtId="169" fontId="0" fillId="4" borderId="0" xfId="2" applyNumberFormat="1" applyFont="1" applyFill="1" applyAlignment="1">
      <alignment horizontal="centerContinuous"/>
    </xf>
    <xf numFmtId="170" fontId="0" fillId="4" borderId="0" xfId="2" applyNumberFormat="1" applyFont="1" applyFill="1" applyAlignment="1">
      <alignment horizontal="centerContinuous"/>
    </xf>
    <xf numFmtId="170" fontId="0" fillId="4" borderId="0" xfId="0" applyNumberFormat="1" applyFill="1"/>
    <xf numFmtId="0" fontId="4" fillId="4" borderId="1" xfId="0" applyFont="1" applyFill="1" applyBorder="1" applyAlignment="1">
      <alignment horizontal="left" vertical="center"/>
    </xf>
    <xf numFmtId="169" fontId="5" fillId="4" borderId="1" xfId="2" applyNumberFormat="1" applyFont="1" applyFill="1" applyBorder="1" applyAlignment="1">
      <alignment horizontal="center" vertical="center"/>
    </xf>
    <xf numFmtId="170" fontId="5" fillId="4" borderId="1" xfId="2" applyNumberFormat="1" applyFont="1" applyFill="1" applyBorder="1" applyAlignment="1">
      <alignment horizontal="center" vertical="center"/>
    </xf>
    <xf numFmtId="0" fontId="5" fillId="0" borderId="1" xfId="0" applyFont="1" applyBorder="1" applyAlignment="1" applyProtection="1">
      <alignment horizontal="left"/>
      <protection locked="0"/>
    </xf>
    <xf numFmtId="170" fontId="5" fillId="0" borderId="1" xfId="0" applyNumberFormat="1" applyFont="1" applyBorder="1" applyAlignment="1" applyProtection="1">
      <alignment horizontal="left"/>
      <protection locked="0"/>
    </xf>
    <xf numFmtId="0" fontId="0" fillId="0" borderId="1" xfId="0" applyBorder="1"/>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1" xfId="0" applyFont="1" applyFill="1" applyBorder="1" applyAlignment="1">
      <alignment horizontal="center" vertical="center"/>
    </xf>
    <xf numFmtId="9" fontId="10" fillId="4" borderId="1" xfId="2" applyFont="1" applyFill="1" applyBorder="1" applyAlignment="1">
      <alignment horizontal="center" vertical="center"/>
    </xf>
    <xf numFmtId="165" fontId="10" fillId="4" borderId="1" xfId="1" applyNumberFormat="1" applyFont="1" applyFill="1" applyBorder="1" applyAlignment="1">
      <alignment horizontal="center" vertical="center"/>
    </xf>
    <xf numFmtId="165" fontId="10" fillId="4" borderId="1" xfId="1" applyNumberFormat="1" applyFont="1" applyFill="1" applyBorder="1" applyAlignment="1" applyProtection="1">
      <alignment horizontal="left"/>
      <protection locked="0"/>
    </xf>
    <xf numFmtId="165" fontId="10" fillId="4" borderId="6" xfId="1" applyNumberFormat="1" applyFont="1" applyFill="1" applyBorder="1" applyAlignment="1">
      <alignment horizontal="center" vertical="center"/>
    </xf>
    <xf numFmtId="165" fontId="10" fillId="4" borderId="6" xfId="1" applyNumberFormat="1" applyFont="1" applyFill="1" applyBorder="1" applyAlignment="1" applyProtection="1">
      <alignment horizontal="center" vertical="center"/>
      <protection locked="0"/>
    </xf>
    <xf numFmtId="169" fontId="10" fillId="4" borderId="6" xfId="2" applyNumberFormat="1" applyFont="1" applyFill="1" applyBorder="1" applyAlignment="1">
      <alignment horizontal="center" vertical="center"/>
    </xf>
    <xf numFmtId="170" fontId="10" fillId="4" borderId="6" xfId="2" applyNumberFormat="1" applyFont="1" applyFill="1" applyBorder="1" applyAlignment="1">
      <alignment horizontal="center" vertical="center"/>
    </xf>
    <xf numFmtId="0" fontId="10" fillId="4" borderId="6" xfId="0" applyFont="1" applyFill="1" applyBorder="1" applyAlignment="1" applyProtection="1">
      <alignment horizontal="center" vertical="center"/>
      <protection locked="0"/>
    </xf>
    <xf numFmtId="170" fontId="14" fillId="4" borderId="6" xfId="0" applyNumberFormat="1" applyFont="1" applyFill="1" applyBorder="1" applyAlignment="1">
      <alignment horizontal="center" vertical="center"/>
    </xf>
    <xf numFmtId="0" fontId="0" fillId="7" borderId="4" xfId="0" applyFill="1" applyBorder="1" applyAlignment="1">
      <alignment horizontal="left"/>
    </xf>
    <xf numFmtId="165" fontId="0" fillId="7" borderId="2" xfId="1" applyNumberFormat="1" applyFont="1" applyFill="1" applyBorder="1" applyAlignment="1">
      <alignment horizontal="right" vertical="center"/>
    </xf>
    <xf numFmtId="169" fontId="0" fillId="7" borderId="2" xfId="2" applyNumberFormat="1" applyFont="1" applyFill="1" applyBorder="1" applyAlignment="1">
      <alignment horizontal="right" vertical="center"/>
    </xf>
    <xf numFmtId="170" fontId="0" fillId="7" borderId="2" xfId="2" applyNumberFormat="1" applyFont="1" applyFill="1" applyBorder="1" applyAlignment="1">
      <alignment horizontal="right" vertical="center"/>
    </xf>
    <xf numFmtId="166" fontId="0" fillId="7" borderId="2" xfId="2" applyNumberFormat="1" applyFont="1" applyFill="1" applyBorder="1" applyAlignment="1">
      <alignment horizontal="right" vertical="center"/>
    </xf>
    <xf numFmtId="170" fontId="0" fillId="7" borderId="0" xfId="0" applyNumberFormat="1" applyFill="1" applyAlignment="1">
      <alignment horizontal="center" vertical="center"/>
    </xf>
    <xf numFmtId="0" fontId="0" fillId="8" borderId="7" xfId="0" applyFill="1" applyBorder="1" applyAlignment="1">
      <alignment horizontal="left"/>
    </xf>
    <xf numFmtId="0" fontId="7" fillId="8" borderId="8" xfId="0" applyFont="1" applyFill="1" applyBorder="1"/>
    <xf numFmtId="0" fontId="5" fillId="8" borderId="8" xfId="0" applyFont="1" applyFill="1" applyBorder="1"/>
    <xf numFmtId="164" fontId="0" fillId="8" borderId="8" xfId="1" applyNumberFormat="1" applyFont="1" applyFill="1" applyBorder="1" applyAlignment="1">
      <alignment horizontal="right" vertical="center"/>
    </xf>
    <xf numFmtId="164" fontId="9" fillId="8" borderId="8" xfId="1" applyNumberFormat="1" applyFont="1" applyFill="1" applyBorder="1" applyAlignment="1">
      <alignment horizontal="right" vertical="center"/>
    </xf>
    <xf numFmtId="9" fontId="9" fillId="8" borderId="8" xfId="2" applyFont="1" applyFill="1" applyBorder="1" applyAlignment="1">
      <alignment horizontal="right" vertical="center"/>
    </xf>
    <xf numFmtId="165" fontId="5" fillId="8" borderId="8" xfId="1" applyNumberFormat="1" applyFont="1" applyFill="1" applyBorder="1" applyAlignment="1">
      <alignment horizontal="right" vertical="center"/>
    </xf>
    <xf numFmtId="165" fontId="0" fillId="8" borderId="8" xfId="1" applyNumberFormat="1" applyFont="1" applyFill="1" applyBorder="1" applyAlignment="1">
      <alignment horizontal="right" vertical="center"/>
    </xf>
    <xf numFmtId="165" fontId="5" fillId="8" borderId="9" xfId="1" applyNumberFormat="1" applyFont="1" applyFill="1" applyBorder="1" applyAlignment="1">
      <alignment horizontal="right" vertical="center"/>
    </xf>
    <xf numFmtId="169" fontId="5" fillId="8" borderId="9" xfId="2" applyNumberFormat="1" applyFont="1" applyFill="1" applyBorder="1" applyAlignment="1">
      <alignment horizontal="right" vertical="center"/>
    </xf>
    <xf numFmtId="170" fontId="5" fillId="8" borderId="9" xfId="2" applyNumberFormat="1" applyFont="1" applyFill="1" applyBorder="1" applyAlignment="1">
      <alignment horizontal="right" vertical="center"/>
    </xf>
    <xf numFmtId="166" fontId="5" fillId="8" borderId="9" xfId="2" applyNumberFormat="1" applyFont="1" applyFill="1" applyBorder="1" applyAlignment="1">
      <alignment horizontal="right" vertical="center"/>
    </xf>
    <xf numFmtId="0" fontId="0" fillId="0" borderId="2" xfId="0" applyBorder="1" applyAlignment="1">
      <alignment horizontal="left"/>
    </xf>
    <xf numFmtId="0" fontId="7" fillId="0" borderId="3" xfId="0" applyFont="1" applyBorder="1"/>
    <xf numFmtId="0" fontId="5" fillId="0" borderId="3" xfId="0" applyFont="1" applyBorder="1"/>
    <xf numFmtId="0" fontId="0" fillId="0" borderId="3" xfId="0" applyBorder="1" applyAlignment="1">
      <alignment horizontal="center" vertical="center"/>
    </xf>
    <xf numFmtId="164" fontId="0" fillId="0" borderId="3" xfId="1" applyNumberFormat="1" applyFont="1" applyFill="1" applyBorder="1" applyAlignment="1">
      <alignment horizontal="center" vertical="center"/>
    </xf>
    <xf numFmtId="164" fontId="9" fillId="0" borderId="3" xfId="1" applyNumberFormat="1" applyFont="1" applyFill="1" applyBorder="1" applyAlignment="1">
      <alignment horizontal="center" vertical="center"/>
    </xf>
    <xf numFmtId="9" fontId="5" fillId="0" borderId="3" xfId="2" applyFont="1" applyFill="1" applyBorder="1" applyAlignment="1">
      <alignment horizontal="center" vertical="center"/>
    </xf>
    <xf numFmtId="165" fontId="0" fillId="0" borderId="3" xfId="1" applyNumberFormat="1" applyFont="1" applyFill="1" applyBorder="1" applyAlignment="1">
      <alignment horizontal="center" vertical="center"/>
    </xf>
    <xf numFmtId="165" fontId="5" fillId="0" borderId="3" xfId="1" applyNumberFormat="1" applyFont="1" applyFill="1" applyBorder="1" applyAlignment="1">
      <alignment horizontal="center" vertical="center"/>
    </xf>
    <xf numFmtId="165" fontId="5" fillId="0" borderId="4" xfId="1" applyNumberFormat="1" applyFont="1" applyFill="1" applyBorder="1" applyAlignment="1">
      <alignment horizontal="center" vertical="center"/>
    </xf>
    <xf numFmtId="169" fontId="5" fillId="0" borderId="3" xfId="2" applyNumberFormat="1" applyFont="1" applyFill="1" applyBorder="1" applyAlignment="1">
      <alignment horizontal="center" vertical="center"/>
    </xf>
    <xf numFmtId="170" fontId="0" fillId="0" borderId="3" xfId="2" applyNumberFormat="1" applyFont="1" applyFill="1" applyBorder="1" applyAlignment="1">
      <alignment horizontal="center" vertical="center"/>
    </xf>
    <xf numFmtId="11" fontId="5" fillId="0" borderId="3" xfId="0" applyNumberFormat="1" applyFont="1" applyBorder="1" applyAlignment="1">
      <alignment horizontal="center" vertical="center"/>
    </xf>
    <xf numFmtId="167" fontId="5" fillId="0" borderId="3" xfId="0" applyNumberFormat="1" applyFont="1" applyBorder="1" applyAlignment="1">
      <alignment horizontal="center" vertical="center"/>
    </xf>
    <xf numFmtId="170" fontId="5" fillId="0" borderId="4" xfId="0" applyNumberFormat="1" applyFont="1" applyBorder="1" applyAlignment="1">
      <alignment horizontal="center" vertical="center"/>
    </xf>
    <xf numFmtId="0" fontId="0" fillId="0" borderId="1" xfId="0" applyBorder="1" applyAlignment="1">
      <alignment vertical="center"/>
    </xf>
    <xf numFmtId="164" fontId="10" fillId="4" borderId="1" xfId="1" applyNumberFormat="1" applyFont="1" applyFill="1" applyBorder="1" applyAlignment="1">
      <alignment horizontal="center" vertical="center"/>
    </xf>
    <xf numFmtId="170" fontId="0" fillId="0" borderId="0" xfId="0" applyNumberFormat="1" applyAlignment="1">
      <alignment vertical="center"/>
    </xf>
    <xf numFmtId="169" fontId="0" fillId="7" borderId="1" xfId="2" applyNumberFormat="1" applyFont="1" applyFill="1" applyBorder="1" applyAlignment="1">
      <alignment horizontal="right" vertical="center"/>
    </xf>
    <xf numFmtId="170" fontId="0" fillId="7" borderId="1" xfId="2" applyNumberFormat="1" applyFont="1" applyFill="1" applyBorder="1" applyAlignment="1">
      <alignment horizontal="right" vertical="center"/>
    </xf>
    <xf numFmtId="170" fontId="0" fillId="0" borderId="0" xfId="0" applyNumberFormat="1"/>
    <xf numFmtId="0" fontId="0" fillId="8" borderId="4" xfId="0" applyFill="1" applyBorder="1" applyAlignment="1">
      <alignment horizontal="left"/>
    </xf>
    <xf numFmtId="164" fontId="5" fillId="8" borderId="1" xfId="1" applyNumberFormat="1" applyFont="1" applyFill="1" applyBorder="1" applyAlignment="1">
      <alignment horizontal="right" vertical="center"/>
    </xf>
    <xf numFmtId="9" fontId="5" fillId="8" borderId="1" xfId="2" applyFont="1" applyFill="1" applyBorder="1" applyAlignment="1">
      <alignment horizontal="right" vertical="center"/>
    </xf>
    <xf numFmtId="165" fontId="9" fillId="8" borderId="1" xfId="1" applyNumberFormat="1" applyFont="1" applyFill="1" applyBorder="1" applyAlignment="1">
      <alignment horizontal="right" vertical="center"/>
    </xf>
    <xf numFmtId="169" fontId="5" fillId="8" borderId="1" xfId="2" applyNumberFormat="1" applyFont="1" applyFill="1" applyBorder="1" applyAlignment="1">
      <alignment horizontal="right" vertical="center"/>
    </xf>
    <xf numFmtId="170" fontId="5" fillId="8" borderId="1" xfId="2" applyNumberFormat="1" applyFont="1" applyFill="1" applyBorder="1" applyAlignment="1">
      <alignment horizontal="right" vertical="center"/>
    </xf>
    <xf numFmtId="170" fontId="5" fillId="0" borderId="0" xfId="0" applyNumberFormat="1" applyFont="1"/>
    <xf numFmtId="169" fontId="9" fillId="7" borderId="1" xfId="2" applyNumberFormat="1" applyFont="1" applyFill="1" applyBorder="1" applyAlignment="1">
      <alignment horizontal="right" vertical="center"/>
    </xf>
    <xf numFmtId="170" fontId="9" fillId="7" borderId="1" xfId="2" applyNumberFormat="1" applyFont="1" applyFill="1" applyBorder="1" applyAlignment="1">
      <alignment horizontal="right" vertical="center"/>
    </xf>
    <xf numFmtId="165" fontId="0" fillId="8" borderId="1" xfId="1" applyNumberFormat="1" applyFont="1" applyFill="1" applyBorder="1" applyAlignment="1">
      <alignment horizontal="right" vertical="center"/>
    </xf>
    <xf numFmtId="164" fontId="0" fillId="8" borderId="1" xfId="1" applyNumberFormat="1" applyFont="1" applyFill="1" applyBorder="1" applyAlignment="1">
      <alignment horizontal="right" vertical="center"/>
    </xf>
    <xf numFmtId="164" fontId="9" fillId="8" borderId="1" xfId="1" applyNumberFormat="1" applyFont="1" applyFill="1" applyBorder="1" applyAlignment="1">
      <alignment horizontal="right" vertical="center"/>
    </xf>
    <xf numFmtId="9" fontId="9" fillId="8" borderId="1" xfId="2" applyFont="1" applyFill="1" applyBorder="1" applyAlignment="1">
      <alignment horizontal="right" vertical="center"/>
    </xf>
    <xf numFmtId="167" fontId="5" fillId="8" borderId="1" xfId="0" applyNumberFormat="1" applyFont="1" applyFill="1" applyBorder="1" applyAlignment="1">
      <alignment horizontal="right" vertical="center"/>
    </xf>
    <xf numFmtId="9" fontId="0" fillId="8" borderId="1" xfId="2" applyFont="1" applyFill="1" applyBorder="1" applyAlignment="1">
      <alignment horizontal="right" vertical="center"/>
    </xf>
    <xf numFmtId="169" fontId="0" fillId="8" borderId="1" xfId="2" applyNumberFormat="1" applyFont="1" applyFill="1" applyBorder="1" applyAlignment="1">
      <alignment horizontal="right" vertical="center"/>
    </xf>
    <xf numFmtId="170" fontId="0" fillId="8" borderId="1" xfId="2" applyNumberFormat="1" applyFont="1" applyFill="1" applyBorder="1" applyAlignment="1">
      <alignment horizontal="right" vertical="center"/>
    </xf>
    <xf numFmtId="167" fontId="0" fillId="8" borderId="1" xfId="0" applyNumberFormat="1" applyFill="1" applyBorder="1" applyAlignment="1">
      <alignment horizontal="right" vertical="center"/>
    </xf>
    <xf numFmtId="0" fontId="7" fillId="9" borderId="7" xfId="0" applyFont="1" applyFill="1" applyBorder="1" applyAlignment="1">
      <alignment horizontal="left"/>
    </xf>
    <xf numFmtId="0" fontId="7" fillId="9" borderId="8" xfId="0" applyFont="1" applyFill="1" applyBorder="1" applyAlignment="1">
      <alignment horizontal="left"/>
    </xf>
    <xf numFmtId="0" fontId="7" fillId="9" borderId="8" xfId="0" applyFont="1" applyFill="1" applyBorder="1"/>
    <xf numFmtId="164" fontId="0" fillId="9" borderId="8" xfId="1" applyNumberFormat="1" applyFont="1" applyFill="1" applyBorder="1" applyAlignment="1">
      <alignment horizontal="right"/>
    </xf>
    <xf numFmtId="9" fontId="0" fillId="9" borderId="8" xfId="2" applyFont="1" applyFill="1" applyBorder="1" applyAlignment="1">
      <alignment horizontal="right"/>
    </xf>
    <xf numFmtId="165" fontId="0" fillId="9" borderId="8" xfId="1" applyNumberFormat="1" applyFont="1" applyFill="1" applyBorder="1" applyAlignment="1">
      <alignment horizontal="right"/>
    </xf>
    <xf numFmtId="169" fontId="0" fillId="9" borderId="8" xfId="2" applyNumberFormat="1" applyFont="1" applyFill="1" applyBorder="1" applyAlignment="1">
      <alignment horizontal="right"/>
    </xf>
    <xf numFmtId="170" fontId="0" fillId="9" borderId="8" xfId="2" applyNumberFormat="1" applyFont="1" applyFill="1" applyBorder="1" applyAlignment="1">
      <alignment horizontal="right"/>
    </xf>
    <xf numFmtId="0" fontId="0" fillId="9" borderId="8" xfId="0" applyFill="1" applyBorder="1" applyAlignment="1">
      <alignment horizontal="right"/>
    </xf>
    <xf numFmtId="169" fontId="0" fillId="0" borderId="0" xfId="2" applyNumberFormat="1" applyFont="1"/>
    <xf numFmtId="170" fontId="0" fillId="0" borderId="0" xfId="2" applyNumberFormat="1" applyFont="1"/>
    <xf numFmtId="10" fontId="0" fillId="4" borderId="0" xfId="2" applyNumberFormat="1" applyFont="1" applyFill="1" applyAlignment="1">
      <alignment horizontal="centerContinuous"/>
    </xf>
    <xf numFmtId="169" fontId="0" fillId="4" borderId="0" xfId="0" applyNumberFormat="1" applyFill="1" applyAlignment="1">
      <alignment horizontal="centerContinuous"/>
    </xf>
    <xf numFmtId="169" fontId="0" fillId="4" borderId="0" xfId="0" applyNumberFormat="1" applyFill="1"/>
    <xf numFmtId="10" fontId="5" fillId="4" borderId="1" xfId="2" applyNumberFormat="1" applyFont="1" applyFill="1" applyBorder="1" applyAlignment="1">
      <alignment horizontal="center" vertical="center"/>
    </xf>
    <xf numFmtId="169" fontId="5" fillId="4" borderId="1" xfId="0" applyNumberFormat="1" applyFont="1" applyFill="1" applyBorder="1" applyAlignment="1">
      <alignment horizontal="center" vertical="center"/>
    </xf>
    <xf numFmtId="169" fontId="5" fillId="0" borderId="1" xfId="0" applyNumberFormat="1" applyFont="1" applyBorder="1" applyAlignment="1" applyProtection="1">
      <alignment horizontal="left"/>
      <protection locked="0"/>
    </xf>
    <xf numFmtId="10" fontId="5" fillId="0" borderId="1" xfId="2" applyNumberFormat="1" applyFont="1" applyBorder="1" applyAlignment="1" applyProtection="1">
      <alignment horizontal="left"/>
      <protection locked="0"/>
    </xf>
    <xf numFmtId="10" fontId="10" fillId="4" borderId="1" xfId="2" applyNumberFormat="1" applyFont="1" applyFill="1" applyBorder="1" applyAlignment="1">
      <alignment horizontal="center" vertical="center"/>
    </xf>
    <xf numFmtId="169" fontId="10" fillId="4" borderId="1" xfId="0" applyNumberFormat="1" applyFont="1" applyFill="1" applyBorder="1" applyAlignment="1">
      <alignment horizontal="center" vertical="center"/>
    </xf>
    <xf numFmtId="169" fontId="10" fillId="4" borderId="1" xfId="0" applyNumberFormat="1" applyFont="1" applyFill="1" applyBorder="1" applyAlignment="1" applyProtection="1">
      <alignment horizontal="left"/>
      <protection locked="0"/>
    </xf>
    <xf numFmtId="169" fontId="10" fillId="4" borderId="6" xfId="0" applyNumberFormat="1" applyFont="1" applyFill="1" applyBorder="1" applyAlignment="1">
      <alignment horizontal="center" vertical="center"/>
    </xf>
    <xf numFmtId="169" fontId="10" fillId="4" borderId="6" xfId="0" applyNumberFormat="1" applyFont="1" applyFill="1" applyBorder="1" applyAlignment="1" applyProtection="1">
      <alignment horizontal="center" vertical="center"/>
      <protection locked="0"/>
    </xf>
    <xf numFmtId="10" fontId="10" fillId="4" borderId="6" xfId="2" applyNumberFormat="1" applyFont="1" applyFill="1" applyBorder="1" applyAlignment="1">
      <alignment horizontal="center" vertical="center"/>
    </xf>
    <xf numFmtId="10" fontId="10" fillId="4" borderId="6" xfId="2" applyNumberFormat="1" applyFont="1" applyFill="1" applyBorder="1" applyAlignment="1" applyProtection="1">
      <alignment horizontal="center" vertical="center"/>
      <protection locked="0"/>
    </xf>
    <xf numFmtId="0" fontId="0" fillId="7" borderId="1" xfId="0" applyFill="1" applyBorder="1" applyAlignment="1">
      <alignment horizontal="center" vertical="center"/>
    </xf>
    <xf numFmtId="10" fontId="0" fillId="7" borderId="1" xfId="2" applyNumberFormat="1" applyFont="1" applyFill="1" applyBorder="1" applyAlignment="1">
      <alignment horizontal="center" vertical="center"/>
    </xf>
    <xf numFmtId="169" fontId="0" fillId="7" borderId="1" xfId="0" applyNumberFormat="1" applyFill="1" applyBorder="1" applyAlignment="1">
      <alignment horizontal="center" vertical="center"/>
    </xf>
    <xf numFmtId="169" fontId="0" fillId="7" borderId="2" xfId="0" applyNumberFormat="1" applyFill="1" applyBorder="1" applyAlignment="1">
      <alignment horizontal="center" vertical="center"/>
    </xf>
    <xf numFmtId="10" fontId="0" fillId="7" borderId="2" xfId="2" applyNumberFormat="1" applyFont="1" applyFill="1" applyBorder="1" applyAlignment="1">
      <alignment horizontal="center" vertical="center"/>
    </xf>
    <xf numFmtId="0" fontId="0" fillId="8" borderId="8" xfId="0" applyFill="1" applyBorder="1" applyAlignment="1">
      <alignment horizontal="center" vertical="center"/>
    </xf>
    <xf numFmtId="0" fontId="9" fillId="8" borderId="8" xfId="0" applyFont="1" applyFill="1" applyBorder="1" applyAlignment="1">
      <alignment horizontal="center" vertical="center"/>
    </xf>
    <xf numFmtId="10" fontId="9" fillId="8" borderId="8" xfId="2" applyNumberFormat="1" applyFont="1" applyFill="1" applyBorder="1" applyAlignment="1">
      <alignment horizontal="center" vertical="center"/>
    </xf>
    <xf numFmtId="169" fontId="5" fillId="8" borderId="8" xfId="0" applyNumberFormat="1" applyFont="1" applyFill="1" applyBorder="1" applyAlignment="1">
      <alignment horizontal="center" vertical="center"/>
    </xf>
    <xf numFmtId="169" fontId="0" fillId="8" borderId="8" xfId="0" applyNumberFormat="1" applyFill="1" applyBorder="1" applyAlignment="1">
      <alignment horizontal="center" vertical="center"/>
    </xf>
    <xf numFmtId="169" fontId="5" fillId="8" borderId="9" xfId="0" applyNumberFormat="1" applyFont="1" applyFill="1" applyBorder="1" applyAlignment="1">
      <alignment horizontal="center" vertical="center"/>
    </xf>
    <xf numFmtId="10" fontId="5" fillId="8" borderId="9" xfId="2" applyNumberFormat="1" applyFont="1" applyFill="1" applyBorder="1" applyAlignment="1">
      <alignment horizontal="center" vertical="center"/>
    </xf>
    <xf numFmtId="0" fontId="9" fillId="0" borderId="3" xfId="0" applyFont="1" applyBorder="1" applyAlignment="1">
      <alignment horizontal="center" vertical="center"/>
    </xf>
    <xf numFmtId="10" fontId="5" fillId="0" borderId="3" xfId="2" applyNumberFormat="1" applyFont="1" applyFill="1" applyBorder="1" applyAlignment="1">
      <alignment horizontal="center" vertical="center"/>
    </xf>
    <xf numFmtId="169" fontId="0" fillId="0" borderId="3" xfId="0" applyNumberFormat="1" applyBorder="1" applyAlignment="1">
      <alignment horizontal="center" vertical="center"/>
    </xf>
    <xf numFmtId="169" fontId="5" fillId="0" borderId="3" xfId="0" applyNumberFormat="1" applyFont="1" applyBorder="1" applyAlignment="1">
      <alignment horizontal="center" vertical="center"/>
    </xf>
    <xf numFmtId="169" fontId="5" fillId="0" borderId="4" xfId="0" applyNumberFormat="1" applyFont="1" applyBorder="1" applyAlignment="1">
      <alignment horizontal="center" vertical="center"/>
    </xf>
    <xf numFmtId="167" fontId="5" fillId="0" borderId="4" xfId="0" applyNumberFormat="1" applyFont="1" applyBorder="1" applyAlignment="1">
      <alignment horizontal="center" vertical="center"/>
    </xf>
    <xf numFmtId="0" fontId="5" fillId="8" borderId="1" xfId="0" applyFont="1" applyFill="1" applyBorder="1" applyAlignment="1">
      <alignment horizontal="center" vertical="center"/>
    </xf>
    <xf numFmtId="10" fontId="5" fillId="8" borderId="1" xfId="2" applyNumberFormat="1" applyFont="1" applyFill="1" applyBorder="1" applyAlignment="1">
      <alignment horizontal="center" vertical="center"/>
    </xf>
    <xf numFmtId="169" fontId="5" fillId="8" borderId="1" xfId="0" applyNumberFormat="1" applyFont="1" applyFill="1" applyBorder="1" applyAlignment="1">
      <alignment horizontal="center" vertical="center"/>
    </xf>
    <xf numFmtId="169" fontId="9" fillId="8" borderId="1" xfId="0" applyNumberFormat="1" applyFont="1" applyFill="1" applyBorder="1" applyAlignment="1">
      <alignment horizontal="center" vertical="center"/>
    </xf>
    <xf numFmtId="0" fontId="9" fillId="7" borderId="1" xfId="0" applyFont="1" applyFill="1" applyBorder="1" applyAlignment="1">
      <alignment horizontal="center" vertical="center"/>
    </xf>
    <xf numFmtId="10" fontId="9" fillId="7" borderId="1" xfId="2" applyNumberFormat="1" applyFont="1" applyFill="1" applyBorder="1" applyAlignment="1">
      <alignment horizontal="center" vertical="center"/>
    </xf>
    <xf numFmtId="169" fontId="9" fillId="7" borderId="1" xfId="0" applyNumberFormat="1" applyFont="1" applyFill="1" applyBorder="1" applyAlignment="1">
      <alignment horizontal="center" vertical="center"/>
    </xf>
    <xf numFmtId="169" fontId="0" fillId="8" borderId="1" xfId="0" applyNumberFormat="1" applyFill="1" applyBorder="1" applyAlignment="1">
      <alignment horizontal="center" vertical="center"/>
    </xf>
    <xf numFmtId="0" fontId="0" fillId="8" borderId="1" xfId="0" applyFill="1" applyBorder="1" applyAlignment="1">
      <alignment horizontal="center" vertical="center"/>
    </xf>
    <xf numFmtId="0" fontId="9" fillId="8" borderId="1" xfId="0" applyFont="1" applyFill="1" applyBorder="1" applyAlignment="1">
      <alignment horizontal="center" vertical="center"/>
    </xf>
    <xf numFmtId="10" fontId="9" fillId="8" borderId="1" xfId="2" applyNumberFormat="1" applyFont="1" applyFill="1" applyBorder="1" applyAlignment="1">
      <alignment horizontal="center" vertical="center"/>
    </xf>
    <xf numFmtId="10" fontId="0" fillId="8" borderId="1" xfId="2" applyNumberFormat="1" applyFont="1" applyFill="1" applyBorder="1" applyAlignment="1">
      <alignment horizontal="center" vertical="center"/>
    </xf>
    <xf numFmtId="0" fontId="0" fillId="9" borderId="8" xfId="0" applyFill="1" applyBorder="1" applyAlignment="1">
      <alignment horizontal="center"/>
    </xf>
    <xf numFmtId="10" fontId="0" fillId="9" borderId="8" xfId="2" applyNumberFormat="1" applyFont="1" applyFill="1" applyBorder="1" applyAlignment="1">
      <alignment horizontal="center"/>
    </xf>
    <xf numFmtId="169" fontId="0" fillId="9" borderId="8" xfId="0" applyNumberFormat="1" applyFill="1" applyBorder="1" applyAlignment="1">
      <alignment horizontal="center"/>
    </xf>
    <xf numFmtId="169" fontId="0" fillId="9" borderId="8" xfId="0" applyNumberFormat="1" applyFill="1" applyBorder="1"/>
    <xf numFmtId="10" fontId="0" fillId="9" borderId="8" xfId="2" applyNumberFormat="1" applyFont="1" applyFill="1" applyBorder="1"/>
    <xf numFmtId="10" fontId="0" fillId="0" borderId="0" xfId="2" applyNumberFormat="1" applyFont="1" applyAlignment="1">
      <alignment horizontal="center"/>
    </xf>
    <xf numFmtId="169" fontId="0" fillId="0" borderId="0" xfId="0" applyNumberFormat="1"/>
    <xf numFmtId="10" fontId="0" fillId="0" borderId="0" xfId="2" applyNumberFormat="1" applyFont="1"/>
    <xf numFmtId="0" fontId="0" fillId="0" borderId="1" xfId="0" applyBorder="1" applyAlignment="1" applyProtection="1">
      <alignment horizontal="right" wrapText="1"/>
      <protection locked="0"/>
    </xf>
    <xf numFmtId="46" fontId="0" fillId="0" borderId="1" xfId="0" applyNumberFormat="1" applyBorder="1" applyAlignment="1" applyProtection="1">
      <alignment wrapText="1"/>
      <protection locked="0"/>
    </xf>
    <xf numFmtId="0" fontId="9" fillId="0" borderId="1" xfId="0" applyFont="1" applyBorder="1" applyAlignment="1" applyProtection="1">
      <alignment wrapText="1"/>
      <protection locked="0"/>
    </xf>
    <xf numFmtId="0" fontId="0" fillId="0" borderId="1" xfId="2" applyNumberFormat="1" applyFont="1" applyBorder="1" applyAlignment="1" applyProtection="1">
      <alignment wrapText="1"/>
      <protection locked="0"/>
    </xf>
    <xf numFmtId="10" fontId="0" fillId="4" borderId="0" xfId="2" applyNumberFormat="1" applyFont="1" applyFill="1"/>
    <xf numFmtId="0" fontId="0" fillId="5" borderId="1" xfId="0" applyFill="1" applyBorder="1" applyAlignment="1">
      <alignment horizontal="center" vertical="center"/>
    </xf>
    <xf numFmtId="10" fontId="0" fillId="5" borderId="1" xfId="2" applyNumberFormat="1" applyFont="1" applyFill="1" applyBorder="1" applyAlignment="1">
      <alignment horizontal="center" vertical="center"/>
    </xf>
    <xf numFmtId="169" fontId="0" fillId="5" borderId="1" xfId="0" applyNumberFormat="1" applyFill="1" applyBorder="1" applyAlignment="1">
      <alignment horizontal="center" vertical="center"/>
    </xf>
    <xf numFmtId="0" fontId="5" fillId="6" borderId="1" xfId="0" applyFont="1" applyFill="1" applyBorder="1" applyAlignment="1">
      <alignment horizontal="center" vertical="center"/>
    </xf>
    <xf numFmtId="10" fontId="5" fillId="6" borderId="1" xfId="2" applyNumberFormat="1" applyFont="1" applyFill="1" applyBorder="1" applyAlignment="1">
      <alignment horizontal="center" vertical="center"/>
    </xf>
    <xf numFmtId="169" fontId="5" fillId="6" borderId="1" xfId="0" applyNumberFormat="1" applyFont="1" applyFill="1" applyBorder="1" applyAlignment="1">
      <alignment horizontal="center" vertical="center"/>
    </xf>
    <xf numFmtId="169" fontId="9" fillId="6" borderId="1" xfId="0" applyNumberFormat="1" applyFont="1" applyFill="1" applyBorder="1" applyAlignment="1">
      <alignment horizontal="center" vertical="center"/>
    </xf>
    <xf numFmtId="0" fontId="0" fillId="6" borderId="1" xfId="0" applyFill="1" applyBorder="1" applyAlignment="1">
      <alignment horizontal="center" vertical="center"/>
    </xf>
    <xf numFmtId="10" fontId="0" fillId="6" borderId="1" xfId="2" applyNumberFormat="1" applyFont="1" applyFill="1" applyBorder="1" applyAlignment="1">
      <alignment horizontal="center" vertical="center"/>
    </xf>
    <xf numFmtId="169" fontId="0" fillId="6" borderId="1" xfId="0" applyNumberFormat="1" applyFill="1" applyBorder="1" applyAlignment="1">
      <alignment horizontal="center" vertical="center"/>
    </xf>
    <xf numFmtId="10" fontId="8" fillId="6" borderId="1" xfId="2" applyNumberFormat="1" applyFont="1" applyFill="1" applyBorder="1" applyAlignment="1">
      <alignment horizontal="center" vertical="center"/>
    </xf>
    <xf numFmtId="0" fontId="5" fillId="7" borderId="1" xfId="0" applyFont="1" applyFill="1" applyBorder="1" applyAlignment="1">
      <alignment horizontal="center" vertical="center"/>
    </xf>
    <xf numFmtId="169" fontId="5" fillId="7" borderId="1" xfId="0" applyNumberFormat="1" applyFont="1" applyFill="1" applyBorder="1" applyAlignment="1">
      <alignment horizontal="center" vertical="center"/>
    </xf>
    <xf numFmtId="169" fontId="10" fillId="7" borderId="1" xfId="0" applyNumberFormat="1" applyFont="1" applyFill="1" applyBorder="1" applyAlignment="1">
      <alignment horizontal="center" vertical="center"/>
    </xf>
    <xf numFmtId="10" fontId="5" fillId="7" borderId="1" xfId="2" applyNumberFormat="1" applyFont="1" applyFill="1" applyBorder="1" applyAlignment="1">
      <alignment horizontal="center" vertical="center"/>
    </xf>
    <xf numFmtId="0" fontId="5" fillId="8" borderId="1" xfId="0" applyFont="1" applyFill="1" applyBorder="1" applyAlignment="1">
      <alignment horizontal="center"/>
    </xf>
    <xf numFmtId="10" fontId="5" fillId="8" borderId="1" xfId="2" applyNumberFormat="1" applyFont="1" applyFill="1" applyBorder="1" applyAlignment="1">
      <alignment horizontal="center"/>
    </xf>
    <xf numFmtId="169" fontId="0" fillId="8" borderId="1" xfId="0" applyNumberFormat="1" applyFill="1" applyBorder="1" applyAlignment="1">
      <alignment horizontal="center"/>
    </xf>
    <xf numFmtId="10" fontId="5" fillId="6" borderId="1" xfId="2" applyNumberFormat="1" applyFont="1" applyFill="1" applyBorder="1" applyAlignment="1">
      <alignment horizontal="center"/>
    </xf>
    <xf numFmtId="169" fontId="0" fillId="6" borderId="1" xfId="0" applyNumberFormat="1" applyFill="1" applyBorder="1" applyAlignment="1">
      <alignment horizontal="center"/>
    </xf>
    <xf numFmtId="10" fontId="5" fillId="7" borderId="1" xfId="2" applyNumberFormat="1" applyFont="1" applyFill="1" applyBorder="1" applyAlignment="1">
      <alignment horizontal="center"/>
    </xf>
    <xf numFmtId="169" fontId="0" fillId="7" borderId="1" xfId="0" applyNumberFormat="1" applyFill="1" applyBorder="1" applyAlignment="1">
      <alignment horizontal="center"/>
    </xf>
    <xf numFmtId="0" fontId="0" fillId="9" borderId="1" xfId="0" applyFill="1" applyBorder="1" applyAlignment="1">
      <alignment horizontal="center"/>
    </xf>
    <xf numFmtId="10" fontId="0" fillId="9" borderId="1" xfId="2" applyNumberFormat="1" applyFont="1" applyFill="1" applyBorder="1" applyAlignment="1">
      <alignment horizontal="center"/>
    </xf>
    <xf numFmtId="169" fontId="0" fillId="9" borderId="1" xfId="0" applyNumberFormat="1" applyFill="1" applyBorder="1" applyAlignment="1">
      <alignment horizontal="center"/>
    </xf>
    <xf numFmtId="169" fontId="0" fillId="9" borderId="1" xfId="0" applyNumberFormat="1" applyFill="1" applyBorder="1"/>
    <xf numFmtId="10" fontId="0" fillId="9" borderId="1" xfId="2" applyNumberFormat="1" applyFont="1" applyFill="1" applyBorder="1"/>
    <xf numFmtId="169" fontId="0" fillId="0" borderId="0" xfId="0" applyNumberFormat="1" applyAlignment="1">
      <alignment horizontal="center"/>
    </xf>
    <xf numFmtId="167" fontId="0" fillId="5" borderId="1" xfId="0" applyNumberFormat="1" applyFill="1" applyBorder="1" applyAlignment="1">
      <alignment horizontal="center" vertical="center"/>
    </xf>
    <xf numFmtId="168" fontId="5" fillId="6" borderId="1" xfId="0" applyNumberFormat="1" applyFont="1" applyFill="1" applyBorder="1" applyAlignment="1">
      <alignment horizontal="center" vertical="center"/>
    </xf>
    <xf numFmtId="0" fontId="9" fillId="6" borderId="1" xfId="0" applyFont="1" applyFill="1" applyBorder="1" applyAlignment="1">
      <alignment horizontal="center" vertical="center"/>
    </xf>
    <xf numFmtId="167" fontId="5" fillId="6" borderId="1" xfId="0" applyNumberFormat="1" applyFont="1" applyFill="1" applyBorder="1" applyAlignment="1">
      <alignment horizontal="center" vertical="center"/>
    </xf>
    <xf numFmtId="167" fontId="5" fillId="6" borderId="1" xfId="2" applyNumberFormat="1" applyFont="1" applyFill="1" applyBorder="1" applyAlignment="1">
      <alignment horizontal="center" vertical="center"/>
    </xf>
    <xf numFmtId="168" fontId="0" fillId="6" borderId="1" xfId="0" applyNumberFormat="1" applyFill="1" applyBorder="1" applyAlignment="1">
      <alignment horizontal="center" vertical="center"/>
    </xf>
    <xf numFmtId="167" fontId="9" fillId="6" borderId="1" xfId="0" applyNumberFormat="1" applyFont="1" applyFill="1" applyBorder="1" applyAlignment="1">
      <alignment horizontal="center" vertical="center"/>
    </xf>
    <xf numFmtId="167" fontId="0" fillId="6" borderId="1" xfId="0" applyNumberFormat="1" applyFill="1" applyBorder="1" applyAlignment="1">
      <alignment horizontal="center" vertical="center"/>
    </xf>
    <xf numFmtId="167" fontId="8" fillId="6" borderId="1" xfId="2" applyNumberFormat="1" applyFont="1" applyFill="1" applyBorder="1" applyAlignment="1">
      <alignment horizontal="center" vertical="center"/>
    </xf>
    <xf numFmtId="168" fontId="5" fillId="7" borderId="1" xfId="0" applyNumberFormat="1" applyFont="1" applyFill="1" applyBorder="1" applyAlignment="1">
      <alignment horizontal="center" vertical="center"/>
    </xf>
    <xf numFmtId="167" fontId="10" fillId="7" borderId="1" xfId="0" applyNumberFormat="1" applyFont="1" applyFill="1" applyBorder="1" applyAlignment="1">
      <alignment horizontal="center" vertical="center"/>
    </xf>
    <xf numFmtId="167" fontId="5" fillId="7" borderId="1" xfId="0" applyNumberFormat="1" applyFont="1" applyFill="1" applyBorder="1" applyAlignment="1">
      <alignment horizontal="center" vertical="center"/>
    </xf>
    <xf numFmtId="167" fontId="5" fillId="7" borderId="1" xfId="2" applyNumberFormat="1" applyFont="1" applyFill="1" applyBorder="1" applyAlignment="1">
      <alignment horizontal="center" vertical="center"/>
    </xf>
    <xf numFmtId="167" fontId="9" fillId="7" borderId="1" xfId="0" applyNumberFormat="1" applyFont="1" applyFill="1" applyBorder="1" applyAlignment="1">
      <alignment horizontal="center" vertical="center"/>
    </xf>
    <xf numFmtId="167" fontId="0" fillId="7" borderId="1" xfId="0" applyNumberFormat="1" applyFill="1" applyBorder="1" applyAlignment="1">
      <alignment horizontal="center" vertical="center"/>
    </xf>
    <xf numFmtId="167" fontId="5" fillId="6" borderId="1" xfId="0" applyNumberFormat="1" applyFont="1" applyFill="1" applyBorder="1" applyAlignment="1">
      <alignment horizontal="center"/>
    </xf>
    <xf numFmtId="0" fontId="0" fillId="7" borderId="1" xfId="0" applyFill="1" applyBorder="1" applyAlignment="1">
      <alignment horizontal="center"/>
    </xf>
    <xf numFmtId="167" fontId="5" fillId="7" borderId="1" xfId="0" applyNumberFormat="1" applyFont="1" applyFill="1" applyBorder="1" applyAlignment="1">
      <alignment horizontal="center"/>
    </xf>
    <xf numFmtId="168" fontId="0" fillId="7" borderId="1" xfId="0" applyNumberFormat="1" applyFill="1" applyBorder="1" applyAlignment="1">
      <alignment horizontal="center" vertical="center"/>
    </xf>
    <xf numFmtId="0" fontId="0" fillId="8" borderId="1" xfId="0" applyFill="1" applyBorder="1" applyAlignment="1">
      <alignment horizontal="center"/>
    </xf>
    <xf numFmtId="167" fontId="0" fillId="8" borderId="1" xfId="0" applyNumberFormat="1" applyFill="1" applyBorder="1" applyAlignment="1">
      <alignment horizontal="center"/>
    </xf>
    <xf numFmtId="167" fontId="5" fillId="8" borderId="1" xfId="0" applyNumberFormat="1" applyFont="1" applyFill="1" applyBorder="1" applyAlignment="1">
      <alignment horizontal="center" vertical="center"/>
    </xf>
    <xf numFmtId="167" fontId="5" fillId="8" borderId="1" xfId="0" applyNumberFormat="1" applyFont="1" applyFill="1" applyBorder="1" applyAlignment="1">
      <alignment horizontal="center"/>
    </xf>
    <xf numFmtId="0" fontId="9" fillId="0" borderId="1" xfId="0" applyFont="1" applyBorder="1" applyAlignment="1" applyProtection="1">
      <alignment vertical="center" wrapText="1"/>
      <protection locked="0"/>
    </xf>
    <xf numFmtId="0" fontId="0" fillId="3" borderId="1" xfId="0" applyFill="1" applyBorder="1" applyAlignment="1">
      <alignment vertical="center" wrapText="1"/>
    </xf>
    <xf numFmtId="0" fontId="0" fillId="3" borderId="0" xfId="0" applyFill="1" applyAlignment="1">
      <alignment vertical="center" wrapText="1"/>
    </xf>
    <xf numFmtId="0" fontId="0" fillId="2" borderId="3" xfId="0" applyFill="1" applyBorder="1" applyAlignment="1" applyProtection="1">
      <alignment vertical="center"/>
      <protection locked="0"/>
    </xf>
    <xf numFmtId="0" fontId="5" fillId="2" borderId="3" xfId="0" applyFont="1" applyFill="1" applyBorder="1" applyAlignment="1" applyProtection="1">
      <alignment horizontal="center" vertical="center"/>
      <protection locked="0"/>
    </xf>
    <xf numFmtId="0" fontId="9" fillId="0" borderId="1" xfId="0" applyFont="1" applyBorder="1" applyAlignment="1" applyProtection="1">
      <alignment horizontal="left" vertical="center" wrapText="1"/>
      <protection locked="0"/>
    </xf>
    <xf numFmtId="0" fontId="0" fillId="3" borderId="1" xfId="0" applyFill="1" applyBorder="1" applyAlignment="1" applyProtection="1">
      <alignment vertical="center" wrapText="1"/>
      <protection locked="0"/>
    </xf>
    <xf numFmtId="14" fontId="0" fillId="0" borderId="1" xfId="0" applyNumberFormat="1" applyBorder="1" applyAlignment="1" applyProtection="1">
      <alignment vertical="center" wrapText="1"/>
      <protection locked="0"/>
    </xf>
    <xf numFmtId="0" fontId="0" fillId="3" borderId="1" xfId="0" applyFill="1" applyBorder="1" applyAlignment="1" applyProtection="1">
      <alignment horizontal="left" vertical="center" wrapText="1"/>
      <protection locked="0"/>
    </xf>
    <xf numFmtId="171" fontId="0" fillId="0" borderId="1" xfId="0" applyNumberFormat="1" applyBorder="1" applyAlignment="1" applyProtection="1">
      <alignment horizontal="left" vertical="center" wrapText="1"/>
      <protection locked="0"/>
    </xf>
    <xf numFmtId="9" fontId="0" fillId="0" borderId="1" xfId="0" applyNumberFormat="1" applyBorder="1" applyAlignment="1" applyProtection="1">
      <alignment horizontal="left" vertical="center" wrapText="1"/>
      <protection locked="0"/>
    </xf>
    <xf numFmtId="0" fontId="0" fillId="0" borderId="0" xfId="0" applyAlignment="1" applyProtection="1">
      <alignment vertical="center" wrapText="1"/>
      <protection locked="0"/>
    </xf>
    <xf numFmtId="0" fontId="10" fillId="4" borderId="1" xfId="0" applyFont="1" applyFill="1" applyBorder="1" applyAlignment="1" applyProtection="1">
      <alignment horizontal="left"/>
      <protection locked="0"/>
    </xf>
    <xf numFmtId="172" fontId="0" fillId="7" borderId="1" xfId="1" applyNumberFormat="1" applyFont="1" applyFill="1" applyBorder="1" applyAlignment="1">
      <alignment horizontal="center" vertical="center"/>
    </xf>
    <xf numFmtId="173" fontId="0" fillId="7" borderId="1" xfId="2" applyNumberFormat="1" applyFont="1" applyFill="1" applyBorder="1" applyAlignment="1">
      <alignment horizontal="center" vertical="center"/>
    </xf>
    <xf numFmtId="170" fontId="0" fillId="7" borderId="1" xfId="0" applyNumberFormat="1" applyFill="1" applyBorder="1" applyAlignment="1">
      <alignment horizontal="center" vertical="center"/>
    </xf>
    <xf numFmtId="170" fontId="0" fillId="7" borderId="2" xfId="0" applyNumberFormat="1" applyFill="1" applyBorder="1" applyAlignment="1">
      <alignment horizontal="center" vertical="center"/>
    </xf>
    <xf numFmtId="170" fontId="9" fillId="7" borderId="2" xfId="0" applyNumberFormat="1" applyFont="1" applyFill="1" applyBorder="1" applyAlignment="1">
      <alignment horizontal="center" vertical="center"/>
    </xf>
    <xf numFmtId="173" fontId="0" fillId="7" borderId="2" xfId="0" applyNumberFormat="1" applyFill="1" applyBorder="1" applyAlignment="1">
      <alignment horizontal="center" vertical="center"/>
    </xf>
    <xf numFmtId="174" fontId="0" fillId="7" borderId="2" xfId="0" applyNumberFormat="1" applyFill="1" applyBorder="1" applyAlignment="1">
      <alignment horizontal="center" vertical="center"/>
    </xf>
    <xf numFmtId="172" fontId="9" fillId="7" borderId="1" xfId="1" applyNumberFormat="1" applyFont="1" applyFill="1" applyBorder="1" applyAlignment="1">
      <alignment horizontal="center" vertical="center"/>
    </xf>
    <xf numFmtId="173" fontId="0" fillId="7" borderId="2" xfId="2" applyNumberFormat="1" applyFont="1" applyFill="1" applyBorder="1" applyAlignment="1">
      <alignment horizontal="center" vertical="center"/>
    </xf>
    <xf numFmtId="172" fontId="0" fillId="8" borderId="8" xfId="1" applyNumberFormat="1" applyFont="1" applyFill="1" applyBorder="1" applyAlignment="1">
      <alignment horizontal="center" vertical="center"/>
    </xf>
    <xf numFmtId="172" fontId="9" fillId="8" borderId="8" xfId="1" applyNumberFormat="1" applyFont="1" applyFill="1" applyBorder="1" applyAlignment="1">
      <alignment horizontal="center" vertical="center"/>
    </xf>
    <xf numFmtId="173" fontId="9" fillId="8" borderId="8" xfId="2" applyNumberFormat="1" applyFont="1" applyFill="1" applyBorder="1" applyAlignment="1">
      <alignment horizontal="center" vertical="center"/>
    </xf>
    <xf numFmtId="170" fontId="5" fillId="8" borderId="8" xfId="0" applyNumberFormat="1" applyFont="1" applyFill="1" applyBorder="1" applyAlignment="1">
      <alignment horizontal="center" vertical="center"/>
    </xf>
    <xf numFmtId="170" fontId="15" fillId="8" borderId="8" xfId="0" applyNumberFormat="1" applyFont="1" applyFill="1" applyBorder="1" applyAlignment="1">
      <alignment horizontal="center" vertical="center"/>
    </xf>
    <xf numFmtId="170" fontId="5" fillId="8" borderId="9" xfId="0" applyNumberFormat="1" applyFont="1" applyFill="1" applyBorder="1" applyAlignment="1">
      <alignment horizontal="center" vertical="center"/>
    </xf>
    <xf numFmtId="170" fontId="10" fillId="8" borderId="9" xfId="0" applyNumberFormat="1" applyFont="1" applyFill="1" applyBorder="1" applyAlignment="1">
      <alignment horizontal="center" vertical="center"/>
    </xf>
    <xf numFmtId="173" fontId="10" fillId="8" borderId="9" xfId="2" applyNumberFormat="1" applyFont="1" applyFill="1" applyBorder="1" applyAlignment="1">
      <alignment horizontal="center" vertical="center"/>
    </xf>
    <xf numFmtId="174" fontId="5" fillId="8" borderId="9" xfId="0" applyNumberFormat="1" applyFont="1" applyFill="1" applyBorder="1" applyAlignment="1">
      <alignment horizontal="center" vertical="center"/>
    </xf>
    <xf numFmtId="168" fontId="5" fillId="0" borderId="3" xfId="0" applyNumberFormat="1" applyFont="1" applyBorder="1" applyAlignment="1">
      <alignment horizontal="center" vertical="center"/>
    </xf>
    <xf numFmtId="168" fontId="0" fillId="0" borderId="3" xfId="0" applyNumberFormat="1" applyBorder="1" applyAlignment="1">
      <alignment horizontal="center" vertical="center"/>
    </xf>
    <xf numFmtId="11" fontId="0" fillId="7" borderId="1" xfId="0" applyNumberFormat="1" applyFill="1" applyBorder="1" applyAlignment="1">
      <alignment horizontal="center" vertical="center"/>
    </xf>
    <xf numFmtId="168" fontId="5" fillId="8" borderId="1" xfId="0" applyNumberFormat="1" applyFont="1" applyFill="1" applyBorder="1" applyAlignment="1">
      <alignment horizontal="center" vertical="center"/>
    </xf>
    <xf numFmtId="11" fontId="5" fillId="8" borderId="1" xfId="0" applyNumberFormat="1" applyFont="1" applyFill="1" applyBorder="1" applyAlignment="1">
      <alignment horizontal="center" vertical="center"/>
    </xf>
    <xf numFmtId="167" fontId="5" fillId="8" borderId="1" xfId="2" applyNumberFormat="1" applyFont="1" applyFill="1" applyBorder="1" applyAlignment="1">
      <alignment horizontal="center" vertical="center"/>
    </xf>
    <xf numFmtId="11" fontId="9" fillId="7" borderId="1" xfId="0" applyNumberFormat="1" applyFont="1" applyFill="1" applyBorder="1" applyAlignment="1">
      <alignment horizontal="center" vertical="center"/>
    </xf>
    <xf numFmtId="168" fontId="0" fillId="8" borderId="1" xfId="0" applyNumberFormat="1" applyFill="1" applyBorder="1" applyAlignment="1">
      <alignment horizontal="center" vertical="center"/>
    </xf>
    <xf numFmtId="11" fontId="0" fillId="8" borderId="1" xfId="0" applyNumberFormat="1" applyFill="1" applyBorder="1" applyAlignment="1">
      <alignment horizontal="center" vertical="center"/>
    </xf>
    <xf numFmtId="167" fontId="0" fillId="8" borderId="1" xfId="0" applyNumberFormat="1" applyFill="1" applyBorder="1" applyAlignment="1">
      <alignment horizontal="center" vertical="center"/>
    </xf>
    <xf numFmtId="0" fontId="0" fillId="9" borderId="8" xfId="0" applyFill="1" applyBorder="1"/>
    <xf numFmtId="20" fontId="0" fillId="0" borderId="1" xfId="0" applyNumberFormat="1" applyBorder="1" applyAlignment="1" applyProtection="1">
      <alignment wrapText="1"/>
      <protection locked="0"/>
    </xf>
    <xf numFmtId="0" fontId="0" fillId="0" borderId="0" xfId="0" applyAlignment="1" applyProtection="1">
      <alignment wrapText="1"/>
      <protection locked="0"/>
    </xf>
    <xf numFmtId="10" fontId="0" fillId="6" borderId="1" xfId="0" applyNumberFormat="1" applyFill="1" applyBorder="1" applyAlignment="1">
      <alignment horizontal="center" vertical="center"/>
    </xf>
    <xf numFmtId="10" fontId="5" fillId="7" borderId="1" xfId="0" applyNumberFormat="1" applyFont="1" applyFill="1" applyBorder="1" applyAlignment="1">
      <alignment horizontal="center" vertical="center"/>
    </xf>
    <xf numFmtId="10" fontId="8" fillId="7" borderId="1" xfId="2" applyNumberFormat="1" applyFont="1" applyFill="1" applyBorder="1" applyAlignment="1">
      <alignment horizontal="center" vertical="center"/>
    </xf>
    <xf numFmtId="10" fontId="0" fillId="7" borderId="1" xfId="0" applyNumberFormat="1" applyFill="1" applyBorder="1" applyAlignment="1">
      <alignment horizontal="center" vertical="center"/>
    </xf>
    <xf numFmtId="10" fontId="5" fillId="6" borderId="1" xfId="0" applyNumberFormat="1" applyFont="1" applyFill="1" applyBorder="1" applyAlignment="1">
      <alignment horizontal="center" vertical="center"/>
    </xf>
    <xf numFmtId="168" fontId="5" fillId="8" borderId="1" xfId="0" applyNumberFormat="1" applyFont="1" applyFill="1" applyBorder="1" applyAlignment="1">
      <alignment horizontal="center"/>
    </xf>
    <xf numFmtId="10" fontId="5" fillId="8" borderId="1" xfId="0" applyNumberFormat="1" applyFont="1" applyFill="1" applyBorder="1" applyAlignment="1">
      <alignment horizontal="center"/>
    </xf>
    <xf numFmtId="169" fontId="5" fillId="8" borderId="1" xfId="0" applyNumberFormat="1" applyFont="1" applyFill="1" applyBorder="1" applyAlignment="1">
      <alignment horizontal="center"/>
    </xf>
    <xf numFmtId="10" fontId="5" fillId="8" borderId="1" xfId="0" applyNumberFormat="1" applyFont="1" applyFill="1" applyBorder="1" applyAlignment="1">
      <alignment horizontal="center" vertical="center"/>
    </xf>
    <xf numFmtId="167" fontId="0" fillId="9" borderId="1" xfId="0" applyNumberFormat="1" applyFill="1" applyBorder="1"/>
    <xf numFmtId="0" fontId="0" fillId="9" borderId="1" xfId="0" applyFill="1" applyBorder="1"/>
    <xf numFmtId="167" fontId="0" fillId="0" borderId="0" xfId="0" applyNumberFormat="1" applyAlignment="1">
      <alignment horizontal="center"/>
    </xf>
    <xf numFmtId="0" fontId="17" fillId="0" borderId="1" xfId="0" applyFont="1" applyBorder="1" applyAlignment="1" applyProtection="1">
      <alignment wrapText="1"/>
      <protection locked="0"/>
    </xf>
    <xf numFmtId="0" fontId="17" fillId="0" borderId="1" xfId="0" applyFont="1" applyBorder="1" applyAlignment="1">
      <alignment horizontal="right"/>
    </xf>
    <xf numFmtId="0" fontId="16" fillId="0" borderId="1" xfId="3" applyBorder="1" applyAlignment="1" applyProtection="1">
      <alignment wrapText="1"/>
      <protection locked="0"/>
    </xf>
    <xf numFmtId="0" fontId="17" fillId="6" borderId="1" xfId="0" applyFont="1" applyFill="1" applyBorder="1" applyAlignment="1">
      <alignment horizontal="center" vertical="center"/>
    </xf>
    <xf numFmtId="167" fontId="17" fillId="6" borderId="1" xfId="0" applyNumberFormat="1" applyFont="1" applyFill="1" applyBorder="1" applyAlignment="1">
      <alignment horizontal="center" vertical="center"/>
    </xf>
    <xf numFmtId="167" fontId="18" fillId="6" borderId="1" xfId="0" applyNumberFormat="1" applyFont="1" applyFill="1" applyBorder="1" applyAlignment="1">
      <alignment horizontal="center" vertical="center"/>
    </xf>
    <xf numFmtId="1" fontId="17" fillId="6" borderId="1" xfId="0" applyNumberFormat="1" applyFont="1" applyFill="1" applyBorder="1" applyAlignment="1">
      <alignment horizontal="center" vertical="center"/>
    </xf>
    <xf numFmtId="167" fontId="17" fillId="6" borderId="1" xfId="2" applyNumberFormat="1" applyFont="1" applyFill="1" applyBorder="1" applyAlignment="1">
      <alignment horizontal="center" vertical="center"/>
    </xf>
    <xf numFmtId="0" fontId="17" fillId="7" borderId="1" xfId="0" applyFont="1" applyFill="1" applyBorder="1" applyAlignment="1">
      <alignment horizontal="center" vertical="center"/>
    </xf>
    <xf numFmtId="167" fontId="17" fillId="7" borderId="1" xfId="0" applyNumberFormat="1" applyFont="1" applyFill="1" applyBorder="1" applyAlignment="1">
      <alignment horizontal="center" vertical="center"/>
    </xf>
    <xf numFmtId="167" fontId="18" fillId="7" borderId="1" xfId="0" applyNumberFormat="1" applyFont="1" applyFill="1" applyBorder="1" applyAlignment="1">
      <alignment horizontal="center" vertical="center"/>
    </xf>
    <xf numFmtId="1" fontId="17" fillId="7" borderId="1" xfId="0" applyNumberFormat="1" applyFont="1" applyFill="1" applyBorder="1" applyAlignment="1">
      <alignment horizontal="center" vertical="center"/>
    </xf>
    <xf numFmtId="167" fontId="17" fillId="7" borderId="1" xfId="2" applyNumberFormat="1" applyFont="1" applyFill="1" applyBorder="1" applyAlignment="1">
      <alignment horizontal="center" vertical="center"/>
    </xf>
    <xf numFmtId="0" fontId="18" fillId="7" borderId="1" xfId="0" applyFont="1" applyFill="1" applyBorder="1" applyAlignment="1">
      <alignment horizontal="center" vertical="center"/>
    </xf>
    <xf numFmtId="0" fontId="17" fillId="8" borderId="1" xfId="0" applyFont="1" applyFill="1" applyBorder="1" applyAlignment="1">
      <alignment horizontal="center"/>
    </xf>
    <xf numFmtId="167" fontId="17" fillId="8" borderId="1" xfId="0" applyNumberFormat="1" applyFont="1" applyFill="1" applyBorder="1" applyAlignment="1">
      <alignment horizontal="center"/>
    </xf>
    <xf numFmtId="167" fontId="17" fillId="8" borderId="1" xfId="0" applyNumberFormat="1" applyFont="1" applyFill="1" applyBorder="1" applyAlignment="1">
      <alignment horizontal="center" vertical="center"/>
    </xf>
    <xf numFmtId="1" fontId="17" fillId="8" borderId="1" xfId="0" applyNumberFormat="1" applyFont="1" applyFill="1" applyBorder="1" applyAlignment="1">
      <alignment horizontal="center"/>
    </xf>
    <xf numFmtId="0" fontId="17" fillId="9" borderId="1" xfId="0" applyFont="1" applyFill="1" applyBorder="1" applyAlignment="1">
      <alignment horizontal="center"/>
    </xf>
    <xf numFmtId="167" fontId="17" fillId="9" borderId="1" xfId="0" applyNumberFormat="1" applyFont="1" applyFill="1" applyBorder="1" applyAlignment="1">
      <alignment horizontal="center"/>
    </xf>
    <xf numFmtId="1" fontId="17" fillId="9" borderId="1" xfId="0" applyNumberFormat="1" applyFont="1" applyFill="1" applyBorder="1" applyAlignment="1">
      <alignment horizontal="center"/>
    </xf>
    <xf numFmtId="167" fontId="17" fillId="9" borderId="1" xfId="0" applyNumberFormat="1" applyFont="1" applyFill="1" applyBorder="1" applyAlignment="1">
      <alignment horizontal="center" vertical="center"/>
    </xf>
    <xf numFmtId="167" fontId="17" fillId="7" borderId="1" xfId="0" applyNumberFormat="1" applyFont="1" applyFill="1" applyBorder="1" applyAlignment="1">
      <alignment horizontal="center"/>
    </xf>
    <xf numFmtId="0" fontId="17" fillId="8" borderId="1" xfId="0" applyFont="1" applyFill="1" applyBorder="1" applyAlignment="1">
      <alignment horizontal="center" vertical="center"/>
    </xf>
    <xf numFmtId="0" fontId="18" fillId="8" borderId="1" xfId="0" applyFont="1" applyFill="1" applyBorder="1" applyAlignment="1">
      <alignment horizontal="center" vertical="center"/>
    </xf>
    <xf numFmtId="1" fontId="17" fillId="8" borderId="1" xfId="0" applyNumberFormat="1" applyFont="1" applyFill="1" applyBorder="1" applyAlignment="1">
      <alignment horizontal="center" vertical="center"/>
    </xf>
    <xf numFmtId="167" fontId="18" fillId="8" borderId="1" xfId="0" applyNumberFormat="1" applyFont="1" applyFill="1" applyBorder="1" applyAlignment="1">
      <alignment horizontal="center" vertical="center"/>
    </xf>
    <xf numFmtId="167" fontId="17" fillId="8" borderId="1" xfId="2" applyNumberFormat="1" applyFont="1" applyFill="1" applyBorder="1" applyAlignment="1">
      <alignment horizontal="center" vertical="center"/>
    </xf>
    <xf numFmtId="1" fontId="18" fillId="7" borderId="1" xfId="0" applyNumberFormat="1" applyFont="1" applyFill="1" applyBorder="1" applyAlignment="1">
      <alignment horizontal="center" vertical="center"/>
    </xf>
    <xf numFmtId="167" fontId="18" fillId="7" borderId="1" xfId="0" applyNumberFormat="1" applyFont="1" applyFill="1" applyBorder="1" applyAlignment="1">
      <alignment horizontal="center"/>
    </xf>
    <xf numFmtId="0" fontId="17" fillId="9" borderId="8" xfId="0" applyFont="1" applyFill="1" applyBorder="1" applyAlignment="1">
      <alignment horizontal="center"/>
    </xf>
    <xf numFmtId="167" fontId="17" fillId="9" borderId="8" xfId="0" applyNumberFormat="1" applyFont="1" applyFill="1" applyBorder="1" applyAlignment="1">
      <alignment horizontal="center"/>
    </xf>
    <xf numFmtId="167" fontId="17" fillId="9" borderId="8" xfId="0" applyNumberFormat="1" applyFont="1" applyFill="1" applyBorder="1" applyAlignment="1">
      <alignment horizontal="center" vertical="center"/>
    </xf>
    <xf numFmtId="1" fontId="17" fillId="9" borderId="8" xfId="0" applyNumberFormat="1" applyFont="1" applyFill="1" applyBorder="1" applyAlignment="1">
      <alignment horizontal="center" vertical="center"/>
    </xf>
    <xf numFmtId="0" fontId="20" fillId="0" borderId="11" xfId="0" applyFont="1" applyBorder="1" applyAlignment="1">
      <alignment vertical="center" wrapText="1"/>
    </xf>
    <xf numFmtId="0" fontId="20" fillId="0" borderId="12" xfId="0" applyFont="1" applyBorder="1" applyAlignment="1">
      <alignment vertical="center" wrapText="1"/>
    </xf>
    <xf numFmtId="0" fontId="19" fillId="0" borderId="16" xfId="0" applyFont="1" applyBorder="1" applyAlignment="1">
      <alignment vertical="center" wrapText="1"/>
    </xf>
    <xf numFmtId="0" fontId="22" fillId="0" borderId="15" xfId="0" applyFont="1" applyBorder="1" applyAlignment="1">
      <alignment vertical="center" wrapText="1"/>
    </xf>
    <xf numFmtId="0" fontId="22" fillId="0" borderId="16" xfId="0" applyFont="1" applyBorder="1" applyAlignment="1">
      <alignment vertical="center" wrapText="1"/>
    </xf>
    <xf numFmtId="0" fontId="19" fillId="0" borderId="15" xfId="0" applyFont="1" applyBorder="1" applyAlignment="1">
      <alignment vertical="center" wrapText="1"/>
    </xf>
    <xf numFmtId="0" fontId="19" fillId="0" borderId="13" xfId="0" applyFont="1" applyBorder="1" applyAlignment="1">
      <alignment vertical="center" wrapText="1"/>
    </xf>
    <xf numFmtId="0" fontId="21" fillId="0" borderId="0" xfId="0" applyFont="1" applyAlignment="1">
      <alignment vertical="center"/>
    </xf>
    <xf numFmtId="2" fontId="0" fillId="4" borderId="0" xfId="0" applyNumberFormat="1" applyFill="1" applyAlignment="1">
      <alignment horizontal="centerContinuous"/>
    </xf>
    <xf numFmtId="168" fontId="0" fillId="4" borderId="0" xfId="0" applyNumberFormat="1" applyFill="1" applyAlignment="1">
      <alignment horizontal="centerContinuous"/>
    </xf>
    <xf numFmtId="168" fontId="0" fillId="4" borderId="0" xfId="0" applyNumberFormat="1" applyFill="1"/>
    <xf numFmtId="9" fontId="0" fillId="4" borderId="0" xfId="2" applyFont="1" applyFill="1"/>
    <xf numFmtId="2" fontId="5" fillId="4" borderId="1" xfId="0" applyNumberFormat="1" applyFont="1" applyFill="1" applyBorder="1" applyAlignment="1">
      <alignment horizontal="center" vertical="center"/>
    </xf>
    <xf numFmtId="168" fontId="5" fillId="0" borderId="1" xfId="0" applyNumberFormat="1" applyFont="1" applyBorder="1" applyAlignment="1" applyProtection="1">
      <alignment horizontal="left"/>
      <protection locked="0"/>
    </xf>
    <xf numFmtId="9" fontId="5" fillId="0" borderId="1" xfId="2" applyFont="1" applyBorder="1" applyAlignment="1" applyProtection="1">
      <alignment horizontal="left"/>
      <protection locked="0"/>
    </xf>
    <xf numFmtId="0" fontId="24" fillId="5" borderId="1" xfId="0" applyFont="1" applyFill="1" applyBorder="1" applyAlignment="1">
      <alignment horizontal="center" vertical="center"/>
    </xf>
    <xf numFmtId="2" fontId="24" fillId="5" borderId="1" xfId="0" applyNumberFormat="1" applyFont="1" applyFill="1" applyBorder="1" applyAlignment="1">
      <alignment horizontal="center" vertical="center"/>
    </xf>
    <xf numFmtId="167" fontId="24" fillId="5" borderId="1" xfId="0" applyNumberFormat="1" applyFont="1" applyFill="1" applyBorder="1" applyAlignment="1">
      <alignment horizontal="center" vertical="center"/>
    </xf>
    <xf numFmtId="168" fontId="24" fillId="5" borderId="1" xfId="0" applyNumberFormat="1" applyFont="1" applyFill="1" applyBorder="1" applyAlignment="1">
      <alignment horizontal="center" vertical="center"/>
    </xf>
    <xf numFmtId="9" fontId="24" fillId="5" borderId="1" xfId="2" applyFont="1" applyFill="1" applyBorder="1" applyAlignment="1">
      <alignment horizontal="center" vertical="center"/>
    </xf>
    <xf numFmtId="9" fontId="0" fillId="0" borderId="0" xfId="0" applyNumberFormat="1"/>
    <xf numFmtId="0" fontId="24" fillId="6" borderId="1" xfId="0" applyFont="1" applyFill="1" applyBorder="1" applyAlignment="1">
      <alignment horizontal="center" vertical="center"/>
    </xf>
    <xf numFmtId="2" fontId="24" fillId="6" borderId="1" xfId="0" applyNumberFormat="1" applyFont="1" applyFill="1" applyBorder="1" applyAlignment="1">
      <alignment horizontal="center" vertical="center"/>
    </xf>
    <xf numFmtId="0" fontId="25" fillId="6" borderId="1" xfId="0" applyFont="1" applyFill="1" applyBorder="1" applyAlignment="1">
      <alignment horizontal="center" vertical="center"/>
    </xf>
    <xf numFmtId="167" fontId="24" fillId="6" borderId="1" xfId="0" applyNumberFormat="1" applyFont="1" applyFill="1" applyBorder="1" applyAlignment="1">
      <alignment horizontal="center" vertical="center"/>
    </xf>
    <xf numFmtId="168" fontId="24" fillId="6" borderId="1" xfId="0" applyNumberFormat="1" applyFont="1" applyFill="1" applyBorder="1" applyAlignment="1">
      <alignment horizontal="center" vertical="center"/>
    </xf>
    <xf numFmtId="9" fontId="24" fillId="6" borderId="1" xfId="2" applyFont="1" applyFill="1" applyBorder="1" applyAlignment="1">
      <alignment horizontal="center" vertical="center"/>
    </xf>
    <xf numFmtId="167" fontId="25" fillId="6" borderId="1" xfId="0" applyNumberFormat="1" applyFont="1" applyFill="1" applyBorder="1" applyAlignment="1">
      <alignment horizontal="center" vertical="center"/>
    </xf>
    <xf numFmtId="0" fontId="24" fillId="7" borderId="1" xfId="0" applyFont="1" applyFill="1" applyBorder="1" applyAlignment="1">
      <alignment horizontal="center" vertical="center"/>
    </xf>
    <xf numFmtId="2" fontId="24" fillId="7" borderId="1" xfId="0" applyNumberFormat="1" applyFont="1" applyFill="1" applyBorder="1" applyAlignment="1">
      <alignment horizontal="center" vertical="center"/>
    </xf>
    <xf numFmtId="167" fontId="25" fillId="7" borderId="1" xfId="0" applyNumberFormat="1" applyFont="1" applyFill="1" applyBorder="1" applyAlignment="1">
      <alignment horizontal="center" vertical="center"/>
    </xf>
    <xf numFmtId="167" fontId="24" fillId="7" borderId="1" xfId="0" applyNumberFormat="1" applyFont="1" applyFill="1" applyBorder="1" applyAlignment="1">
      <alignment horizontal="center" vertical="center"/>
    </xf>
    <xf numFmtId="168" fontId="24" fillId="7" borderId="1" xfId="0" applyNumberFormat="1" applyFont="1" applyFill="1" applyBorder="1" applyAlignment="1">
      <alignment horizontal="center" vertical="center"/>
    </xf>
    <xf numFmtId="9" fontId="24" fillId="7" borderId="1" xfId="2" applyFont="1" applyFill="1" applyBorder="1" applyAlignment="1">
      <alignment horizontal="center" vertical="center"/>
    </xf>
    <xf numFmtId="0" fontId="9" fillId="0" borderId="0" xfId="0" applyFont="1"/>
    <xf numFmtId="2" fontId="24" fillId="10" borderId="1" xfId="0" applyNumberFormat="1" applyFont="1" applyFill="1" applyBorder="1" applyAlignment="1">
      <alignment horizontal="center" vertical="center"/>
    </xf>
    <xf numFmtId="0" fontId="24" fillId="8" borderId="1" xfId="0" applyFont="1" applyFill="1" applyBorder="1" applyAlignment="1">
      <alignment horizontal="center"/>
    </xf>
    <xf numFmtId="2" fontId="24" fillId="8" borderId="1" xfId="0" applyNumberFormat="1" applyFont="1" applyFill="1" applyBorder="1" applyAlignment="1">
      <alignment horizontal="center"/>
    </xf>
    <xf numFmtId="2" fontId="24" fillId="8" borderId="1" xfId="0" applyNumberFormat="1" applyFont="1" applyFill="1" applyBorder="1" applyAlignment="1">
      <alignment horizontal="center" vertical="center"/>
    </xf>
    <xf numFmtId="9" fontId="24" fillId="8" borderId="1" xfId="2" applyFont="1" applyFill="1" applyBorder="1" applyAlignment="1">
      <alignment horizontal="center"/>
    </xf>
    <xf numFmtId="167" fontId="24" fillId="8" borderId="1" xfId="0" applyNumberFormat="1" applyFont="1" applyFill="1" applyBorder="1" applyAlignment="1">
      <alignment horizontal="center"/>
    </xf>
    <xf numFmtId="167" fontId="24" fillId="8" borderId="1" xfId="0" applyNumberFormat="1" applyFont="1" applyFill="1" applyBorder="1" applyAlignment="1">
      <alignment horizontal="center" vertical="center"/>
    </xf>
    <xf numFmtId="0" fontId="26" fillId="6" borderId="1" xfId="0" applyFont="1" applyFill="1" applyBorder="1" applyAlignment="1">
      <alignment horizontal="left"/>
    </xf>
    <xf numFmtId="0" fontId="24" fillId="6" borderId="1" xfId="0" applyFont="1" applyFill="1" applyBorder="1"/>
    <xf numFmtId="0" fontId="24" fillId="6" borderId="1" xfId="0" applyFont="1" applyFill="1" applyBorder="1" applyAlignment="1">
      <alignment horizontal="center"/>
    </xf>
    <xf numFmtId="2" fontId="24" fillId="6" borderId="1" xfId="0" applyNumberFormat="1" applyFont="1" applyFill="1" applyBorder="1" applyAlignment="1">
      <alignment horizontal="center"/>
    </xf>
    <xf numFmtId="9" fontId="24" fillId="6" borderId="1" xfId="2" applyFont="1" applyFill="1" applyBorder="1" applyAlignment="1">
      <alignment horizontal="center"/>
    </xf>
    <xf numFmtId="0" fontId="24" fillId="0" borderId="0" xfId="0" applyFont="1"/>
    <xf numFmtId="0" fontId="24" fillId="7" borderId="1" xfId="0" applyFont="1" applyFill="1" applyBorder="1" applyAlignment="1">
      <alignment horizontal="center"/>
    </xf>
    <xf numFmtId="2" fontId="24" fillId="7" borderId="1" xfId="0" applyNumberFormat="1" applyFont="1" applyFill="1" applyBorder="1" applyAlignment="1">
      <alignment horizontal="center"/>
    </xf>
    <xf numFmtId="9" fontId="24" fillId="7" borderId="1" xfId="2" applyFont="1" applyFill="1" applyBorder="1" applyAlignment="1">
      <alignment horizontal="center"/>
    </xf>
    <xf numFmtId="9" fontId="24" fillId="8" borderId="1" xfId="2" applyFont="1" applyFill="1" applyBorder="1" applyAlignment="1">
      <alignment horizontal="center" vertical="center"/>
    </xf>
    <xf numFmtId="2" fontId="0" fillId="9" borderId="1" xfId="0" applyNumberFormat="1" applyFill="1" applyBorder="1" applyAlignment="1">
      <alignment horizontal="center"/>
    </xf>
    <xf numFmtId="2" fontId="0" fillId="9" borderId="1" xfId="0" applyNumberFormat="1" applyFill="1" applyBorder="1"/>
    <xf numFmtId="9" fontId="0" fillId="9" borderId="1" xfId="2" applyFont="1" applyFill="1" applyBorder="1"/>
    <xf numFmtId="2" fontId="0" fillId="0" borderId="0" xfId="0" applyNumberFormat="1" applyAlignment="1">
      <alignment horizontal="center"/>
    </xf>
    <xf numFmtId="2" fontId="0" fillId="0" borderId="0" xfId="0" applyNumberFormat="1"/>
    <xf numFmtId="168" fontId="0" fillId="0" borderId="0" xfId="0" applyNumberFormat="1"/>
    <xf numFmtId="0" fontId="0" fillId="0" borderId="1" xfId="0" applyBorder="1" applyAlignment="1" applyProtection="1">
      <alignment horizontal="right" vertical="center" wrapText="1"/>
      <protection locked="0"/>
    </xf>
    <xf numFmtId="169" fontId="0" fillId="0" borderId="1" xfId="0" applyNumberFormat="1" applyBorder="1" applyAlignment="1" applyProtection="1">
      <alignment wrapText="1"/>
      <protection locked="0"/>
    </xf>
    <xf numFmtId="167" fontId="0" fillId="7" borderId="6" xfId="0" applyNumberFormat="1" applyFill="1" applyBorder="1" applyAlignment="1">
      <alignment horizontal="center" vertical="center"/>
    </xf>
    <xf numFmtId="167" fontId="0" fillId="7" borderId="10" xfId="0" applyNumberFormat="1" applyFill="1" applyBorder="1" applyAlignment="1">
      <alignment horizontal="center" vertical="center"/>
    </xf>
    <xf numFmtId="167" fontId="0" fillId="7" borderId="2" xfId="0" applyNumberFormat="1" applyFill="1" applyBorder="1" applyAlignment="1">
      <alignment horizontal="center" vertical="center"/>
    </xf>
    <xf numFmtId="167" fontId="5" fillId="8" borderId="8" xfId="0" applyNumberFormat="1" applyFont="1" applyFill="1" applyBorder="1" applyAlignment="1">
      <alignment horizontal="center" vertical="center"/>
    </xf>
    <xf numFmtId="168" fontId="0" fillId="8" borderId="8" xfId="0" applyNumberFormat="1" applyFill="1" applyBorder="1" applyAlignment="1">
      <alignment horizontal="center" vertical="center"/>
    </xf>
    <xf numFmtId="167" fontId="5" fillId="8" borderId="9" xfId="0" applyNumberFormat="1" applyFont="1" applyFill="1" applyBorder="1" applyAlignment="1">
      <alignment horizontal="center" vertical="center"/>
    </xf>
    <xf numFmtId="167" fontId="0" fillId="4" borderId="0" xfId="0" applyNumberFormat="1" applyFill="1" applyAlignment="1">
      <alignment horizontal="centerContinuous"/>
    </xf>
    <xf numFmtId="10" fontId="0" fillId="4" borderId="0" xfId="0" applyNumberFormat="1" applyFill="1" applyAlignment="1">
      <alignment horizontal="centerContinuous"/>
    </xf>
    <xf numFmtId="10" fontId="0" fillId="4" borderId="0" xfId="0" applyNumberFormat="1" applyFill="1"/>
    <xf numFmtId="167" fontId="5" fillId="4" borderId="1" xfId="0" applyNumberFormat="1" applyFont="1" applyFill="1" applyBorder="1" applyAlignment="1">
      <alignment horizontal="center" vertical="center"/>
    </xf>
    <xf numFmtId="10" fontId="5" fillId="4" borderId="1" xfId="0" applyNumberFormat="1" applyFont="1" applyFill="1" applyBorder="1" applyAlignment="1">
      <alignment horizontal="center" vertical="center"/>
    </xf>
    <xf numFmtId="10" fontId="5" fillId="0" borderId="1" xfId="0" applyNumberFormat="1" applyFont="1" applyBorder="1" applyAlignment="1" applyProtection="1">
      <alignment horizontal="left"/>
      <protection locked="0"/>
    </xf>
    <xf numFmtId="10" fontId="24" fillId="6" borderId="1" xfId="2" applyNumberFormat="1" applyFont="1" applyFill="1" applyBorder="1" applyAlignment="1">
      <alignment horizontal="center" vertical="center"/>
    </xf>
    <xf numFmtId="10" fontId="24" fillId="6" borderId="1" xfId="0" applyNumberFormat="1" applyFont="1" applyFill="1" applyBorder="1" applyAlignment="1">
      <alignment horizontal="center" vertical="center"/>
    </xf>
    <xf numFmtId="10" fontId="24" fillId="7" borderId="1" xfId="2" applyNumberFormat="1" applyFont="1" applyFill="1" applyBorder="1" applyAlignment="1">
      <alignment horizontal="center" vertical="center"/>
    </xf>
    <xf numFmtId="10" fontId="24" fillId="7" borderId="1" xfId="0" applyNumberFormat="1" applyFont="1" applyFill="1" applyBorder="1" applyAlignment="1">
      <alignment horizontal="center" vertical="center"/>
    </xf>
    <xf numFmtId="0" fontId="25" fillId="7" borderId="1" xfId="0" applyFont="1" applyFill="1" applyBorder="1" applyAlignment="1">
      <alignment horizontal="center" vertical="center"/>
    </xf>
    <xf numFmtId="10" fontId="24" fillId="8" borderId="1" xfId="0" applyNumberFormat="1" applyFont="1" applyFill="1" applyBorder="1" applyAlignment="1">
      <alignment horizontal="center"/>
    </xf>
    <xf numFmtId="10" fontId="24" fillId="8" borderId="1" xfId="0" applyNumberFormat="1" applyFont="1" applyFill="1" applyBorder="1" applyAlignment="1">
      <alignment horizontal="center" vertical="center"/>
    </xf>
    <xf numFmtId="10" fontId="0" fillId="0" borderId="0" xfId="0" applyNumberFormat="1"/>
    <xf numFmtId="0" fontId="0" fillId="3" borderId="0" xfId="0" applyFill="1" applyAlignment="1" applyProtection="1">
      <alignment wrapText="1"/>
      <protection locked="0"/>
    </xf>
    <xf numFmtId="0" fontId="0" fillId="0" borderId="1" xfId="0" applyBorder="1" applyAlignment="1" applyProtection="1">
      <alignment horizontal="center" wrapText="1"/>
      <protection locked="0"/>
    </xf>
    <xf numFmtId="3" fontId="0" fillId="0" borderId="1" xfId="0" applyNumberFormat="1" applyBorder="1" applyAlignment="1" applyProtection="1">
      <alignment wrapText="1"/>
      <protection locked="0"/>
    </xf>
    <xf numFmtId="0" fontId="3" fillId="2" borderId="1" xfId="0" applyFont="1" applyFill="1" applyBorder="1" applyAlignment="1" applyProtection="1">
      <alignment vertical="center"/>
      <protection locked="0"/>
    </xf>
    <xf numFmtId="0" fontId="0" fillId="2" borderId="2" xfId="0" applyFill="1" applyBorder="1" applyProtection="1">
      <protection locked="0"/>
    </xf>
    <xf numFmtId="0" fontId="0" fillId="2" borderId="4" xfId="0" applyFill="1" applyBorder="1" applyProtection="1">
      <protection locked="0"/>
    </xf>
    <xf numFmtId="0" fontId="5" fillId="2" borderId="2" xfId="0" applyFont="1" applyFill="1" applyBorder="1" applyAlignment="1" applyProtection="1">
      <alignment horizontal="left" vertical="center"/>
      <protection locked="0"/>
    </xf>
    <xf numFmtId="0" fontId="0" fillId="2" borderId="4" xfId="0" applyFill="1" applyBorder="1" applyAlignment="1" applyProtection="1">
      <alignment horizontal="left"/>
      <protection locked="0"/>
    </xf>
    <xf numFmtId="0" fontId="5" fillId="2" borderId="4" xfId="0" applyFont="1" applyFill="1" applyBorder="1" applyAlignment="1" applyProtection="1">
      <alignment horizontal="center"/>
      <protection locked="0"/>
    </xf>
    <xf numFmtId="0" fontId="7" fillId="0" borderId="1" xfId="0" applyFont="1" applyBorder="1" applyAlignment="1" applyProtection="1">
      <alignment horizontal="left" vertical="center"/>
      <protection locked="0"/>
    </xf>
    <xf numFmtId="2" fontId="0" fillId="7" borderId="1" xfId="0" applyNumberFormat="1" applyFill="1" applyBorder="1" applyAlignment="1">
      <alignment horizontal="center" vertical="center"/>
    </xf>
    <xf numFmtId="167" fontId="9" fillId="8" borderId="8" xfId="0" applyNumberFormat="1" applyFont="1" applyFill="1" applyBorder="1" applyAlignment="1">
      <alignment horizontal="center" vertical="center"/>
    </xf>
    <xf numFmtId="167" fontId="0" fillId="8" borderId="8" xfId="0" applyNumberFormat="1" applyFill="1" applyBorder="1" applyAlignment="1">
      <alignment horizontal="center" vertical="center"/>
    </xf>
    <xf numFmtId="167" fontId="0" fillId="9" borderId="8" xfId="0" applyNumberFormat="1" applyFill="1" applyBorder="1"/>
    <xf numFmtId="10" fontId="0" fillId="7" borderId="2" xfId="0" applyNumberFormat="1" applyFill="1" applyBorder="1" applyAlignment="1">
      <alignment horizontal="center" vertical="center"/>
    </xf>
    <xf numFmtId="0" fontId="0" fillId="0" borderId="1" xfId="0" applyBorder="1" applyAlignment="1">
      <alignment vertical="center" wrapText="1"/>
    </xf>
    <xf numFmtId="20" fontId="0" fillId="0" borderId="1" xfId="0" applyNumberFormat="1" applyBorder="1" applyAlignment="1" applyProtection="1">
      <alignment vertical="center" wrapText="1"/>
      <protection locked="0"/>
    </xf>
    <xf numFmtId="20" fontId="0" fillId="0" borderId="1" xfId="0" applyNumberFormat="1" applyBorder="1" applyAlignment="1" applyProtection="1">
      <alignment horizontal="left" vertical="center" wrapText="1"/>
      <protection locked="0"/>
    </xf>
    <xf numFmtId="0" fontId="25" fillId="0" borderId="1" xfId="0" applyFont="1" applyBorder="1" applyAlignment="1" applyProtection="1">
      <alignment horizontal="left" vertical="center"/>
      <protection locked="0"/>
    </xf>
    <xf numFmtId="0" fontId="25" fillId="0" borderId="1" xfId="0" applyFont="1" applyBorder="1" applyAlignment="1" applyProtection="1">
      <alignment vertical="center" wrapText="1"/>
      <protection locked="0"/>
    </xf>
    <xf numFmtId="0" fontId="30" fillId="0" borderId="1" xfId="0" applyFont="1" applyBorder="1" applyAlignment="1" applyProtection="1">
      <alignment vertical="center" wrapText="1"/>
      <protection locked="0"/>
    </xf>
    <xf numFmtId="167" fontId="9" fillId="7" borderId="2" xfId="0" applyNumberFormat="1" applyFont="1" applyFill="1" applyBorder="1" applyAlignment="1">
      <alignment horizontal="center" vertical="center"/>
    </xf>
    <xf numFmtId="167" fontId="32" fillId="8" borderId="9" xfId="0" applyNumberFormat="1" applyFont="1" applyFill="1" applyBorder="1" applyAlignment="1">
      <alignment horizontal="center" vertical="center"/>
    </xf>
    <xf numFmtId="167" fontId="10" fillId="8" borderId="1" xfId="0" applyNumberFormat="1" applyFont="1" applyFill="1" applyBorder="1" applyAlignment="1">
      <alignment horizontal="center" vertical="center"/>
    </xf>
    <xf numFmtId="167" fontId="10" fillId="8" borderId="9" xfId="0" applyNumberFormat="1" applyFont="1" applyFill="1" applyBorder="1" applyAlignment="1">
      <alignment horizontal="center" vertical="center"/>
    </xf>
    <xf numFmtId="0" fontId="3" fillId="4" borderId="0" xfId="4" applyFont="1" applyFill="1" applyAlignment="1">
      <alignment horizontal="left"/>
    </xf>
    <xf numFmtId="0" fontId="8" fillId="4" borderId="0" xfId="4" applyFill="1"/>
    <xf numFmtId="0" fontId="8" fillId="4" borderId="0" xfId="4" applyFill="1" applyAlignment="1">
      <alignment horizontal="centerContinuous"/>
    </xf>
    <xf numFmtId="167" fontId="8" fillId="4" borderId="0" xfId="4" applyNumberFormat="1" applyFill="1" applyAlignment="1">
      <alignment horizontal="centerContinuous"/>
    </xf>
    <xf numFmtId="168" fontId="8" fillId="4" borderId="0" xfId="4" applyNumberFormat="1" applyFill="1" applyAlignment="1">
      <alignment horizontal="centerContinuous"/>
    </xf>
    <xf numFmtId="2" fontId="8" fillId="4" borderId="0" xfId="4" applyNumberFormat="1" applyFill="1" applyAlignment="1">
      <alignment horizontal="centerContinuous"/>
    </xf>
    <xf numFmtId="2" fontId="8" fillId="4" borderId="0" xfId="4" applyNumberFormat="1" applyFill="1"/>
    <xf numFmtId="168" fontId="8" fillId="4" borderId="0" xfId="4" applyNumberFormat="1" applyFill="1"/>
    <xf numFmtId="0" fontId="8" fillId="0" borderId="0" xfId="4"/>
    <xf numFmtId="0" fontId="4" fillId="4" borderId="1" xfId="4" applyFont="1" applyFill="1" applyBorder="1" applyAlignment="1">
      <alignment horizontal="left" vertical="center"/>
    </xf>
    <xf numFmtId="0" fontId="5" fillId="4" borderId="1" xfId="4" applyFont="1" applyFill="1" applyBorder="1" applyAlignment="1">
      <alignment horizontal="center" vertical="center"/>
    </xf>
    <xf numFmtId="167" fontId="5" fillId="4" borderId="1" xfId="4" applyNumberFormat="1" applyFont="1" applyFill="1" applyBorder="1" applyAlignment="1">
      <alignment horizontal="center" vertical="center"/>
    </xf>
    <xf numFmtId="168" fontId="5" fillId="4" borderId="1" xfId="4" applyNumberFormat="1" applyFont="1" applyFill="1" applyBorder="1" applyAlignment="1">
      <alignment horizontal="center" vertical="center"/>
    </xf>
    <xf numFmtId="2" fontId="5" fillId="4" borderId="1" xfId="4" applyNumberFormat="1" applyFont="1" applyFill="1" applyBorder="1" applyAlignment="1">
      <alignment horizontal="center" vertical="center"/>
    </xf>
    <xf numFmtId="2" fontId="5" fillId="0" borderId="1" xfId="4" applyNumberFormat="1" applyFont="1" applyBorder="1" applyAlignment="1" applyProtection="1">
      <alignment horizontal="left"/>
      <protection locked="0"/>
    </xf>
    <xf numFmtId="168" fontId="5" fillId="0" borderId="1" xfId="4" applyNumberFormat="1" applyFont="1" applyBorder="1" applyAlignment="1" applyProtection="1">
      <alignment horizontal="left"/>
      <protection locked="0"/>
    </xf>
    <xf numFmtId="0" fontId="5" fillId="0" borderId="1" xfId="4" applyFont="1" applyBorder="1" applyAlignment="1" applyProtection="1">
      <alignment horizontal="left"/>
      <protection locked="0"/>
    </xf>
    <xf numFmtId="0" fontId="8" fillId="0" borderId="1" xfId="4" applyBorder="1"/>
    <xf numFmtId="0" fontId="10" fillId="4" borderId="5" xfId="4" applyFont="1" applyFill="1" applyBorder="1" applyAlignment="1">
      <alignment horizontal="center" vertical="center"/>
    </xf>
    <xf numFmtId="0" fontId="10" fillId="4" borderId="6" xfId="4" applyFont="1" applyFill="1" applyBorder="1" applyAlignment="1">
      <alignment horizontal="center" vertical="center"/>
    </xf>
    <xf numFmtId="0" fontId="10" fillId="4" borderId="1" xfId="4" applyFont="1" applyFill="1" applyBorder="1" applyAlignment="1">
      <alignment horizontal="center" vertical="center"/>
    </xf>
    <xf numFmtId="167" fontId="10" fillId="4" borderId="1" xfId="4" applyNumberFormat="1" applyFont="1" applyFill="1" applyBorder="1" applyAlignment="1">
      <alignment horizontal="center" vertical="center"/>
    </xf>
    <xf numFmtId="168" fontId="10" fillId="4" borderId="1" xfId="4" applyNumberFormat="1" applyFont="1" applyFill="1" applyBorder="1" applyAlignment="1">
      <alignment horizontal="center" vertical="center"/>
    </xf>
    <xf numFmtId="2" fontId="10" fillId="4" borderId="1" xfId="4" applyNumberFormat="1" applyFont="1" applyFill="1" applyBorder="1" applyAlignment="1">
      <alignment horizontal="center" vertical="center"/>
    </xf>
    <xf numFmtId="2" fontId="10" fillId="4" borderId="1" xfId="4" applyNumberFormat="1" applyFont="1" applyFill="1" applyBorder="1" applyAlignment="1" applyProtection="1">
      <alignment horizontal="left"/>
      <protection locked="0"/>
    </xf>
    <xf numFmtId="2" fontId="10" fillId="4" borderId="6" xfId="4" applyNumberFormat="1" applyFont="1" applyFill="1" applyBorder="1" applyAlignment="1">
      <alignment horizontal="center" vertical="center"/>
    </xf>
    <xf numFmtId="2" fontId="10" fillId="4" borderId="6" xfId="4" applyNumberFormat="1" applyFont="1" applyFill="1" applyBorder="1" applyAlignment="1" applyProtection="1">
      <alignment horizontal="center" vertical="center"/>
      <protection locked="0"/>
    </xf>
    <xf numFmtId="168" fontId="10" fillId="4" borderId="6" xfId="4" applyNumberFormat="1" applyFont="1" applyFill="1" applyBorder="1" applyAlignment="1">
      <alignment horizontal="center" vertical="center"/>
    </xf>
    <xf numFmtId="0" fontId="10" fillId="4" borderId="6" xfId="4" applyFont="1" applyFill="1" applyBorder="1" applyAlignment="1" applyProtection="1">
      <alignment horizontal="center" vertical="center"/>
      <protection locked="0"/>
    </xf>
    <xf numFmtId="0" fontId="8" fillId="0" borderId="0" xfId="4" applyAlignment="1">
      <alignment vertical="center"/>
    </xf>
    <xf numFmtId="0" fontId="8" fillId="7" borderId="4" xfId="4" applyFill="1" applyBorder="1" applyAlignment="1">
      <alignment horizontal="left"/>
    </xf>
    <xf numFmtId="0" fontId="8" fillId="7" borderId="1" xfId="4" applyFill="1" applyBorder="1"/>
    <xf numFmtId="0" fontId="8" fillId="7" borderId="1" xfId="4" applyFill="1" applyBorder="1" applyAlignment="1">
      <alignment horizontal="center" vertical="center"/>
    </xf>
    <xf numFmtId="167" fontId="8" fillId="7" borderId="1" xfId="4" applyNumberFormat="1" applyFill="1" applyBorder="1" applyAlignment="1">
      <alignment horizontal="center" vertical="center"/>
    </xf>
    <xf numFmtId="168" fontId="8" fillId="7" borderId="1" xfId="4" applyNumberFormat="1" applyFill="1" applyBorder="1" applyAlignment="1">
      <alignment horizontal="center" vertical="center"/>
    </xf>
    <xf numFmtId="2" fontId="8" fillId="7" borderId="1" xfId="4" applyNumberFormat="1" applyFill="1" applyBorder="1" applyAlignment="1">
      <alignment horizontal="center" vertical="center"/>
    </xf>
    <xf numFmtId="2" fontId="8" fillId="7" borderId="2" xfId="4" applyNumberFormat="1" applyFill="1" applyBorder="1" applyAlignment="1">
      <alignment horizontal="center" vertical="center"/>
    </xf>
    <xf numFmtId="168" fontId="8" fillId="7" borderId="2" xfId="4" applyNumberFormat="1" applyFill="1" applyBorder="1" applyAlignment="1">
      <alignment horizontal="center" vertical="center"/>
    </xf>
    <xf numFmtId="167" fontId="8" fillId="7" borderId="2" xfId="4" applyNumberFormat="1" applyFill="1" applyBorder="1" applyAlignment="1">
      <alignment horizontal="center" vertical="center"/>
    </xf>
    <xf numFmtId="0" fontId="8" fillId="8" borderId="7" xfId="4" applyFill="1" applyBorder="1" applyAlignment="1">
      <alignment horizontal="left"/>
    </xf>
    <xf numFmtId="0" fontId="7" fillId="8" borderId="8" xfId="4" applyFont="1" applyFill="1" applyBorder="1"/>
    <xf numFmtId="0" fontId="5" fillId="8" borderId="8" xfId="4" applyFont="1" applyFill="1" applyBorder="1"/>
    <xf numFmtId="0" fontId="8" fillId="8" borderId="8" xfId="4" applyFill="1" applyBorder="1" applyAlignment="1">
      <alignment horizontal="center" vertical="center"/>
    </xf>
    <xf numFmtId="0" fontId="9" fillId="8" borderId="8" xfId="4" applyFont="1" applyFill="1" applyBorder="1" applyAlignment="1">
      <alignment horizontal="center" vertical="center"/>
    </xf>
    <xf numFmtId="167" fontId="9" fillId="8" borderId="8" xfId="4" applyNumberFormat="1" applyFont="1" applyFill="1" applyBorder="1" applyAlignment="1">
      <alignment horizontal="center" vertical="center"/>
    </xf>
    <xf numFmtId="168" fontId="5" fillId="8" borderId="8" xfId="4" applyNumberFormat="1" applyFont="1" applyFill="1" applyBorder="1" applyAlignment="1">
      <alignment horizontal="center" vertical="center"/>
    </xf>
    <xf numFmtId="2" fontId="8" fillId="8" borderId="8" xfId="4" applyNumberFormat="1" applyFill="1" applyBorder="1" applyAlignment="1">
      <alignment horizontal="center" vertical="center"/>
    </xf>
    <xf numFmtId="2" fontId="5" fillId="8" borderId="8" xfId="4" applyNumberFormat="1" applyFont="1" applyFill="1" applyBorder="1" applyAlignment="1">
      <alignment horizontal="center" vertical="center"/>
    </xf>
    <xf numFmtId="2" fontId="5" fillId="8" borderId="9" xfId="4" applyNumberFormat="1" applyFont="1" applyFill="1" applyBorder="1" applyAlignment="1">
      <alignment horizontal="center" vertical="center"/>
    </xf>
    <xf numFmtId="168" fontId="5" fillId="8" borderId="9" xfId="4" applyNumberFormat="1" applyFont="1" applyFill="1" applyBorder="1" applyAlignment="1">
      <alignment horizontal="center" vertical="center"/>
    </xf>
    <xf numFmtId="167" fontId="5" fillId="8" borderId="9" xfId="4" applyNumberFormat="1" applyFont="1" applyFill="1" applyBorder="1" applyAlignment="1">
      <alignment horizontal="center" vertical="center"/>
    </xf>
    <xf numFmtId="0" fontId="8" fillId="0" borderId="2" xfId="4" applyBorder="1" applyAlignment="1">
      <alignment horizontal="left"/>
    </xf>
    <xf numFmtId="0" fontId="7" fillId="0" borderId="3" xfId="4" applyFont="1" applyBorder="1"/>
    <xf numFmtId="0" fontId="5" fillId="0" borderId="3" xfId="4" applyFont="1" applyBorder="1"/>
    <xf numFmtId="0" fontId="8" fillId="0" borderId="3" xfId="4" applyBorder="1" applyAlignment="1">
      <alignment horizontal="center" vertical="center"/>
    </xf>
    <xf numFmtId="0" fontId="9" fillId="0" borderId="3" xfId="4" applyFont="1" applyBorder="1" applyAlignment="1">
      <alignment horizontal="center" vertical="center"/>
    </xf>
    <xf numFmtId="167" fontId="5" fillId="0" borderId="3" xfId="4" applyNumberFormat="1" applyFont="1" applyBorder="1" applyAlignment="1">
      <alignment horizontal="center" vertical="center"/>
    </xf>
    <xf numFmtId="168" fontId="8" fillId="0" borderId="3" xfId="4" applyNumberFormat="1" applyBorder="1" applyAlignment="1">
      <alignment horizontal="center" vertical="center"/>
    </xf>
    <xf numFmtId="2" fontId="5" fillId="0" borderId="3" xfId="4" applyNumberFormat="1" applyFont="1" applyBorder="1" applyAlignment="1">
      <alignment horizontal="center" vertical="center"/>
    </xf>
    <xf numFmtId="2" fontId="5" fillId="0" borderId="4" xfId="4" applyNumberFormat="1" applyFont="1" applyBorder="1" applyAlignment="1">
      <alignment horizontal="center" vertical="center"/>
    </xf>
    <xf numFmtId="2" fontId="8" fillId="0" borderId="3" xfId="4" applyNumberFormat="1" applyBorder="1" applyAlignment="1">
      <alignment horizontal="center" vertical="center"/>
    </xf>
    <xf numFmtId="168" fontId="5" fillId="0" borderId="4" xfId="4" applyNumberFormat="1" applyFont="1" applyBorder="1" applyAlignment="1">
      <alignment horizontal="center" vertical="center"/>
    </xf>
    <xf numFmtId="167" fontId="5" fillId="0" borderId="4" xfId="4" applyNumberFormat="1" applyFont="1" applyBorder="1" applyAlignment="1">
      <alignment horizontal="center" vertical="center"/>
    </xf>
    <xf numFmtId="0" fontId="8" fillId="0" borderId="1" xfId="4" applyBorder="1" applyAlignment="1">
      <alignment vertical="center"/>
    </xf>
    <xf numFmtId="0" fontId="5" fillId="0" borderId="0" xfId="4" applyFont="1" applyAlignment="1">
      <alignment horizontal="center" vertical="center"/>
    </xf>
    <xf numFmtId="0" fontId="10" fillId="4" borderId="1" xfId="4" applyFont="1" applyFill="1" applyBorder="1" applyAlignment="1" applyProtection="1">
      <alignment horizontal="left"/>
      <protection locked="0"/>
    </xf>
    <xf numFmtId="0" fontId="8" fillId="8" borderId="4" xfId="4" applyFill="1" applyBorder="1" applyAlignment="1">
      <alignment horizontal="left"/>
    </xf>
    <xf numFmtId="0" fontId="5" fillId="8" borderId="1" xfId="4" applyFont="1" applyFill="1" applyBorder="1"/>
    <xf numFmtId="0" fontId="7" fillId="8" borderId="1" xfId="4" applyFont="1" applyFill="1" applyBorder="1"/>
    <xf numFmtId="0" fontId="5" fillId="8" borderId="1" xfId="4" applyFont="1" applyFill="1" applyBorder="1" applyAlignment="1">
      <alignment horizontal="center" vertical="center"/>
    </xf>
    <xf numFmtId="167" fontId="5" fillId="8" borderId="1" xfId="4" applyNumberFormat="1" applyFont="1" applyFill="1" applyBorder="1" applyAlignment="1">
      <alignment horizontal="center" vertical="center"/>
    </xf>
    <xf numFmtId="168" fontId="5" fillId="8" borderId="1" xfId="4" applyNumberFormat="1" applyFont="1" applyFill="1" applyBorder="1" applyAlignment="1">
      <alignment horizontal="center" vertical="center"/>
    </xf>
    <xf numFmtId="2" fontId="9" fillId="8" borderId="1" xfId="4" applyNumberFormat="1" applyFont="1" applyFill="1" applyBorder="1" applyAlignment="1">
      <alignment horizontal="center" vertical="center"/>
    </xf>
    <xf numFmtId="2" fontId="5" fillId="8" borderId="1" xfId="4" applyNumberFormat="1" applyFont="1" applyFill="1" applyBorder="1" applyAlignment="1">
      <alignment horizontal="center" vertical="center"/>
    </xf>
    <xf numFmtId="167" fontId="5" fillId="8" borderId="1" xfId="5" applyNumberFormat="1" applyFont="1" applyFill="1" applyBorder="1" applyAlignment="1">
      <alignment horizontal="center" vertical="center"/>
    </xf>
    <xf numFmtId="0" fontId="5" fillId="0" borderId="0" xfId="4" applyFont="1"/>
    <xf numFmtId="0" fontId="9" fillId="7" borderId="1" xfId="4" applyFont="1" applyFill="1" applyBorder="1" applyAlignment="1">
      <alignment horizontal="center" vertical="center"/>
    </xf>
    <xf numFmtId="167" fontId="9" fillId="7" borderId="1" xfId="4" applyNumberFormat="1" applyFont="1" applyFill="1" applyBorder="1" applyAlignment="1">
      <alignment horizontal="center" vertical="center"/>
    </xf>
    <xf numFmtId="168" fontId="9" fillId="7" borderId="1" xfId="4" applyNumberFormat="1" applyFont="1" applyFill="1" applyBorder="1" applyAlignment="1">
      <alignment horizontal="center" vertical="center"/>
    </xf>
    <xf numFmtId="2" fontId="9" fillId="7" borderId="1" xfId="4" applyNumberFormat="1" applyFont="1" applyFill="1" applyBorder="1" applyAlignment="1">
      <alignment horizontal="center" vertical="center"/>
    </xf>
    <xf numFmtId="2" fontId="8" fillId="8" borderId="1" xfId="4" applyNumberFormat="1" applyFill="1" applyBorder="1" applyAlignment="1">
      <alignment horizontal="center" vertical="center"/>
    </xf>
    <xf numFmtId="0" fontId="8" fillId="8" borderId="1" xfId="4" applyFill="1" applyBorder="1" applyAlignment="1">
      <alignment horizontal="center" vertical="center"/>
    </xf>
    <xf numFmtId="0" fontId="9" fillId="8" borderId="1" xfId="4" applyFont="1" applyFill="1" applyBorder="1" applyAlignment="1">
      <alignment horizontal="center" vertical="center"/>
    </xf>
    <xf numFmtId="167" fontId="9" fillId="8" borderId="1" xfId="4" applyNumberFormat="1" applyFont="1" applyFill="1" applyBorder="1" applyAlignment="1">
      <alignment horizontal="center" vertical="center"/>
    </xf>
    <xf numFmtId="167" fontId="8" fillId="8" borderId="1" xfId="4" applyNumberFormat="1" applyFill="1" applyBorder="1" applyAlignment="1">
      <alignment horizontal="center" vertical="center"/>
    </xf>
    <xf numFmtId="168" fontId="8" fillId="8" borderId="1" xfId="4" applyNumberFormat="1" applyFill="1" applyBorder="1" applyAlignment="1">
      <alignment horizontal="center" vertical="center"/>
    </xf>
    <xf numFmtId="2" fontId="33" fillId="8" borderId="1" xfId="4" applyNumberFormat="1" applyFont="1" applyFill="1" applyBorder="1" applyAlignment="1">
      <alignment horizontal="center" vertical="center"/>
    </xf>
    <xf numFmtId="0" fontId="34" fillId="9" borderId="7" xfId="4" applyFont="1" applyFill="1" applyBorder="1" applyAlignment="1">
      <alignment horizontal="center"/>
    </xf>
    <xf numFmtId="0" fontId="34" fillId="9" borderId="8" xfId="4" applyFont="1" applyFill="1" applyBorder="1" applyAlignment="1">
      <alignment horizontal="center"/>
    </xf>
    <xf numFmtId="0" fontId="33" fillId="9" borderId="8" xfId="4" applyFont="1" applyFill="1" applyBorder="1" applyAlignment="1">
      <alignment horizontal="center"/>
    </xf>
    <xf numFmtId="167" fontId="33" fillId="9" borderId="8" xfId="4" applyNumberFormat="1" applyFont="1" applyFill="1" applyBorder="1" applyAlignment="1">
      <alignment horizontal="center"/>
    </xf>
    <xf numFmtId="168" fontId="33" fillId="9" borderId="8" xfId="4" applyNumberFormat="1" applyFont="1" applyFill="1" applyBorder="1" applyAlignment="1">
      <alignment horizontal="center"/>
    </xf>
    <xf numFmtId="2" fontId="33" fillId="9" borderId="8" xfId="4" applyNumberFormat="1" applyFont="1" applyFill="1" applyBorder="1" applyAlignment="1">
      <alignment horizontal="center"/>
    </xf>
    <xf numFmtId="0" fontId="33" fillId="0" borderId="0" xfId="4" applyFont="1" applyAlignment="1">
      <alignment horizontal="center"/>
    </xf>
    <xf numFmtId="0" fontId="5" fillId="0" borderId="0" xfId="4" applyFont="1" applyAlignment="1">
      <alignment horizontal="left"/>
    </xf>
    <xf numFmtId="0" fontId="8" fillId="0" borderId="0" xfId="4" applyAlignment="1">
      <alignment horizontal="center"/>
    </xf>
    <xf numFmtId="167" fontId="8" fillId="0" borderId="0" xfId="4" applyNumberFormat="1" applyAlignment="1">
      <alignment horizontal="center"/>
    </xf>
    <xf numFmtId="168" fontId="8" fillId="0" borderId="0" xfId="4" applyNumberFormat="1"/>
    <xf numFmtId="2" fontId="8" fillId="0" borderId="0" xfId="4" applyNumberFormat="1"/>
    <xf numFmtId="0" fontId="11" fillId="0" borderId="0" xfId="4" applyFont="1" applyAlignment="1">
      <alignment horizontal="left"/>
    </xf>
    <xf numFmtId="0" fontId="12" fillId="0" borderId="0" xfId="4" applyFont="1"/>
    <xf numFmtId="0" fontId="12" fillId="9" borderId="0" xfId="4" applyFont="1" applyFill="1"/>
    <xf numFmtId="167" fontId="8" fillId="0" borderId="0" xfId="4" applyNumberFormat="1"/>
    <xf numFmtId="0" fontId="12" fillId="8" borderId="0" xfId="4" applyFont="1" applyFill="1"/>
    <xf numFmtId="0" fontId="12" fillId="7" borderId="0" xfId="4" applyFont="1" applyFill="1"/>
    <xf numFmtId="0" fontId="12" fillId="6" borderId="0" xfId="4" applyFont="1" applyFill="1"/>
    <xf numFmtId="0" fontId="13" fillId="0" borderId="0" xfId="4" applyFont="1"/>
    <xf numFmtId="0" fontId="8" fillId="0" borderId="0" xfId="4" applyAlignment="1">
      <alignment horizontal="left"/>
    </xf>
    <xf numFmtId="0" fontId="3" fillId="2" borderId="1" xfId="0" applyFont="1" applyFill="1" applyBorder="1" applyAlignment="1" applyProtection="1">
      <alignment horizontal="centerContinuous" wrapText="1"/>
      <protection locked="0"/>
    </xf>
    <xf numFmtId="0" fontId="0" fillId="2" borderId="3" xfId="0" applyFill="1" applyBorder="1" applyAlignment="1" applyProtection="1">
      <alignment wrapText="1"/>
      <protection locked="0"/>
    </xf>
    <xf numFmtId="0" fontId="35" fillId="0" borderId="0" xfId="0" applyFont="1" applyAlignment="1">
      <alignment wrapText="1"/>
    </xf>
    <xf numFmtId="0" fontId="35" fillId="0" borderId="0" xfId="0" applyFont="1" applyAlignment="1">
      <alignment horizontal="justify" vertical="center" wrapText="1"/>
    </xf>
    <xf numFmtId="0" fontId="35" fillId="0" borderId="0" xfId="0" applyFont="1" applyAlignment="1">
      <alignment horizontal="left" vertical="center" wrapText="1"/>
    </xf>
    <xf numFmtId="0" fontId="0" fillId="0" borderId="0" xfId="0" applyAlignment="1" applyProtection="1">
      <alignment horizontal="right"/>
      <protection locked="0"/>
    </xf>
    <xf numFmtId="14" fontId="0" fillId="0" borderId="1" xfId="0" applyNumberFormat="1" applyBorder="1" applyAlignment="1" applyProtection="1">
      <alignment horizontal="right" wrapText="1"/>
      <protection locked="0"/>
    </xf>
    <xf numFmtId="0" fontId="0" fillId="0" borderId="0" xfId="0" applyAlignment="1" applyProtection="1">
      <alignment horizontal="right" wrapText="1"/>
      <protection locked="0"/>
    </xf>
    <xf numFmtId="168" fontId="5" fillId="8" borderId="8" xfId="0" applyNumberFormat="1" applyFont="1" applyFill="1" applyBorder="1" applyAlignment="1">
      <alignment horizontal="center" vertical="center"/>
    </xf>
    <xf numFmtId="1" fontId="24" fillId="7" borderId="1" xfId="0" applyNumberFormat="1" applyFont="1" applyFill="1" applyBorder="1" applyAlignment="1">
      <alignment horizontal="center" vertical="center"/>
    </xf>
    <xf numFmtId="167" fontId="24" fillId="7" borderId="18" xfId="0" applyNumberFormat="1" applyFont="1" applyFill="1" applyBorder="1" applyAlignment="1">
      <alignment horizontal="center" vertical="center"/>
    </xf>
    <xf numFmtId="0" fontId="5" fillId="11" borderId="1" xfId="0" applyFont="1" applyFill="1" applyBorder="1" applyAlignment="1">
      <alignment horizontal="center"/>
    </xf>
    <xf numFmtId="3" fontId="36" fillId="0" borderId="0" xfId="0" applyNumberFormat="1" applyFont="1"/>
    <xf numFmtId="0" fontId="17" fillId="12" borderId="0" xfId="0" applyFont="1" applyFill="1" applyAlignment="1">
      <alignment horizontal="right"/>
    </xf>
    <xf numFmtId="0" fontId="0" fillId="12" borderId="0" xfId="0" applyFill="1"/>
    <xf numFmtId="0" fontId="0" fillId="12" borderId="0" xfId="0" applyFill="1" applyAlignment="1">
      <alignment horizontal="right"/>
    </xf>
    <xf numFmtId="167" fontId="0" fillId="12" borderId="0" xfId="0" applyNumberFormat="1" applyFill="1"/>
    <xf numFmtId="168" fontId="0" fillId="12" borderId="0" xfId="0" applyNumberFormat="1" applyFill="1"/>
    <xf numFmtId="0" fontId="17" fillId="6" borderId="0" xfId="0" applyFont="1" applyFill="1" applyAlignment="1">
      <alignment horizontal="right"/>
    </xf>
    <xf numFmtId="0" fontId="0" fillId="6" borderId="0" xfId="0" applyFill="1"/>
    <xf numFmtId="0" fontId="0" fillId="6" borderId="0" xfId="0" applyFill="1" applyAlignment="1">
      <alignment horizontal="right"/>
    </xf>
    <xf numFmtId="167" fontId="0" fillId="6" borderId="0" xfId="0" applyNumberFormat="1" applyFill="1"/>
    <xf numFmtId="168" fontId="0" fillId="6" borderId="0" xfId="0" applyNumberFormat="1" applyFill="1"/>
    <xf numFmtId="0" fontId="0" fillId="5" borderId="0" xfId="0" applyFill="1" applyAlignment="1">
      <alignment horizontal="right"/>
    </xf>
    <xf numFmtId="167" fontId="0" fillId="5" borderId="0" xfId="0" applyNumberFormat="1" applyFill="1"/>
    <xf numFmtId="0" fontId="17" fillId="5" borderId="1" xfId="0" applyFont="1" applyFill="1" applyBorder="1" applyAlignment="1">
      <alignment horizontal="right" vertical="center"/>
    </xf>
    <xf numFmtId="0" fontId="17" fillId="5" borderId="1" xfId="0" applyFont="1" applyFill="1" applyBorder="1" applyAlignment="1">
      <alignment horizontal="center" vertical="center"/>
    </xf>
    <xf numFmtId="0" fontId="17" fillId="6" borderId="1" xfId="0" applyFont="1" applyFill="1" applyBorder="1" applyAlignment="1">
      <alignment horizontal="right" vertical="center"/>
    </xf>
    <xf numFmtId="0" fontId="17" fillId="7" borderId="0" xfId="0" applyFont="1" applyFill="1" applyAlignment="1">
      <alignment horizontal="right"/>
    </xf>
    <xf numFmtId="0" fontId="0" fillId="7" borderId="0" xfId="0" applyFill="1"/>
    <xf numFmtId="0" fontId="0" fillId="7" borderId="0" xfId="0" applyFill="1" applyAlignment="1">
      <alignment horizontal="right"/>
    </xf>
    <xf numFmtId="167" fontId="0" fillId="7" borderId="0" xfId="0" applyNumberFormat="1" applyFill="1"/>
    <xf numFmtId="168" fontId="0" fillId="7" borderId="0" xfId="0" applyNumberFormat="1" applyFill="1"/>
    <xf numFmtId="0" fontId="0" fillId="12" borderId="0" xfId="0" applyFill="1" applyAlignment="1">
      <alignment horizontal="center"/>
    </xf>
    <xf numFmtId="0" fontId="0" fillId="6" borderId="0" xfId="0" applyFill="1" applyAlignment="1">
      <alignment horizontal="center"/>
    </xf>
    <xf numFmtId="0" fontId="0" fillId="6" borderId="1" xfId="0" applyFill="1" applyBorder="1" applyAlignment="1">
      <alignment horizontal="right" vertical="center"/>
    </xf>
    <xf numFmtId="0" fontId="5" fillId="6" borderId="1" xfId="0" applyFont="1" applyFill="1" applyBorder="1" applyAlignment="1">
      <alignment horizontal="right" vertical="center"/>
    </xf>
    <xf numFmtId="0" fontId="0" fillId="7" borderId="1" xfId="0" applyFill="1" applyBorder="1" applyAlignment="1">
      <alignment horizontal="right" vertical="center"/>
    </xf>
    <xf numFmtId="0" fontId="17" fillId="8" borderId="0" xfId="0" applyFont="1" applyFill="1" applyAlignment="1">
      <alignment horizontal="right"/>
    </xf>
    <xf numFmtId="0" fontId="0" fillId="8" borderId="0" xfId="0" applyFill="1"/>
    <xf numFmtId="167" fontId="0" fillId="8" borderId="0" xfId="0" applyNumberFormat="1" applyFill="1"/>
    <xf numFmtId="168" fontId="0" fillId="8" borderId="0" xfId="0" applyNumberFormat="1" applyFill="1"/>
    <xf numFmtId="0" fontId="17" fillId="5" borderId="0" xfId="0" applyFont="1" applyFill="1" applyAlignment="1">
      <alignment horizontal="right"/>
    </xf>
    <xf numFmtId="0" fontId="0" fillId="5" borderId="0" xfId="0" applyFill="1"/>
    <xf numFmtId="0" fontId="37" fillId="6" borderId="1" xfId="0" applyFont="1" applyFill="1" applyBorder="1" applyAlignment="1">
      <alignment horizontal="center" vertical="center"/>
    </xf>
    <xf numFmtId="0" fontId="17" fillId="7" borderId="1" xfId="0" applyFont="1" applyFill="1" applyBorder="1" applyAlignment="1">
      <alignment horizontal="right" vertical="center"/>
    </xf>
    <xf numFmtId="0" fontId="37" fillId="7" borderId="1" xfId="0" applyFont="1" applyFill="1" applyBorder="1" applyAlignment="1">
      <alignment horizontal="center" vertical="center"/>
    </xf>
    <xf numFmtId="0" fontId="37" fillId="8" borderId="1" xfId="0" applyFont="1" applyFill="1" applyBorder="1" applyAlignment="1">
      <alignment horizontal="center"/>
    </xf>
    <xf numFmtId="0" fontId="17" fillId="8" borderId="1" xfId="0" applyFont="1" applyFill="1" applyBorder="1" applyAlignment="1">
      <alignment horizontal="right"/>
    </xf>
    <xf numFmtId="0" fontId="17" fillId="6" borderId="1" xfId="0" applyFont="1" applyFill="1" applyBorder="1" applyAlignment="1">
      <alignment horizontal="right"/>
    </xf>
    <xf numFmtId="167" fontId="0" fillId="6" borderId="1" xfId="0" applyNumberFormat="1" applyFill="1" applyBorder="1" applyAlignment="1">
      <alignment horizontal="center"/>
    </xf>
    <xf numFmtId="0" fontId="17" fillId="7" borderId="1" xfId="0" applyFont="1" applyFill="1" applyBorder="1" applyAlignment="1">
      <alignment horizontal="right"/>
    </xf>
    <xf numFmtId="167" fontId="0" fillId="7" borderId="1" xfId="0" applyNumberFormat="1" applyFill="1" applyBorder="1" applyAlignment="1">
      <alignment horizontal="center"/>
    </xf>
    <xf numFmtId="0" fontId="37" fillId="8" borderId="1" xfId="0" applyFont="1" applyFill="1" applyBorder="1" applyAlignment="1">
      <alignment horizontal="center" vertical="center"/>
    </xf>
    <xf numFmtId="0" fontId="0" fillId="8" borderId="0" xfId="0" applyFill="1" applyAlignment="1">
      <alignment horizontal="right"/>
    </xf>
    <xf numFmtId="0" fontId="5" fillId="8" borderId="1" xfId="0" applyFont="1" applyFill="1" applyBorder="1" applyAlignment="1">
      <alignment horizontal="right"/>
    </xf>
    <xf numFmtId="0" fontId="17" fillId="9" borderId="0" xfId="0" applyFont="1" applyFill="1" applyAlignment="1">
      <alignment horizontal="right"/>
    </xf>
    <xf numFmtId="0" fontId="0" fillId="9" borderId="0" xfId="0" applyFill="1"/>
    <xf numFmtId="167" fontId="0" fillId="9" borderId="0" xfId="0" applyNumberFormat="1" applyFill="1"/>
    <xf numFmtId="168" fontId="0" fillId="9" borderId="0" xfId="0" applyNumberFormat="1" applyFill="1"/>
    <xf numFmtId="0" fontId="17" fillId="9" borderId="1" xfId="0" applyFont="1" applyFill="1" applyBorder="1" applyAlignment="1">
      <alignment horizontal="right"/>
    </xf>
    <xf numFmtId="175" fontId="5" fillId="4" borderId="1" xfId="0" applyNumberFormat="1" applyFont="1" applyFill="1" applyBorder="1" applyAlignment="1">
      <alignment horizontal="center" vertical="center"/>
    </xf>
    <xf numFmtId="1" fontId="24" fillId="6" borderId="1" xfId="0" applyNumberFormat="1" applyFont="1" applyFill="1" applyBorder="1" applyAlignment="1">
      <alignment horizontal="center" vertical="center"/>
    </xf>
    <xf numFmtId="175" fontId="24" fillId="6" borderId="1" xfId="0" applyNumberFormat="1" applyFont="1" applyFill="1" applyBorder="1" applyAlignment="1">
      <alignment horizontal="center" vertical="center"/>
    </xf>
    <xf numFmtId="2" fontId="25" fillId="6" borderId="1" xfId="0" applyNumberFormat="1" applyFont="1" applyFill="1" applyBorder="1" applyAlignment="1">
      <alignment horizontal="center" vertical="center"/>
    </xf>
    <xf numFmtId="10" fontId="25" fillId="6" borderId="1" xfId="0" applyNumberFormat="1" applyFont="1" applyFill="1" applyBorder="1" applyAlignment="1">
      <alignment horizontal="center" vertical="center"/>
    </xf>
    <xf numFmtId="175" fontId="24" fillId="7" borderId="1" xfId="0" applyNumberFormat="1" applyFont="1" applyFill="1" applyBorder="1" applyAlignment="1">
      <alignment horizontal="center" vertical="center"/>
    </xf>
    <xf numFmtId="2" fontId="25" fillId="7" borderId="1" xfId="0" applyNumberFormat="1" applyFont="1" applyFill="1" applyBorder="1" applyAlignment="1">
      <alignment horizontal="center" vertical="center"/>
    </xf>
    <xf numFmtId="10" fontId="25" fillId="7" borderId="1" xfId="0" applyNumberFormat="1" applyFont="1" applyFill="1" applyBorder="1" applyAlignment="1">
      <alignment horizontal="center" vertical="center"/>
    </xf>
    <xf numFmtId="9" fontId="24" fillId="7" borderId="1" xfId="0" applyNumberFormat="1" applyFont="1" applyFill="1" applyBorder="1" applyAlignment="1">
      <alignment horizontal="center" vertical="center"/>
    </xf>
    <xf numFmtId="9" fontId="24" fillId="6" borderId="1" xfId="0" applyNumberFormat="1" applyFont="1" applyFill="1" applyBorder="1" applyAlignment="1">
      <alignment horizontal="center" vertical="center"/>
    </xf>
    <xf numFmtId="1" fontId="25" fillId="7" borderId="1" xfId="0" applyNumberFormat="1" applyFont="1" applyFill="1" applyBorder="1" applyAlignment="1">
      <alignment horizontal="center" vertical="center"/>
    </xf>
    <xf numFmtId="175" fontId="25" fillId="7" borderId="1" xfId="0" applyNumberFormat="1" applyFont="1" applyFill="1" applyBorder="1" applyAlignment="1">
      <alignment horizontal="center" vertical="center"/>
    </xf>
    <xf numFmtId="1" fontId="24" fillId="8" borderId="1" xfId="0" applyNumberFormat="1" applyFont="1" applyFill="1" applyBorder="1" applyAlignment="1">
      <alignment horizontal="center"/>
    </xf>
    <xf numFmtId="175" fontId="24" fillId="8" borderId="1" xfId="0" applyNumberFormat="1" applyFont="1" applyFill="1" applyBorder="1" applyAlignment="1">
      <alignment horizontal="center"/>
    </xf>
    <xf numFmtId="1" fontId="24" fillId="8" borderId="1" xfId="0" applyNumberFormat="1" applyFont="1" applyFill="1" applyBorder="1" applyAlignment="1">
      <alignment horizontal="center" vertical="center"/>
    </xf>
    <xf numFmtId="9" fontId="24" fillId="8" borderId="1" xfId="0" applyNumberFormat="1" applyFont="1" applyFill="1" applyBorder="1" applyAlignment="1">
      <alignment horizontal="center"/>
    </xf>
    <xf numFmtId="9" fontId="24" fillId="8" borderId="1" xfId="0" applyNumberFormat="1" applyFont="1" applyFill="1" applyBorder="1" applyAlignment="1">
      <alignment horizontal="center" vertical="center"/>
    </xf>
    <xf numFmtId="1" fontId="0" fillId="0" borderId="0" xfId="0" applyNumberFormat="1" applyAlignment="1">
      <alignment horizontal="center"/>
    </xf>
    <xf numFmtId="1" fontId="0" fillId="0" borderId="0" xfId="0" applyNumberFormat="1"/>
    <xf numFmtId="3" fontId="0" fillId="4" borderId="0" xfId="0" applyNumberFormat="1" applyFill="1" applyAlignment="1">
      <alignment horizontal="centerContinuous"/>
    </xf>
    <xf numFmtId="176" fontId="0" fillId="4" borderId="0" xfId="0" applyNumberFormat="1" applyFill="1" applyAlignment="1">
      <alignment horizontal="centerContinuous"/>
    </xf>
    <xf numFmtId="177" fontId="0" fillId="4" borderId="0" xfId="0" applyNumberFormat="1" applyFill="1" applyAlignment="1">
      <alignment horizontal="centerContinuous"/>
    </xf>
    <xf numFmtId="178" fontId="0" fillId="4" borderId="0" xfId="0" applyNumberFormat="1" applyFill="1" applyAlignment="1">
      <alignment horizontal="centerContinuous"/>
    </xf>
    <xf numFmtId="177" fontId="0" fillId="4" borderId="0" xfId="0" applyNumberFormat="1" applyFill="1"/>
    <xf numFmtId="3" fontId="0" fillId="4" borderId="0" xfId="0" applyNumberFormat="1" applyFill="1"/>
    <xf numFmtId="3" fontId="5" fillId="4" borderId="1" xfId="0" applyNumberFormat="1" applyFont="1" applyFill="1" applyBorder="1" applyAlignment="1">
      <alignment horizontal="center" vertical="center"/>
    </xf>
    <xf numFmtId="176" fontId="5" fillId="4" borderId="1" xfId="0" applyNumberFormat="1" applyFont="1" applyFill="1" applyBorder="1" applyAlignment="1">
      <alignment horizontal="center" vertical="center"/>
    </xf>
    <xf numFmtId="177" fontId="5" fillId="4" borderId="1" xfId="0" applyNumberFormat="1" applyFont="1" applyFill="1" applyBorder="1" applyAlignment="1">
      <alignment horizontal="center" vertical="center"/>
    </xf>
    <xf numFmtId="178" fontId="5" fillId="4" borderId="1" xfId="0" applyNumberFormat="1" applyFont="1" applyFill="1" applyBorder="1" applyAlignment="1">
      <alignment horizontal="center" vertical="center"/>
    </xf>
    <xf numFmtId="177" fontId="5" fillId="0" borderId="1" xfId="0" applyNumberFormat="1" applyFont="1" applyBorder="1" applyAlignment="1" applyProtection="1">
      <alignment horizontal="left"/>
      <protection locked="0"/>
    </xf>
    <xf numFmtId="3" fontId="5" fillId="0" borderId="1" xfId="0" applyNumberFormat="1" applyFont="1" applyBorder="1" applyAlignment="1" applyProtection="1">
      <alignment horizontal="left"/>
      <protection locked="0"/>
    </xf>
    <xf numFmtId="3" fontId="10" fillId="4" borderId="1" xfId="0" applyNumberFormat="1" applyFont="1" applyFill="1" applyBorder="1" applyAlignment="1">
      <alignment horizontal="center" vertical="center"/>
    </xf>
    <xf numFmtId="176" fontId="10" fillId="4" borderId="1" xfId="0" applyNumberFormat="1" applyFont="1" applyFill="1" applyBorder="1" applyAlignment="1">
      <alignment horizontal="center" vertical="center"/>
    </xf>
    <xf numFmtId="177" fontId="10" fillId="4" borderId="1" xfId="0" applyNumberFormat="1" applyFont="1" applyFill="1" applyBorder="1" applyAlignment="1">
      <alignment horizontal="center" vertical="center"/>
    </xf>
    <xf numFmtId="178" fontId="10" fillId="4" borderId="1" xfId="0" applyNumberFormat="1" applyFont="1" applyFill="1" applyBorder="1" applyAlignment="1">
      <alignment horizontal="center" vertical="center"/>
    </xf>
    <xf numFmtId="177" fontId="10" fillId="4" borderId="1" xfId="0" applyNumberFormat="1" applyFont="1" applyFill="1" applyBorder="1" applyAlignment="1" applyProtection="1">
      <alignment horizontal="left"/>
      <protection locked="0"/>
    </xf>
    <xf numFmtId="177" fontId="10" fillId="4" borderId="6" xfId="0" applyNumberFormat="1" applyFont="1" applyFill="1" applyBorder="1" applyAlignment="1">
      <alignment horizontal="center" vertical="center"/>
    </xf>
    <xf numFmtId="3" fontId="10" fillId="4" borderId="6" xfId="0" applyNumberFormat="1" applyFont="1" applyFill="1" applyBorder="1" applyAlignment="1">
      <alignment horizontal="center" vertical="center"/>
    </xf>
    <xf numFmtId="178" fontId="10" fillId="4" borderId="6" xfId="0" applyNumberFormat="1" applyFont="1" applyFill="1" applyBorder="1" applyAlignment="1">
      <alignment horizontal="center" vertical="center"/>
    </xf>
    <xf numFmtId="3" fontId="10" fillId="4" borderId="6" xfId="0" applyNumberFormat="1" applyFont="1" applyFill="1" applyBorder="1" applyAlignment="1" applyProtection="1">
      <alignment horizontal="center" vertical="center"/>
      <protection locked="0"/>
    </xf>
    <xf numFmtId="10" fontId="10" fillId="4" borderId="6" xfId="0" applyNumberFormat="1" applyFont="1" applyFill="1" applyBorder="1" applyAlignment="1">
      <alignment horizontal="center" vertical="center"/>
    </xf>
    <xf numFmtId="10" fontId="10" fillId="4" borderId="6" xfId="0" applyNumberFormat="1" applyFont="1" applyFill="1" applyBorder="1" applyAlignment="1" applyProtection="1">
      <alignment horizontal="center" vertical="center"/>
      <protection locked="0"/>
    </xf>
    <xf numFmtId="3" fontId="25" fillId="7" borderId="1" xfId="0" applyNumberFormat="1" applyFont="1" applyFill="1" applyBorder="1" applyAlignment="1">
      <alignment horizontal="center" vertical="center"/>
    </xf>
    <xf numFmtId="176" fontId="25" fillId="7" borderId="1" xfId="0" applyNumberFormat="1" applyFont="1" applyFill="1" applyBorder="1" applyAlignment="1">
      <alignment horizontal="center" vertical="center"/>
    </xf>
    <xf numFmtId="177" fontId="25" fillId="7" borderId="1" xfId="0" applyNumberFormat="1" applyFont="1" applyFill="1" applyBorder="1" applyAlignment="1">
      <alignment horizontal="center" vertical="center"/>
    </xf>
    <xf numFmtId="178" fontId="25" fillId="7" borderId="1" xfId="0" applyNumberFormat="1" applyFont="1" applyFill="1" applyBorder="1" applyAlignment="1">
      <alignment horizontal="center" vertical="center"/>
    </xf>
    <xf numFmtId="177" fontId="25" fillId="7" borderId="1" xfId="0" applyNumberFormat="1" applyFont="1" applyFill="1" applyBorder="1" applyAlignment="1" applyProtection="1">
      <alignment horizontal="center" vertical="center"/>
      <protection locked="0"/>
    </xf>
    <xf numFmtId="177" fontId="25" fillId="7" borderId="2" xfId="0" applyNumberFormat="1" applyFont="1" applyFill="1" applyBorder="1" applyAlignment="1" applyProtection="1">
      <alignment horizontal="center" vertical="center"/>
      <protection locked="0"/>
    </xf>
    <xf numFmtId="177" fontId="25" fillId="7" borderId="2" xfId="0" applyNumberFormat="1" applyFont="1" applyFill="1" applyBorder="1" applyAlignment="1">
      <alignment horizontal="center" vertical="center"/>
    </xf>
    <xf numFmtId="3" fontId="25" fillId="7" borderId="2" xfId="0" applyNumberFormat="1" applyFont="1" applyFill="1" applyBorder="1" applyAlignment="1">
      <alignment horizontal="center" vertical="center"/>
    </xf>
    <xf numFmtId="178" fontId="25" fillId="7" borderId="2" xfId="0" applyNumberFormat="1" applyFont="1" applyFill="1" applyBorder="1" applyAlignment="1">
      <alignment horizontal="center" vertical="center"/>
    </xf>
    <xf numFmtId="3" fontId="25" fillId="7" borderId="2" xfId="0" applyNumberFormat="1" applyFont="1" applyFill="1" applyBorder="1" applyAlignment="1" applyProtection="1">
      <alignment horizontal="center" vertical="center"/>
      <protection locked="0"/>
    </xf>
    <xf numFmtId="10" fontId="25" fillId="7" borderId="2" xfId="0" applyNumberFormat="1" applyFont="1" applyFill="1" applyBorder="1" applyAlignment="1">
      <alignment horizontal="center" vertical="center"/>
    </xf>
    <xf numFmtId="10" fontId="25" fillId="7" borderId="2" xfId="0" applyNumberFormat="1" applyFont="1" applyFill="1" applyBorder="1" applyAlignment="1" applyProtection="1">
      <alignment horizontal="center" vertical="center"/>
      <protection locked="0"/>
    </xf>
    <xf numFmtId="3" fontId="0" fillId="7" borderId="1" xfId="0" applyNumberFormat="1" applyFill="1" applyBorder="1" applyAlignment="1">
      <alignment horizontal="center" vertical="center"/>
    </xf>
    <xf numFmtId="176" fontId="0" fillId="7" borderId="1" xfId="0" applyNumberFormat="1" applyFill="1" applyBorder="1" applyAlignment="1">
      <alignment horizontal="center" vertical="center"/>
    </xf>
    <xf numFmtId="177" fontId="0" fillId="7" borderId="1" xfId="0" applyNumberFormat="1" applyFill="1" applyBorder="1" applyAlignment="1">
      <alignment horizontal="center" vertical="center"/>
    </xf>
    <xf numFmtId="178" fontId="0" fillId="7" borderId="1" xfId="0" applyNumberFormat="1" applyFill="1" applyBorder="1" applyAlignment="1">
      <alignment horizontal="center" vertical="center"/>
    </xf>
    <xf numFmtId="177" fontId="0" fillId="7" borderId="2" xfId="0" applyNumberFormat="1" applyFill="1" applyBorder="1" applyAlignment="1">
      <alignment horizontal="center" vertical="center"/>
    </xf>
    <xf numFmtId="3" fontId="0" fillId="7" borderId="2" xfId="0" applyNumberFormat="1" applyFill="1" applyBorder="1" applyAlignment="1">
      <alignment horizontal="center" vertical="center"/>
    </xf>
    <xf numFmtId="178" fontId="0" fillId="7" borderId="2" xfId="0" applyNumberFormat="1" applyFill="1" applyBorder="1" applyAlignment="1">
      <alignment horizontal="center" vertical="center"/>
    </xf>
    <xf numFmtId="3" fontId="0" fillId="8" borderId="8" xfId="0" applyNumberFormat="1" applyFill="1" applyBorder="1" applyAlignment="1">
      <alignment horizontal="center" vertical="center"/>
    </xf>
    <xf numFmtId="3" fontId="9" fillId="8" borderId="8" xfId="0" applyNumberFormat="1" applyFont="1" applyFill="1" applyBorder="1" applyAlignment="1">
      <alignment horizontal="center" vertical="center"/>
    </xf>
    <xf numFmtId="176" fontId="9" fillId="8" borderId="8" xfId="0" applyNumberFormat="1" applyFont="1" applyFill="1" applyBorder="1" applyAlignment="1">
      <alignment horizontal="center" vertical="center"/>
    </xf>
    <xf numFmtId="177" fontId="5" fillId="8" borderId="8" xfId="0" applyNumberFormat="1" applyFont="1" applyFill="1" applyBorder="1" applyAlignment="1">
      <alignment horizontal="center" vertical="center"/>
    </xf>
    <xf numFmtId="178" fontId="0" fillId="8" borderId="8" xfId="0" applyNumberFormat="1" applyFill="1" applyBorder="1" applyAlignment="1">
      <alignment horizontal="center" vertical="center"/>
    </xf>
    <xf numFmtId="177" fontId="5" fillId="8" borderId="9" xfId="0" applyNumberFormat="1" applyFont="1" applyFill="1" applyBorder="1" applyAlignment="1">
      <alignment horizontal="center" vertical="center"/>
    </xf>
    <xf numFmtId="3" fontId="5" fillId="8" borderId="9" xfId="0" applyNumberFormat="1" applyFont="1" applyFill="1" applyBorder="1" applyAlignment="1">
      <alignment horizontal="center" vertical="center"/>
    </xf>
    <xf numFmtId="178" fontId="5" fillId="8" borderId="9" xfId="0" applyNumberFormat="1" applyFont="1" applyFill="1" applyBorder="1" applyAlignment="1">
      <alignment horizontal="center" vertical="center"/>
    </xf>
    <xf numFmtId="10" fontId="5" fillId="8" borderId="9" xfId="0" applyNumberFormat="1" applyFont="1" applyFill="1" applyBorder="1" applyAlignment="1">
      <alignment horizontal="center" vertical="center"/>
    </xf>
    <xf numFmtId="3" fontId="0" fillId="0" borderId="3" xfId="0" applyNumberFormat="1" applyBorder="1" applyAlignment="1">
      <alignment horizontal="center" vertical="center"/>
    </xf>
    <xf numFmtId="3" fontId="9" fillId="0" borderId="3" xfId="0" applyNumberFormat="1" applyFont="1" applyBorder="1" applyAlignment="1">
      <alignment horizontal="center" vertical="center"/>
    </xf>
    <xf numFmtId="176" fontId="5" fillId="0" borderId="3" xfId="0" applyNumberFormat="1" applyFont="1" applyBorder="1" applyAlignment="1">
      <alignment horizontal="center" vertical="center"/>
    </xf>
    <xf numFmtId="177" fontId="0" fillId="0" borderId="3" xfId="0" applyNumberFormat="1" applyBorder="1" applyAlignment="1">
      <alignment horizontal="center" vertical="center"/>
    </xf>
    <xf numFmtId="178" fontId="5" fillId="0" borderId="3" xfId="0" applyNumberFormat="1" applyFont="1" applyBorder="1" applyAlignment="1">
      <alignment horizontal="center" vertical="center"/>
    </xf>
    <xf numFmtId="177" fontId="5" fillId="0" borderId="3" xfId="0" applyNumberFormat="1" applyFont="1" applyBorder="1" applyAlignment="1">
      <alignment horizontal="center" vertical="center"/>
    </xf>
    <xf numFmtId="177" fontId="5" fillId="0" borderId="4" xfId="0" applyNumberFormat="1" applyFont="1" applyBorder="1" applyAlignment="1">
      <alignment horizontal="center" vertical="center"/>
    </xf>
    <xf numFmtId="3" fontId="5" fillId="0" borderId="3" xfId="0" applyNumberFormat="1" applyFont="1" applyBorder="1" applyAlignment="1">
      <alignment horizontal="center" vertical="center"/>
    </xf>
    <xf numFmtId="3" fontId="5" fillId="0" borderId="4" xfId="0" applyNumberFormat="1" applyFont="1" applyBorder="1" applyAlignment="1">
      <alignment horizontal="center" vertical="center"/>
    </xf>
    <xf numFmtId="10" fontId="5" fillId="0" borderId="3" xfId="0" applyNumberFormat="1" applyFont="1" applyBorder="1" applyAlignment="1">
      <alignment horizontal="center" vertical="center"/>
    </xf>
    <xf numFmtId="178" fontId="0" fillId="0" borderId="3" xfId="0" applyNumberFormat="1" applyBorder="1" applyAlignment="1">
      <alignment horizontal="center" vertical="center"/>
    </xf>
    <xf numFmtId="3" fontId="0" fillId="7" borderId="1" xfId="0" applyNumberFormat="1" applyFill="1" applyBorder="1" applyAlignment="1">
      <alignment horizontal="center"/>
    </xf>
    <xf numFmtId="176" fontId="0" fillId="7" borderId="1" xfId="0" applyNumberFormat="1" applyFill="1" applyBorder="1" applyAlignment="1">
      <alignment horizontal="center"/>
    </xf>
    <xf numFmtId="177" fontId="0" fillId="7" borderId="1" xfId="0" applyNumberFormat="1" applyFill="1" applyBorder="1" applyAlignment="1">
      <alignment horizontal="center"/>
    </xf>
    <xf numFmtId="178" fontId="0" fillId="7" borderId="1" xfId="0" applyNumberFormat="1" applyFill="1" applyBorder="1" applyAlignment="1">
      <alignment horizontal="center"/>
    </xf>
    <xf numFmtId="10" fontId="0" fillId="7" borderId="1" xfId="0" applyNumberFormat="1" applyFill="1" applyBorder="1" applyAlignment="1">
      <alignment horizontal="center"/>
    </xf>
    <xf numFmtId="3" fontId="5" fillId="8" borderId="1" xfId="0" applyNumberFormat="1" applyFont="1" applyFill="1" applyBorder="1" applyAlignment="1">
      <alignment horizontal="center"/>
    </xf>
    <xf numFmtId="176" fontId="5" fillId="8" borderId="1" xfId="0" applyNumberFormat="1" applyFont="1" applyFill="1" applyBorder="1" applyAlignment="1">
      <alignment horizontal="center"/>
    </xf>
    <xf numFmtId="177" fontId="5" fillId="8" borderId="1" xfId="0" applyNumberFormat="1" applyFont="1" applyFill="1" applyBorder="1" applyAlignment="1">
      <alignment horizontal="center"/>
    </xf>
    <xf numFmtId="178" fontId="9" fillId="8" borderId="1" xfId="0" applyNumberFormat="1" applyFont="1" applyFill="1" applyBorder="1" applyAlignment="1">
      <alignment horizontal="center"/>
    </xf>
    <xf numFmtId="178" fontId="5" fillId="8" borderId="1" xfId="0" applyNumberFormat="1" applyFont="1" applyFill="1" applyBorder="1" applyAlignment="1">
      <alignment horizontal="center"/>
    </xf>
    <xf numFmtId="3" fontId="9" fillId="8" borderId="1" xfId="0" applyNumberFormat="1" applyFont="1" applyFill="1" applyBorder="1" applyAlignment="1">
      <alignment horizontal="center"/>
    </xf>
    <xf numFmtId="3" fontId="9" fillId="7" borderId="1" xfId="0" applyNumberFormat="1" applyFont="1" applyFill="1" applyBorder="1" applyAlignment="1">
      <alignment horizontal="center"/>
    </xf>
    <xf numFmtId="176" fontId="9" fillId="7" borderId="1" xfId="0" applyNumberFormat="1" applyFont="1" applyFill="1" applyBorder="1" applyAlignment="1">
      <alignment horizontal="center"/>
    </xf>
    <xf numFmtId="177" fontId="9" fillId="7" borderId="1" xfId="0" applyNumberFormat="1" applyFont="1" applyFill="1" applyBorder="1" applyAlignment="1">
      <alignment horizontal="center"/>
    </xf>
    <xf numFmtId="178" fontId="9" fillId="7" borderId="1" xfId="0" applyNumberFormat="1" applyFont="1" applyFill="1" applyBorder="1" applyAlignment="1">
      <alignment horizontal="center"/>
    </xf>
    <xf numFmtId="10" fontId="9" fillId="7" borderId="1" xfId="0" applyNumberFormat="1" applyFont="1" applyFill="1" applyBorder="1" applyAlignment="1">
      <alignment horizontal="center"/>
    </xf>
    <xf numFmtId="178" fontId="0" fillId="8" borderId="1" xfId="0" applyNumberFormat="1" applyFill="1" applyBorder="1" applyAlignment="1">
      <alignment horizontal="center"/>
    </xf>
    <xf numFmtId="3" fontId="0" fillId="8" borderId="1" xfId="0" applyNumberFormat="1" applyFill="1" applyBorder="1" applyAlignment="1">
      <alignment horizontal="center"/>
    </xf>
    <xf numFmtId="176" fontId="9" fillId="8" borderId="1" xfId="0" applyNumberFormat="1" applyFont="1" applyFill="1" applyBorder="1" applyAlignment="1">
      <alignment horizontal="center"/>
    </xf>
    <xf numFmtId="176" fontId="0" fillId="8" borderId="1" xfId="0" applyNumberFormat="1" applyFill="1" applyBorder="1" applyAlignment="1">
      <alignment horizontal="center"/>
    </xf>
    <xf numFmtId="177" fontId="0" fillId="8" borderId="1" xfId="0" applyNumberFormat="1" applyFill="1" applyBorder="1" applyAlignment="1">
      <alignment horizontal="center"/>
    </xf>
    <xf numFmtId="10" fontId="0" fillId="8" borderId="1" xfId="0" applyNumberFormat="1" applyFill="1" applyBorder="1" applyAlignment="1">
      <alignment horizontal="center"/>
    </xf>
    <xf numFmtId="3" fontId="0" fillId="9" borderId="8" xfId="0" applyNumberFormat="1" applyFill="1" applyBorder="1" applyAlignment="1">
      <alignment horizontal="center"/>
    </xf>
    <xf numFmtId="176" fontId="0" fillId="9" borderId="8" xfId="0" applyNumberFormat="1" applyFill="1" applyBorder="1" applyAlignment="1">
      <alignment horizontal="center"/>
    </xf>
    <xf numFmtId="177" fontId="0" fillId="9" borderId="8" xfId="0" applyNumberFormat="1" applyFill="1" applyBorder="1" applyAlignment="1">
      <alignment horizontal="center"/>
    </xf>
    <xf numFmtId="178" fontId="0" fillId="9" borderId="8" xfId="0" applyNumberFormat="1" applyFill="1" applyBorder="1" applyAlignment="1">
      <alignment horizontal="center"/>
    </xf>
    <xf numFmtId="10" fontId="0" fillId="9" borderId="8" xfId="0" applyNumberFormat="1" applyFill="1" applyBorder="1" applyAlignment="1">
      <alignment horizontal="center"/>
    </xf>
    <xf numFmtId="3" fontId="0" fillId="0" borderId="0" xfId="0" applyNumberFormat="1" applyAlignment="1">
      <alignment horizontal="center"/>
    </xf>
    <xf numFmtId="176" fontId="0" fillId="0" borderId="0" xfId="0" applyNumberFormat="1" applyAlignment="1">
      <alignment horizontal="center"/>
    </xf>
    <xf numFmtId="177" fontId="0" fillId="0" borderId="0" xfId="0" applyNumberFormat="1"/>
    <xf numFmtId="178" fontId="0" fillId="0" borderId="0" xfId="0" applyNumberFormat="1"/>
    <xf numFmtId="3" fontId="0" fillId="0" borderId="0" xfId="0" applyNumberFormat="1"/>
    <xf numFmtId="3" fontId="12" fillId="0" borderId="0" xfId="0" applyNumberFormat="1" applyFont="1"/>
    <xf numFmtId="176" fontId="0" fillId="0" borderId="0" xfId="0" applyNumberFormat="1"/>
    <xf numFmtId="3" fontId="0" fillId="5" borderId="1" xfId="0" applyNumberFormat="1" applyFill="1" applyBorder="1" applyAlignment="1">
      <alignment horizontal="center" vertical="center"/>
    </xf>
    <xf numFmtId="176" fontId="0" fillId="5" borderId="1" xfId="0" applyNumberFormat="1" applyFill="1" applyBorder="1" applyAlignment="1">
      <alignment horizontal="center" vertical="center"/>
    </xf>
    <xf numFmtId="177" fontId="0" fillId="5" borderId="1" xfId="0" applyNumberFormat="1" applyFill="1" applyBorder="1" applyAlignment="1">
      <alignment horizontal="center" vertical="center"/>
    </xf>
    <xf numFmtId="178" fontId="0" fillId="5" borderId="1" xfId="0" applyNumberFormat="1" applyFill="1" applyBorder="1" applyAlignment="1">
      <alignment horizontal="center" vertical="center"/>
    </xf>
    <xf numFmtId="10" fontId="0" fillId="5" borderId="1" xfId="0" applyNumberFormat="1" applyFill="1" applyBorder="1" applyAlignment="1">
      <alignment horizontal="center" vertical="center"/>
    </xf>
    <xf numFmtId="3" fontId="5" fillId="6" borderId="1" xfId="0" applyNumberFormat="1" applyFont="1" applyFill="1" applyBorder="1" applyAlignment="1">
      <alignment horizontal="center" vertical="center"/>
    </xf>
    <xf numFmtId="176" fontId="5" fillId="6" borderId="1" xfId="0" applyNumberFormat="1" applyFont="1" applyFill="1" applyBorder="1" applyAlignment="1">
      <alignment horizontal="center" vertical="center"/>
    </xf>
    <xf numFmtId="177" fontId="5" fillId="6" borderId="1" xfId="0" applyNumberFormat="1" applyFont="1" applyFill="1" applyBorder="1" applyAlignment="1">
      <alignment horizontal="center" vertical="center"/>
    </xf>
    <xf numFmtId="178" fontId="9" fillId="6" borderId="1" xfId="0" applyNumberFormat="1" applyFont="1" applyFill="1" applyBorder="1" applyAlignment="1">
      <alignment horizontal="center" vertical="center"/>
    </xf>
    <xf numFmtId="3" fontId="0" fillId="6" borderId="1" xfId="0" applyNumberFormat="1" applyFill="1" applyBorder="1" applyAlignment="1">
      <alignment horizontal="center" vertical="center"/>
    </xf>
    <xf numFmtId="176" fontId="0" fillId="6" borderId="1" xfId="0" applyNumberFormat="1" applyFill="1" applyBorder="1" applyAlignment="1">
      <alignment horizontal="center" vertical="center"/>
    </xf>
    <xf numFmtId="177" fontId="0" fillId="6" borderId="1" xfId="0" applyNumberFormat="1" applyFill="1" applyBorder="1" applyAlignment="1">
      <alignment horizontal="center" vertical="center"/>
    </xf>
    <xf numFmtId="177" fontId="5" fillId="7" borderId="1" xfId="0" applyNumberFormat="1" applyFont="1" applyFill="1" applyBorder="1" applyAlignment="1">
      <alignment horizontal="center" vertical="center"/>
    </xf>
    <xf numFmtId="178" fontId="10" fillId="7" borderId="1" xfId="0" applyNumberFormat="1" applyFont="1" applyFill="1" applyBorder="1" applyAlignment="1">
      <alignment horizontal="center" vertical="center"/>
    </xf>
    <xf numFmtId="3" fontId="5" fillId="7" borderId="1" xfId="0" applyNumberFormat="1" applyFont="1" applyFill="1" applyBorder="1" applyAlignment="1">
      <alignment horizontal="center" vertical="center"/>
    </xf>
    <xf numFmtId="176" fontId="5" fillId="7" borderId="1" xfId="0" applyNumberFormat="1" applyFont="1" applyFill="1" applyBorder="1" applyAlignment="1">
      <alignment horizontal="center" vertical="center"/>
    </xf>
    <xf numFmtId="178" fontId="9" fillId="7" borderId="1" xfId="0" applyNumberFormat="1" applyFont="1" applyFill="1" applyBorder="1" applyAlignment="1">
      <alignment horizontal="center" vertical="center"/>
    </xf>
    <xf numFmtId="3" fontId="5" fillId="6" borderId="1" xfId="0" applyNumberFormat="1" applyFont="1" applyFill="1" applyBorder="1" applyAlignment="1">
      <alignment horizontal="center"/>
    </xf>
    <xf numFmtId="176" fontId="5" fillId="6" borderId="1" xfId="0" applyNumberFormat="1" applyFont="1" applyFill="1" applyBorder="1" applyAlignment="1">
      <alignment horizontal="center"/>
    </xf>
    <xf numFmtId="177" fontId="0" fillId="6" borderId="1" xfId="0" applyNumberFormat="1" applyFill="1" applyBorder="1" applyAlignment="1">
      <alignment horizontal="center"/>
    </xf>
    <xf numFmtId="178" fontId="0" fillId="6" borderId="1" xfId="0" applyNumberFormat="1" applyFill="1" applyBorder="1" applyAlignment="1">
      <alignment horizontal="center"/>
    </xf>
    <xf numFmtId="3" fontId="0" fillId="6" borderId="1" xfId="0" applyNumberFormat="1" applyFill="1" applyBorder="1" applyAlignment="1">
      <alignment horizontal="center"/>
    </xf>
    <xf numFmtId="10" fontId="5" fillId="6" borderId="1" xfId="0" applyNumberFormat="1" applyFont="1" applyFill="1" applyBorder="1" applyAlignment="1">
      <alignment horizontal="center"/>
    </xf>
    <xf numFmtId="3" fontId="5" fillId="7" borderId="1" xfId="0" applyNumberFormat="1" applyFont="1" applyFill="1" applyBorder="1" applyAlignment="1">
      <alignment horizontal="center"/>
    </xf>
    <xf numFmtId="176" fontId="5" fillId="7" borderId="1" xfId="0" applyNumberFormat="1" applyFont="1" applyFill="1" applyBorder="1" applyAlignment="1">
      <alignment horizontal="center"/>
    </xf>
    <xf numFmtId="10" fontId="5" fillId="7" borderId="1" xfId="0" applyNumberFormat="1" applyFont="1" applyFill="1" applyBorder="1" applyAlignment="1">
      <alignment horizontal="center"/>
    </xf>
    <xf numFmtId="3" fontId="9" fillId="7" borderId="1" xfId="0" applyNumberFormat="1" applyFont="1" applyFill="1" applyBorder="1" applyAlignment="1">
      <alignment horizontal="center" vertical="center"/>
    </xf>
    <xf numFmtId="176" fontId="9" fillId="7" borderId="1" xfId="0" applyNumberFormat="1" applyFont="1" applyFill="1" applyBorder="1" applyAlignment="1">
      <alignment horizontal="center" vertical="center"/>
    </xf>
    <xf numFmtId="177" fontId="5" fillId="8" borderId="1" xfId="0" applyNumberFormat="1" applyFont="1" applyFill="1" applyBorder="1" applyAlignment="1">
      <alignment horizontal="center" vertical="center"/>
    </xf>
    <xf numFmtId="3" fontId="5" fillId="8" borderId="1" xfId="0" applyNumberFormat="1" applyFont="1" applyFill="1" applyBorder="1" applyAlignment="1">
      <alignment horizontal="center" vertical="center"/>
    </xf>
    <xf numFmtId="178" fontId="0" fillId="6" borderId="1" xfId="0" applyNumberFormat="1" applyFill="1" applyBorder="1" applyAlignment="1">
      <alignment horizontal="center" vertical="center"/>
    </xf>
    <xf numFmtId="178" fontId="5" fillId="7" borderId="1" xfId="0" applyNumberFormat="1" applyFont="1" applyFill="1" applyBorder="1" applyAlignment="1">
      <alignment horizontal="center" vertical="center"/>
    </xf>
    <xf numFmtId="3" fontId="0" fillId="9" borderId="1" xfId="0" applyNumberFormat="1" applyFill="1" applyBorder="1" applyAlignment="1">
      <alignment horizontal="center"/>
    </xf>
    <xf numFmtId="176" fontId="0" fillId="9" borderId="1" xfId="0" applyNumberFormat="1" applyFill="1" applyBorder="1" applyAlignment="1">
      <alignment horizontal="center"/>
    </xf>
    <xf numFmtId="177" fontId="0" fillId="9" borderId="1" xfId="0" applyNumberFormat="1" applyFill="1" applyBorder="1" applyAlignment="1">
      <alignment horizontal="center"/>
    </xf>
    <xf numFmtId="178" fontId="0" fillId="9" borderId="1" xfId="0" applyNumberFormat="1" applyFill="1" applyBorder="1"/>
    <xf numFmtId="177" fontId="0" fillId="9" borderId="1" xfId="0" applyNumberFormat="1" applyFill="1" applyBorder="1"/>
    <xf numFmtId="3" fontId="0" fillId="9" borderId="1" xfId="0" applyNumberFormat="1" applyFill="1" applyBorder="1"/>
    <xf numFmtId="10" fontId="0" fillId="9" borderId="1" xfId="0" applyNumberFormat="1" applyFill="1" applyBorder="1"/>
    <xf numFmtId="177" fontId="0" fillId="0" borderId="0" xfId="0" applyNumberFormat="1" applyAlignment="1">
      <alignment horizontal="center"/>
    </xf>
    <xf numFmtId="164" fontId="0" fillId="0" borderId="1" xfId="1" applyNumberFormat="1" applyFont="1" applyBorder="1" applyAlignment="1" applyProtection="1">
      <alignment wrapText="1"/>
      <protection locked="0"/>
    </xf>
    <xf numFmtId="0" fontId="0" fillId="0" borderId="1" xfId="0" quotePrefix="1" applyBorder="1" applyAlignment="1" applyProtection="1">
      <alignment wrapText="1"/>
      <protection locked="0"/>
    </xf>
    <xf numFmtId="179" fontId="38" fillId="0" borderId="0" xfId="0" applyNumberFormat="1" applyFont="1" applyAlignment="1">
      <alignment vertical="center"/>
    </xf>
    <xf numFmtId="0" fontId="4" fillId="2" borderId="1" xfId="0" applyFont="1" applyFill="1" applyBorder="1" applyAlignment="1" applyProtection="1">
      <alignment horizontal="centerContinuous" wrapText="1"/>
      <protection locked="0"/>
    </xf>
    <xf numFmtId="0" fontId="5" fillId="2" borderId="3" xfId="0" applyFont="1" applyFill="1" applyBorder="1" applyAlignment="1" applyProtection="1">
      <alignment horizontal="center" wrapText="1"/>
      <protection locked="0"/>
    </xf>
    <xf numFmtId="0" fontId="0" fillId="0" borderId="1" xfId="0" applyBorder="1" applyAlignment="1" applyProtection="1">
      <alignment vertical="top" wrapText="1"/>
      <protection locked="0"/>
    </xf>
    <xf numFmtId="0" fontId="0" fillId="2" borderId="4" xfId="0" applyFill="1" applyBorder="1" applyAlignment="1" applyProtection="1">
      <alignment wrapText="1"/>
      <protection locked="0"/>
    </xf>
    <xf numFmtId="0" fontId="5" fillId="2" borderId="4" xfId="0" applyFont="1" applyFill="1" applyBorder="1" applyAlignment="1" applyProtection="1">
      <alignment horizontal="center" wrapText="1"/>
      <protection locked="0"/>
    </xf>
    <xf numFmtId="169" fontId="0" fillId="0" borderId="1" xfId="0" applyNumberFormat="1" applyBorder="1"/>
    <xf numFmtId="169" fontId="14" fillId="4" borderId="6" xfId="0" applyNumberFormat="1" applyFont="1" applyFill="1" applyBorder="1" applyAlignment="1">
      <alignment horizontal="center" vertical="center"/>
    </xf>
    <xf numFmtId="0" fontId="14" fillId="4" borderId="6" xfId="0" applyFont="1" applyFill="1" applyBorder="1" applyAlignment="1">
      <alignment horizontal="center" vertical="center"/>
    </xf>
    <xf numFmtId="168" fontId="0" fillId="7" borderId="2" xfId="0" applyNumberFormat="1" applyFill="1" applyBorder="1" applyAlignment="1">
      <alignment horizontal="center" vertical="center"/>
    </xf>
    <xf numFmtId="169" fontId="0" fillId="7" borderId="10" xfId="0" applyNumberFormat="1" applyFill="1" applyBorder="1" applyAlignment="1">
      <alignment horizontal="center" vertical="center"/>
    </xf>
    <xf numFmtId="3" fontId="33" fillId="8" borderId="8" xfId="0" applyNumberFormat="1" applyFont="1" applyFill="1" applyBorder="1" applyAlignment="1">
      <alignment horizontal="center" vertical="center"/>
    </xf>
    <xf numFmtId="0" fontId="14" fillId="8" borderId="8" xfId="0" applyFont="1" applyFill="1" applyBorder="1" applyAlignment="1">
      <alignment horizontal="center" vertical="center"/>
    </xf>
    <xf numFmtId="168" fontId="14" fillId="8" borderId="8" xfId="0" applyNumberFormat="1" applyFont="1" applyFill="1" applyBorder="1" applyAlignment="1">
      <alignment horizontal="center" vertical="center"/>
    </xf>
    <xf numFmtId="168" fontId="33" fillId="8" borderId="8" xfId="0" applyNumberFormat="1" applyFont="1" applyFill="1" applyBorder="1" applyAlignment="1">
      <alignment horizontal="center" vertical="center"/>
    </xf>
    <xf numFmtId="168" fontId="33" fillId="8" borderId="9" xfId="0" applyNumberFormat="1" applyFont="1" applyFill="1" applyBorder="1" applyAlignment="1">
      <alignment horizontal="center" vertical="center"/>
    </xf>
    <xf numFmtId="169" fontId="0" fillId="7" borderId="9" xfId="0" applyNumberFormat="1" applyFill="1" applyBorder="1" applyAlignment="1">
      <alignment horizontal="center" vertical="center"/>
    </xf>
    <xf numFmtId="168" fontId="5" fillId="0" borderId="4" xfId="0" applyNumberFormat="1" applyFont="1" applyBorder="1" applyAlignment="1">
      <alignment horizontal="center" vertical="center"/>
    </xf>
    <xf numFmtId="168" fontId="5" fillId="4" borderId="1" xfId="0" applyNumberFormat="1" applyFont="1" applyFill="1" applyBorder="1" applyAlignment="1">
      <alignment horizontal="center" vertical="center"/>
    </xf>
    <xf numFmtId="169" fontId="0" fillId="0" borderId="1" xfId="0" applyNumberFormat="1" applyBorder="1" applyAlignment="1">
      <alignment vertical="center"/>
    </xf>
    <xf numFmtId="168" fontId="10" fillId="4" borderId="1" xfId="0" applyNumberFormat="1" applyFont="1" applyFill="1" applyBorder="1" applyAlignment="1">
      <alignment horizontal="center" vertical="center"/>
    </xf>
    <xf numFmtId="168" fontId="10" fillId="4" borderId="1" xfId="0" applyNumberFormat="1" applyFont="1" applyFill="1" applyBorder="1" applyAlignment="1" applyProtection="1">
      <alignment horizontal="left"/>
      <protection locked="0"/>
    </xf>
    <xf numFmtId="168" fontId="10" fillId="4" borderId="6" xfId="0" applyNumberFormat="1" applyFont="1" applyFill="1" applyBorder="1" applyAlignment="1">
      <alignment horizontal="center" vertical="center"/>
    </xf>
    <xf numFmtId="168" fontId="10" fillId="4" borderId="6" xfId="0" applyNumberFormat="1" applyFont="1" applyFill="1" applyBorder="1" applyAlignment="1" applyProtection="1">
      <alignment horizontal="center" vertical="center"/>
      <protection locked="0"/>
    </xf>
    <xf numFmtId="169" fontId="0" fillId="0" borderId="0" xfId="0" applyNumberFormat="1" applyAlignment="1">
      <alignment vertical="center"/>
    </xf>
    <xf numFmtId="169" fontId="5" fillId="0" borderId="0" xfId="0" applyNumberFormat="1" applyFont="1" applyAlignment="1">
      <alignment horizontal="center" vertical="center"/>
    </xf>
    <xf numFmtId="168" fontId="33" fillId="8" borderId="1" xfId="0" applyNumberFormat="1" applyFont="1" applyFill="1" applyBorder="1" applyAlignment="1">
      <alignment horizontal="center" vertical="center"/>
    </xf>
    <xf numFmtId="169" fontId="5" fillId="0" borderId="0" xfId="0" applyNumberFormat="1" applyFont="1"/>
    <xf numFmtId="168" fontId="5" fillId="8" borderId="1" xfId="0" quotePrefix="1" applyNumberFormat="1" applyFont="1" applyFill="1" applyBorder="1" applyAlignment="1">
      <alignment horizontal="center" vertical="center"/>
    </xf>
    <xf numFmtId="168" fontId="9" fillId="8" borderId="1" xfId="0" applyNumberFormat="1" applyFont="1" applyFill="1" applyBorder="1" applyAlignment="1">
      <alignment horizontal="center" vertical="center"/>
    </xf>
    <xf numFmtId="168" fontId="14" fillId="8" borderId="1" xfId="0" applyNumberFormat="1" applyFont="1" applyFill="1" applyBorder="1" applyAlignment="1">
      <alignment horizontal="center" vertical="center"/>
    </xf>
    <xf numFmtId="168" fontId="9" fillId="7" borderId="1" xfId="0" applyNumberFormat="1" applyFont="1" applyFill="1" applyBorder="1" applyAlignment="1">
      <alignment horizontal="center" vertical="center"/>
    </xf>
    <xf numFmtId="0" fontId="33" fillId="8" borderId="4" xfId="0" applyFont="1" applyFill="1" applyBorder="1" applyAlignment="1">
      <alignment horizontal="left"/>
    </xf>
    <xf numFmtId="0" fontId="33" fillId="8" borderId="1" xfId="0" applyFont="1" applyFill="1" applyBorder="1"/>
    <xf numFmtId="0" fontId="34" fillId="8" borderId="1" xfId="0" applyFont="1" applyFill="1" applyBorder="1"/>
    <xf numFmtId="0" fontId="33" fillId="8" borderId="1" xfId="0" applyFont="1" applyFill="1" applyBorder="1" applyAlignment="1">
      <alignment horizontal="center" vertical="center"/>
    </xf>
    <xf numFmtId="3" fontId="33" fillId="8" borderId="1" xfId="0" applyNumberFormat="1" applyFont="1" applyFill="1" applyBorder="1" applyAlignment="1">
      <alignment horizontal="center" vertical="center"/>
    </xf>
    <xf numFmtId="169" fontId="33" fillId="0" borderId="0" xfId="0" applyNumberFormat="1" applyFont="1"/>
    <xf numFmtId="0" fontId="33" fillId="0" borderId="0" xfId="0" applyFont="1"/>
    <xf numFmtId="3" fontId="0" fillId="8" borderId="1" xfId="0" applyNumberFormat="1" applyFill="1" applyBorder="1" applyAlignment="1">
      <alignment horizontal="center" vertical="center"/>
    </xf>
    <xf numFmtId="3" fontId="9" fillId="8" borderId="1" xfId="0" applyNumberFormat="1" applyFont="1" applyFill="1" applyBorder="1" applyAlignment="1">
      <alignment horizontal="center" vertical="center"/>
    </xf>
    <xf numFmtId="0" fontId="34" fillId="9" borderId="7" xfId="0" applyFont="1" applyFill="1" applyBorder="1" applyAlignment="1">
      <alignment horizontal="left"/>
    </xf>
    <xf numFmtId="0" fontId="34" fillId="9" borderId="8" xfId="0" applyFont="1" applyFill="1" applyBorder="1" applyAlignment="1">
      <alignment horizontal="left"/>
    </xf>
    <xf numFmtId="0" fontId="34" fillId="9" borderId="8" xfId="0" applyFont="1" applyFill="1" applyBorder="1"/>
    <xf numFmtId="3" fontId="33" fillId="9" borderId="8" xfId="0" applyNumberFormat="1" applyFont="1" applyFill="1" applyBorder="1" applyAlignment="1">
      <alignment horizontal="center"/>
    </xf>
    <xf numFmtId="0" fontId="33" fillId="9" borderId="8" xfId="0" applyFont="1" applyFill="1" applyBorder="1" applyAlignment="1">
      <alignment horizontal="center"/>
    </xf>
    <xf numFmtId="168" fontId="33" fillId="9" borderId="8" xfId="0" applyNumberFormat="1" applyFont="1" applyFill="1" applyBorder="1" applyAlignment="1">
      <alignment horizontal="center"/>
    </xf>
    <xf numFmtId="168" fontId="33" fillId="9" borderId="8" xfId="0" applyNumberFormat="1" applyFont="1" applyFill="1" applyBorder="1"/>
    <xf numFmtId="0" fontId="33" fillId="9" borderId="8" xfId="0" applyFont="1" applyFill="1" applyBorder="1"/>
    <xf numFmtId="0" fontId="19" fillId="0" borderId="17" xfId="0" applyFont="1" applyBorder="1" applyAlignment="1">
      <alignment vertical="center" wrapText="1"/>
    </xf>
    <xf numFmtId="0" fontId="19" fillId="0" borderId="13" xfId="0" applyFont="1" applyBorder="1" applyAlignment="1">
      <alignment vertical="center" wrapText="1"/>
    </xf>
    <xf numFmtId="0" fontId="19" fillId="0" borderId="14" xfId="0" applyFont="1" applyBorder="1" applyAlignment="1">
      <alignment vertical="center" wrapText="1"/>
    </xf>
  </cellXfs>
  <cellStyles count="6">
    <cellStyle name="Comma" xfId="1" builtinId="3"/>
    <cellStyle name="Hyperlink" xfId="3" builtinId="8"/>
    <cellStyle name="Normal" xfId="0" builtinId="0"/>
    <cellStyle name="Normal 2" xfId="4" xr:uid="{FFBEB70E-A241-42D2-A4C9-E9F200709A91}"/>
    <cellStyle name="Per cent 2" xfId="5" xr:uid="{70DE3647-47D7-4AF6-A8BA-7F8A3594E09B}"/>
    <cellStyle name="Percent" xfId="2" builtinId="5"/>
  </cellStyles>
  <dxfs count="638">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5" formatCode="0.00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numFmt numFmtId="168" formatCod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8" formatCod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5" formatCode="0.00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numFmt numFmtId="168" formatCod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8" formatCod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auto="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auto="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alignment horizontal="left" vertical="bottom" textRotation="0" wrapText="0" indent="0" justifyLastLine="0" shrinkToFit="0" readingOrder="0"/>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bottom/>
      </border>
    </dxf>
    <dxf>
      <numFmt numFmtId="169" formatCode="0.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numFmt numFmtId="169" formatCode="0.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numFmt numFmtId="169" formatCode="0.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numFmt numFmtId="169" formatCode="0.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numFmt numFmtId="168" formatCode="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numFmt numFmtId="168" formatCode="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numFmt numFmtId="168" formatCode="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numFmt numFmtId="168" formatCode="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numFmt numFmtId="168" formatCode="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numFmt numFmtId="168" formatCode="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numFmt numFmtId="168" formatCode="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numFmt numFmtId="168" formatCode="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numFmt numFmtId="168" formatCode="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numFmt numFmtId="168" formatCode="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numFmt numFmtId="168" formatCode="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left" vertical="bottom" textRotation="0" wrapText="0" indent="0" justifyLastLine="0" shrinkToFit="0" readingOrder="0"/>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7" tint="0.59999389629810485"/>
        </patternFill>
      </fill>
      <alignment horizontal="center" vertical="center" textRotation="0" wrapText="0" indent="0" justifyLastLine="0" shrinkToFit="0" readingOrder="0"/>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bottom/>
      </border>
    </dxf>
    <dxf>
      <font>
        <b/>
        <i val="0"/>
        <strike val="0"/>
        <condense val="0"/>
        <extend val="0"/>
        <outline val="0"/>
        <shadow val="0"/>
        <u val="none"/>
        <vertAlign val="baseline"/>
        <sz val="12"/>
        <color theme="1"/>
        <name val="Arial Narrow"/>
        <scheme val="none"/>
      </font>
      <numFmt numFmtId="14" formatCode="0.00%"/>
      <fill>
        <patternFill patternType="solid">
          <fgColor indexed="64"/>
          <bgColor theme="5"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4" formatCode="0.00%"/>
      <fill>
        <patternFill patternType="solid">
          <fgColor indexed="64"/>
          <bgColor theme="5"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78" formatCode="#,##0.0000"/>
      <fill>
        <patternFill patternType="solid">
          <fgColor indexed="64"/>
          <bgColor theme="5"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4" formatCode="0.00%"/>
      <fill>
        <patternFill patternType="solid">
          <fgColor indexed="64"/>
          <bgColor theme="5"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2"/>
        <color theme="1"/>
        <name val="Arial Narrow"/>
        <scheme val="none"/>
      </font>
      <numFmt numFmtId="3" formatCode="#,##0"/>
      <fill>
        <patternFill patternType="solid">
          <fgColor indexed="64"/>
          <bgColor theme="5"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3" formatCode="#,##0"/>
      <fill>
        <patternFill patternType="solid">
          <fgColor indexed="64"/>
          <bgColor theme="5"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78" formatCode="#,##0.0000"/>
      <fill>
        <patternFill patternType="solid">
          <fgColor indexed="64"/>
          <bgColor theme="5"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3" formatCode="#,##0"/>
      <fill>
        <patternFill patternType="solid">
          <fgColor indexed="64"/>
          <bgColor theme="5"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77" formatCode="#,##0.0"/>
      <fill>
        <patternFill patternType="solid">
          <fgColor indexed="64"/>
          <bgColor theme="5"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77" formatCode="#,##0.0"/>
      <fill>
        <patternFill patternType="solid">
          <fgColor indexed="64"/>
          <bgColor theme="5"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77" formatCode="#,##0.0"/>
      <fill>
        <patternFill patternType="solid">
          <fgColor indexed="64"/>
          <bgColor theme="5"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2"/>
        <color theme="1"/>
        <name val="Arial Narrow"/>
        <scheme val="none"/>
      </font>
      <numFmt numFmtId="178" formatCode="#,##0.0000"/>
      <fill>
        <patternFill patternType="solid">
          <fgColor indexed="64"/>
          <bgColor theme="5"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77" formatCode="#,##0.0"/>
      <fill>
        <patternFill patternType="solid">
          <fgColor indexed="64"/>
          <bgColor theme="5"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2"/>
        <color auto="1"/>
        <name val="Arial Narrow"/>
        <scheme val="none"/>
      </font>
      <numFmt numFmtId="176" formatCode="#,##0.000000"/>
      <fill>
        <patternFill patternType="solid">
          <fgColor indexed="64"/>
          <bgColor theme="5"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2"/>
        <color auto="1"/>
        <name val="Arial Narrow"/>
        <scheme val="none"/>
      </font>
      <numFmt numFmtId="3" formatCode="#,##0"/>
      <fill>
        <patternFill patternType="solid">
          <fgColor indexed="64"/>
          <bgColor theme="5"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3" formatCode="#,##0"/>
      <fill>
        <patternFill patternType="solid">
          <fgColor indexed="64"/>
          <bgColor theme="5"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3" formatCode="#,##0"/>
      <fill>
        <patternFill patternType="solid">
          <fgColor indexed="64"/>
          <bgColor theme="5"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alignment horizontal="left" vertical="bottom" textRotation="0" wrapText="0" indent="0" justifyLastLine="0" shrinkToFit="0" readingOrder="0"/>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bottom/>
      </border>
    </dxf>
    <dxf>
      <numFmt numFmtId="14" formatCode="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4" formatCode="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78" formatCode="#,##0.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4" formatCode="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3" formatCode="#,##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3" formatCode="#,##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78" formatCode="#,##0.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3" formatCode="#,##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77" formatCode="#,##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77" formatCode="#,##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77" formatCode="#,##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178" formatCode="#,##0.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177" formatCode="#,##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176" formatCode="#,##0.00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3" formatCode="#,##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3" formatCode="#,##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3" formatCode="#,##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left" vertical="bottom" textRotation="0" wrapText="0" indent="0" justifyLastLine="0" shrinkToFit="0" readingOrder="0"/>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7" tint="0.59999389629810485"/>
        </patternFill>
      </fill>
      <alignment horizontal="center" vertical="center" textRotation="0" wrapText="0" indent="0" justifyLastLine="0" shrinkToFit="0" readingOrder="0"/>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bottom/>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5" formatCode="0.00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numFmt numFmtId="168" formatCod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8" formatCod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5" formatCode="0.00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numFmt numFmtId="168" formatCod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5" formatCode="0.00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numFmt numFmtId="168" formatCod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8" formatCod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auto="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auto="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alignment horizontal="left" vertical="bottom" textRotation="0" wrapText="0" indent="0" justifyLastLine="0" shrinkToFit="0" readingOrder="0"/>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bottom/>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left" vertical="bottom" textRotation="0" wrapText="0" indent="0" justifyLastLine="0" shrinkToFit="0" readingOrder="0"/>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7" tint="0.59999389629810485"/>
        </patternFill>
      </fill>
      <alignment horizontal="center" vertical="center" textRotation="0" wrapText="0" indent="0" justifyLastLine="0" shrinkToFit="0" readingOrder="0"/>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bottom/>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2" formatCode="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numFmt numFmtId="2" formatCode="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2" formatCode="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2" formatCode="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8" formatCod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2" formatCode="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numFmt numFmtId="2" formatCode="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2" formatCode="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2" formatCode="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2" formatCode="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2" formatCode="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numFmt numFmtId="2" formatCode="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8" formatCod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auto="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auto="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alignment horizontal="left" vertical="bottom" textRotation="0" wrapText="0" indent="0" justifyLastLine="0" shrinkToFit="0" readingOrder="0"/>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bottom/>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2" formatCode="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2" formatCode="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2" formatCode="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2" formatCode="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8" formatCode="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2" formatCode="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2" formatCode="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2" formatCode="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2" formatCode="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2" formatCode="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2" formatCode="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2" formatCode="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168" formatCode="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left" vertical="bottom" textRotation="0" wrapText="0" indent="0" justifyLastLine="0" shrinkToFit="0" readingOrder="0"/>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7" tint="0.59999389629810485"/>
        </patternFill>
      </fill>
      <alignment horizontal="center" vertical="center" textRotation="0" wrapText="0" indent="0" justifyLastLine="0" shrinkToFit="0" readingOrder="0"/>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bottom/>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5" formatCode="0.00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numFmt numFmtId="168" formatCod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8" formatCod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5" formatCode="0.00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numFmt numFmtId="168" formatCod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8" formatCod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auto="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auto="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alignment horizontal="left" vertical="bottom" textRotation="0" wrapText="0" indent="0" justifyLastLine="0" shrinkToFit="0" readingOrder="0"/>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bottom/>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strike val="0"/>
        <outline val="0"/>
        <shadow val="0"/>
        <u val="none"/>
        <vertAlign val="baseline"/>
        <sz val="12"/>
        <color auto="1"/>
        <name val="Arial Narrow"/>
        <family val="2"/>
        <charset val="161"/>
        <scheme val="none"/>
      </font>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2"/>
        <color auto="1"/>
        <name val="Arial Narrow"/>
        <family val="2"/>
        <charset val="161"/>
        <scheme val="none"/>
      </font>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left" vertical="bottom" textRotation="0" wrapText="0" indent="0" justifyLastLine="0" shrinkToFit="0" readingOrder="0"/>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7" tint="0.59999389629810485"/>
        </patternFill>
      </fill>
      <alignment horizontal="center" vertical="center" textRotation="0" wrapText="0" indent="0" justifyLastLine="0" shrinkToFit="0" readingOrder="0"/>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bottom/>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5" formatCode="0.00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numFmt numFmtId="168" formatCod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8" formatCod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5" formatCode="0.00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numFmt numFmtId="168" formatCod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8" formatCod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auto="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auto="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alignment horizontal="left" vertical="bottom" textRotation="0" wrapText="0" indent="0" justifyLastLine="0" shrinkToFit="0" readingOrder="0"/>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bottom/>
      </border>
    </dxf>
    <dxf>
      <numFmt numFmtId="14" formatCode="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left" vertical="bottom" textRotation="0" wrapText="0" indent="0" justifyLastLine="0" shrinkToFit="0" readingOrder="0"/>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7" tint="0.59999389629810485"/>
        </patternFill>
      </fill>
      <alignment horizontal="center" vertical="center" textRotation="0" wrapText="0" indent="0" justifyLastLine="0" shrinkToFit="0" readingOrder="0"/>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bottom/>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5" formatCode="0.00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numFmt numFmtId="168" formatCod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8" formatCod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5" formatCode="0.00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numFmt numFmtId="168" formatCod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8" formatCod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auto="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auto="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alignment horizontal="left" vertical="bottom" textRotation="0" wrapText="0" indent="0" justifyLastLine="0" shrinkToFit="0" readingOrder="0"/>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bottom/>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left" vertical="bottom" textRotation="0" wrapText="0" indent="0" justifyLastLine="0" shrinkToFit="0" readingOrder="0"/>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7" tint="0.59999389629810485"/>
        </patternFill>
      </fill>
      <alignment horizontal="center" vertical="center" textRotation="0" wrapText="0" indent="0" justifyLastLine="0" shrinkToFit="0" readingOrder="0"/>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bottom/>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5" formatCode="0.00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numFmt numFmtId="168" formatCod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8" formatCod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5" formatCode="0.00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numFmt numFmtId="168" formatCod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8" formatCod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auto="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auto="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alignment horizontal="left" vertical="bottom" textRotation="0" wrapText="0" indent="0" justifyLastLine="0" shrinkToFit="0" readingOrder="0"/>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bottom/>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left" vertical="bottom" textRotation="0" wrapText="0" indent="0" justifyLastLine="0" shrinkToFit="0" readingOrder="0"/>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7" tint="0.59999389629810485"/>
        </patternFill>
      </fill>
      <alignment horizontal="center" vertical="center" textRotation="0" wrapText="0" indent="0" justifyLastLine="0" shrinkToFit="0" readingOrder="0"/>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bottom/>
      </border>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2"/>
        <color theme="1"/>
        <name val="Arial Narrow"/>
        <charset val="238"/>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2"/>
        <color theme="1"/>
        <name val="Arial Narrow"/>
        <charset val="238"/>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2"/>
        <color theme="1"/>
        <name val="Arial Narrow"/>
        <charset val="238"/>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2"/>
        <color theme="1"/>
        <name val="Arial Narrow"/>
        <charset val="238"/>
        <scheme val="none"/>
      </font>
      <numFmt numFmtId="167" formatCode="0.000"/>
      <fill>
        <patternFill patternType="solid">
          <fgColor indexed="64"/>
          <bgColor theme="5" tint="0.39997558519241921"/>
        </patternFill>
      </fill>
      <alignment horizontal="center" vertical="bottom" textRotation="0" wrapText="0"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2"/>
        <color theme="1"/>
        <name val="Arial Narrow"/>
        <charset val="238"/>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2"/>
        <color theme="1"/>
        <name val="Arial Narrow"/>
        <charset val="238"/>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2"/>
        <color theme="1"/>
        <name val="Arial Narrow"/>
        <charset val="238"/>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2"/>
        <color theme="1"/>
        <name val="Arial Narrow"/>
        <charset val="238"/>
        <scheme val="none"/>
      </font>
      <numFmt numFmtId="1" formatCode="0"/>
      <fill>
        <patternFill patternType="solid">
          <fgColor indexed="64"/>
          <bgColor theme="5" tint="0.39997558519241921"/>
        </patternFill>
      </fill>
      <alignment horizontal="center" vertical="center" textRotation="0" wrapText="0"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2"/>
        <color theme="1"/>
        <name val="Arial Narrow"/>
        <charset val="238"/>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2"/>
        <color theme="1"/>
        <name val="Arial Narrow"/>
        <charset val="238"/>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2"/>
        <color theme="1"/>
        <name val="Arial Narrow"/>
        <charset val="238"/>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2"/>
        <color theme="1"/>
        <name val="Arial Narrow"/>
        <charset val="238"/>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2"/>
        <color theme="1"/>
        <name val="Arial Narrow"/>
        <charset val="238"/>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2"/>
        <color auto="1"/>
        <name val="Arial Narrow"/>
        <charset val="238"/>
        <scheme val="none"/>
      </font>
      <fill>
        <patternFill patternType="solid">
          <fgColor indexed="64"/>
          <bgColor theme="5" tint="0.39997558519241921"/>
        </patternFill>
      </fill>
      <alignment horizontal="center" vertical="center" textRotation="0" wrapText="0"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2"/>
        <color auto="1"/>
        <name val="Arial Narrow"/>
        <charset val="238"/>
        <scheme val="none"/>
      </font>
      <fill>
        <patternFill patternType="solid">
          <fgColor indexed="64"/>
          <bgColor theme="5" tint="0.39997558519241921"/>
        </patternFill>
      </fill>
      <alignment horizontal="center" vertical="center" textRotation="0" wrapText="0" indent="0" justifyLastLine="0" shrinkToFit="0" readingOrder="0"/>
      <border diagonalUp="0" diagonalDown="0" outline="0">
        <left/>
        <right/>
        <top style="hair">
          <color auto="1"/>
        </top>
        <bottom style="hair">
          <color auto="1"/>
        </bottom>
      </border>
    </dxf>
    <dxf>
      <font>
        <b val="0"/>
        <charset val="238"/>
      </font>
      <fill>
        <patternFill patternType="solid">
          <fgColor indexed="64"/>
          <bgColor theme="5" tint="0.39997558519241921"/>
        </patternFill>
      </fill>
      <alignment horizontal="center" vertical="center" textRotation="0" wrapText="0" indent="0" justifyLastLine="0" shrinkToFit="0" readingOrder="0"/>
      <border diagonalUp="0" diagonalDown="0" outline="0">
        <left/>
        <right/>
        <top style="hair">
          <color auto="1"/>
        </top>
        <bottom style="hair">
          <color auto="1"/>
        </bottom>
      </border>
    </dxf>
    <dxf>
      <font>
        <b val="0"/>
        <charset val="238"/>
      </font>
      <fill>
        <patternFill patternType="solid">
          <fgColor indexed="64"/>
          <bgColor theme="5" tint="0.39997558519241921"/>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outline="0">
        <left style="hair">
          <color auto="1"/>
        </left>
        <right/>
        <top style="hair">
          <color auto="1"/>
        </top>
        <bottom style="hair">
          <color auto="1"/>
        </bottom>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alignment horizontal="left" vertical="bottom" textRotation="0" wrapText="0" indent="0" justifyLastLine="0" shrinkToFit="0" readingOrder="0"/>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bottom/>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167" formatCode="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left" vertical="bottom" textRotation="0" wrapText="0" indent="0" justifyLastLine="0" shrinkToFit="0" readingOrder="0"/>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7" tint="0.59999389629810485"/>
        </patternFill>
      </fill>
      <alignment horizontal="center" vertical="center" textRotation="0" wrapText="0" indent="0" justifyLastLine="0" shrinkToFit="0" readingOrder="0"/>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bottom/>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5" formatCode="0.00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numFmt numFmtId="168" formatCod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8" formatCod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5" formatCode="0.00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numFmt numFmtId="168" formatCod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numFmt numFmtId="168" formatCode="0.0"/>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auto="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auto="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alignment horizontal="left" vertical="bottom" textRotation="0" wrapText="0" indent="0" justifyLastLine="0" shrinkToFit="0" readingOrder="0"/>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bottom/>
      </border>
    </dxf>
    <dxf>
      <numFmt numFmtId="174" formatCode="0.000000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numFmt numFmtId="174" formatCode="0.000000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74" formatCode="0.00000000"/>
      <fill>
        <patternFill patternType="solid">
          <fgColor indexed="64"/>
          <bgColor theme="7" tint="0.59999389629810485"/>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numFmt numFmtId="173" formatCode="0.00000%"/>
      <fill>
        <patternFill patternType="solid">
          <fgColor indexed="64"/>
          <bgColor theme="7" tint="0.59999389629810485"/>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color auto="1"/>
      </font>
      <numFmt numFmtId="170" formatCode="0.000000"/>
      <fill>
        <patternFill patternType="solid">
          <fgColor indexed="64"/>
          <bgColor theme="7" tint="0.59999389629810485"/>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color auto="1"/>
      </font>
      <numFmt numFmtId="170" formatCode="0.000000"/>
      <fill>
        <patternFill patternType="solid">
          <fgColor indexed="64"/>
          <bgColor theme="7" tint="0.59999389629810485"/>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numFmt numFmtId="170" formatCode="0.0000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70" formatCode="0.000000"/>
      <fill>
        <patternFill patternType="solid">
          <fgColor indexed="64"/>
          <bgColor theme="7" tint="0.59999389629810485"/>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numFmt numFmtId="170" formatCode="0.0000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70" formatCode="0.0000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70" formatCode="0.0000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70" formatCode="0.0000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70" formatCode="0.0000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73" formatCode="0.000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72" formatCode="#,##0_ ;\-#,##0\ "/>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dxf>
    <dxf>
      <numFmt numFmtId="172" formatCode="#,##0_ ;\-#,##0\ "/>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left" vertical="bottom" textRotation="0" wrapText="0" indent="0" justifyLastLine="0" shrinkToFit="0" readingOrder="0"/>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7" tint="0.59999389629810485"/>
        </patternFill>
      </fill>
      <alignment horizontal="center" vertical="center" textRotation="0" wrapText="0" indent="0" justifyLastLine="0" shrinkToFit="0" readingOrder="0"/>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bottom/>
      </border>
    </dxf>
    <dxf>
      <font>
        <b/>
        <i val="0"/>
        <strike val="0"/>
        <condense val="0"/>
        <extend val="0"/>
        <outline val="0"/>
        <shadow val="0"/>
        <u val="none"/>
        <vertAlign val="baseline"/>
        <sz val="12"/>
        <color theme="1"/>
        <name val="Arial Narrow"/>
        <scheme val="none"/>
      </font>
      <numFmt numFmtId="14" formatCode="0.00%"/>
      <fill>
        <patternFill patternType="solid">
          <fgColor indexed="64"/>
          <bgColor theme="5" tint="0.39997558519241921"/>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4" formatCode="0.00%"/>
      <fill>
        <patternFill patternType="solid">
          <fgColor indexed="64"/>
          <bgColor theme="5" tint="0.39997558519241921"/>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69" formatCode="0.0000"/>
      <fill>
        <patternFill patternType="solid">
          <fgColor indexed="64"/>
          <bgColor theme="5" tint="0.39997558519241921"/>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4" formatCode="0.00%"/>
      <fill>
        <patternFill patternType="solid">
          <fgColor indexed="64"/>
          <bgColor theme="5" tint="0.39997558519241921"/>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2"/>
        <color theme="1"/>
        <name val="Arial Narrow"/>
        <scheme val="none"/>
      </font>
      <numFmt numFmtId="169" formatCode="0.0000"/>
      <fill>
        <patternFill patternType="solid">
          <fgColor indexed="64"/>
          <bgColor theme="5" tint="0.39997558519241921"/>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69" formatCode="0.0000"/>
      <fill>
        <patternFill patternType="solid">
          <fgColor indexed="64"/>
          <bgColor theme="5" tint="0.39997558519241921"/>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69" formatCode="0.0000"/>
      <fill>
        <patternFill patternType="solid">
          <fgColor indexed="64"/>
          <bgColor theme="5" tint="0.39997558519241921"/>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69" formatCode="0.0000"/>
      <fill>
        <patternFill patternType="solid">
          <fgColor indexed="64"/>
          <bgColor theme="5" tint="0.39997558519241921"/>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69" formatCode="0.0000"/>
      <fill>
        <patternFill patternType="solid">
          <fgColor indexed="64"/>
          <bgColor theme="5" tint="0.39997558519241921"/>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69" formatCode="0.0000"/>
      <fill>
        <patternFill patternType="solid">
          <fgColor indexed="64"/>
          <bgColor theme="5" tint="0.39997558519241921"/>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69" formatCode="0.0000"/>
      <fill>
        <patternFill patternType="solid">
          <fgColor indexed="64"/>
          <bgColor theme="5" tint="0.39997558519241921"/>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2"/>
        <color theme="1"/>
        <name val="Arial Narrow"/>
        <scheme val="none"/>
      </font>
      <numFmt numFmtId="169" formatCode="0.0000"/>
      <fill>
        <patternFill patternType="solid">
          <fgColor indexed="64"/>
          <bgColor theme="5" tint="0.39997558519241921"/>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69" formatCode="0.0000"/>
      <fill>
        <patternFill patternType="solid">
          <fgColor indexed="64"/>
          <bgColor theme="5" tint="0.39997558519241921"/>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2"/>
        <color auto="1"/>
        <name val="Arial Narrow"/>
        <scheme val="none"/>
      </font>
      <numFmt numFmtId="14" formatCode="0.00%"/>
      <fill>
        <patternFill patternType="solid">
          <fgColor indexed="64"/>
          <bgColor theme="5" tint="0.39997558519241921"/>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2"/>
        <color auto="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alignment horizontal="left" vertical="bottom" textRotation="0" wrapText="0" indent="0" justifyLastLine="0" shrinkToFit="0" readingOrder="0"/>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bottom/>
      </border>
    </dxf>
    <dxf>
      <numFmt numFmtId="14" formatCode="0.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numFmt numFmtId="14" formatCode="0.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numFmt numFmtId="169" formatCode="0.00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numFmt numFmtId="14" formatCode="0.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numFmt numFmtId="169" formatCode="0.00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numFmt numFmtId="169" formatCode="0.00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numFmt numFmtId="169" formatCode="0.00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numFmt numFmtId="169" formatCode="0.00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numFmt numFmtId="169" formatCode="0.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dxf>
    <dxf>
      <numFmt numFmtId="169" formatCode="0.00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numFmt numFmtId="169" formatCode="0.00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9" formatCode="0.00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9" formatCode="0.00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left" vertical="bottom" textRotation="0" wrapText="0" indent="0" justifyLastLine="0" shrinkToFit="0" readingOrder="0"/>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7" tint="0.59999389629810485"/>
        </patternFill>
      </fill>
      <alignment horizontal="center" vertical="center" textRotation="0" wrapText="0" indent="0" justifyLastLine="0" shrinkToFit="0" readingOrder="0"/>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bottom/>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67" formatCode="0.000"/>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70" formatCode="0.000000"/>
      <fill>
        <patternFill patternType="solid">
          <fgColor indexed="64"/>
          <bgColor theme="5" tint="0.39997558519241921"/>
        </patternFill>
      </fill>
      <alignment horizontal="right" vertical="center" textRotation="0" wrapText="0" indent="0" justifyLastLine="0" shrinkToFit="0" readingOrder="0"/>
      <border diagonalUp="0" diagonalDown="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69" formatCode="0.0000"/>
      <fill>
        <patternFill patternType="solid">
          <fgColor indexed="64"/>
          <bgColor theme="5" tint="0.39997558519241921"/>
        </patternFill>
      </fill>
      <alignment horizontal="right" vertical="center" textRotation="0" wrapText="0" indent="0" justifyLastLine="0" shrinkToFit="0" readingOrder="0"/>
      <border diagonalUp="0" diagonalDown="0">
        <left style="hair">
          <color auto="1"/>
        </left>
        <right style="hair">
          <color auto="1"/>
        </right>
        <top style="hair">
          <color auto="1"/>
        </top>
        <bottom style="hair">
          <color auto="1"/>
        </bottom>
      </border>
    </dxf>
    <dxf>
      <font>
        <b val="0"/>
        <i val="0"/>
        <strike val="0"/>
        <condense val="0"/>
        <extend val="0"/>
        <outline val="0"/>
        <shadow val="0"/>
        <u val="none"/>
        <vertAlign val="baseline"/>
        <sz val="12"/>
        <color theme="1"/>
        <name val="Arial Narrow"/>
        <scheme val="none"/>
      </font>
      <numFmt numFmtId="165" formatCode="_-* #,##0.0_-;\-* #,##0.0_-;_-* &quot;-&quot;??_-;_-@_-"/>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65" formatCode="_-* #,##0.0_-;\-* #,##0.0_-;_-* &quot;-&quot;??_-;_-@_-"/>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65" formatCode="_-* #,##0.0_-;\-* #,##0.0_-;_-* &quot;-&quot;??_-;_-@_-"/>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65" formatCode="_-* #,##0.0_-;\-* #,##0.0_-;_-* &quot;-&quot;??_-;_-@_-"/>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65" formatCode="_-* #,##0.0_-;\-* #,##0.0_-;_-* &quot;-&quot;??_-;_-@_-"/>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65" formatCode="_-* #,##0.0_-;\-* #,##0.0_-;_-* &quot;-&quot;??_-;_-@_-"/>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65" formatCode="_-* #,##0.0_-;\-* #,##0.0_-;_-* &quot;-&quot;??_-;_-@_-"/>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2"/>
        <color theme="1"/>
        <name val="Arial Narrow"/>
        <scheme val="none"/>
      </font>
      <numFmt numFmtId="165" formatCode="_-* #,##0.0_-;\-* #,##0.0_-;_-* &quot;-&quot;??_-;_-@_-"/>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65" formatCode="_-* #,##0.0_-;\-* #,##0.0_-;_-* &quot;-&quot;??_-;_-@_-"/>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2"/>
        <color auto="1"/>
        <name val="Arial Narrow"/>
        <scheme val="none"/>
      </font>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2"/>
        <color auto="1"/>
        <name val="Arial Narrow"/>
        <scheme val="none"/>
      </font>
      <numFmt numFmtId="164" formatCode="_-* #,##0_-;\-* #,##0_-;_-* &quot;-&quot;??_-;_-@_-"/>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4" formatCode="_-* #,##0_-;\-* #,##0_-;_-* &quot;-&quot;??_-;_-@_-"/>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4" formatCode="_-* #,##0_-;\-* #,##0_-;_-* &quot;-&quot;??_-;_-@_-"/>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alignment horizontal="left" vertical="bottom" textRotation="0" wrapText="0" indent="0" justifyLastLine="0" shrinkToFit="0" readingOrder="0"/>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bottom/>
      </border>
    </dxf>
    <dxf>
      <numFmt numFmtId="170" formatCode="0.000000"/>
      <fill>
        <patternFill patternType="solid">
          <fgColor indexed="64"/>
          <bgColor theme="7" tint="0.59999389629810485"/>
        </patternFill>
      </fill>
      <alignment horizontal="center" vertical="center" textRotation="0" wrapText="0" indent="0" justifyLastLine="0" shrinkToFit="0" readingOrder="0"/>
    </dxf>
    <dxf>
      <numFmt numFmtId="166" formatCode="0.0%"/>
      <fill>
        <patternFill patternType="solid">
          <fgColor indexed="64"/>
          <bgColor theme="7" tint="0.59999389629810485"/>
        </patternFill>
      </fill>
      <alignment horizontal="right" vertical="center" textRotation="0" wrapText="0" indent="0" justifyLastLine="0" shrinkToFit="0" readingOrder="0"/>
      <border diagonalUp="0" diagonalDown="0" outline="0">
        <left/>
        <right/>
        <top style="hair">
          <color auto="1"/>
        </top>
        <bottom style="hair">
          <color auto="1"/>
        </bottom>
      </border>
    </dxf>
    <dxf>
      <numFmt numFmtId="166" formatCode="0.0%"/>
      <fill>
        <patternFill patternType="solid">
          <fgColor indexed="64"/>
          <bgColor theme="7" tint="0.5999938962981048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70" formatCode="0.000000"/>
      <fill>
        <patternFill patternType="solid">
          <fgColor indexed="64"/>
          <bgColor theme="7" tint="0.59999389629810485"/>
        </patternFill>
      </fill>
      <alignment horizontal="right" vertical="center" textRotation="0" wrapText="0" indent="0" justifyLastLine="0" shrinkToFit="0" readingOrder="0"/>
      <border diagonalUp="0" diagonalDown="0">
        <left/>
        <right style="hair">
          <color auto="1"/>
        </right>
        <top style="hair">
          <color auto="1"/>
        </top>
        <bottom style="hair">
          <color auto="1"/>
        </bottom>
      </border>
    </dxf>
    <dxf>
      <numFmt numFmtId="169" formatCode="0.0000"/>
      <fill>
        <patternFill patternType="solid">
          <fgColor indexed="64"/>
          <bgColor theme="7" tint="0.59999389629810485"/>
        </patternFill>
      </fill>
      <alignment horizontal="right" vertical="center" textRotation="0" wrapText="0" indent="0" justifyLastLine="0" shrinkToFit="0" readingOrder="0"/>
      <border diagonalUp="0" diagonalDown="0">
        <left style="hair">
          <color auto="1"/>
        </left>
        <right style="hair">
          <color auto="1"/>
        </right>
        <top style="hair">
          <color auto="1"/>
        </top>
        <bottom style="hair">
          <color auto="1"/>
        </bottom>
      </border>
    </dxf>
    <dxf>
      <numFmt numFmtId="165" formatCode="_-* #,##0.0_-;\-* #,##0.0_-;_-* &quot;-&quot;??_-;_-@_-"/>
      <fill>
        <patternFill patternType="solid">
          <fgColor indexed="64"/>
          <bgColor theme="7" tint="0.5999938962981048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5" formatCode="_-* #,##0.0_-;\-* #,##0.0_-;_-* &quot;-&quot;??_-;_-@_-"/>
      <fill>
        <patternFill patternType="solid">
          <fgColor indexed="64"/>
          <bgColor theme="7" tint="0.5999938962981048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5" formatCode="_-* #,##0.0_-;\-* #,##0.0_-;_-* &quot;-&quot;??_-;_-@_-"/>
      <fill>
        <patternFill patternType="solid">
          <fgColor indexed="64"/>
          <bgColor theme="7" tint="0.5999938962981048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5" formatCode="_-* #,##0.0_-;\-* #,##0.0_-;_-* &quot;-&quot;??_-;_-@_-"/>
      <fill>
        <patternFill patternType="solid">
          <fgColor indexed="64"/>
          <bgColor theme="7" tint="0.59999389629810485"/>
        </patternFill>
      </fill>
      <alignment horizontal="right" vertical="center" textRotation="0" wrapText="0" indent="0" justifyLastLine="0" shrinkToFit="0" readingOrder="0"/>
      <border diagonalUp="0" diagonalDown="0" outline="0">
        <left/>
        <right style="hair">
          <color auto="1"/>
        </right>
        <top style="hair">
          <color auto="1"/>
        </top>
        <bottom style="hair">
          <color auto="1"/>
        </bottom>
      </border>
    </dxf>
    <dxf>
      <numFmt numFmtId="165" formatCode="_-* #,##0.0_-;\-* #,##0.0_-;_-* &quot;-&quot;??_-;_-@_-"/>
      <fill>
        <patternFill patternType="solid">
          <fgColor indexed="64"/>
          <bgColor theme="7" tint="0.5999938962981048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5" formatCode="_-* #,##0.0_-;\-* #,##0.0_-;_-* &quot;-&quot;??_-;_-@_-"/>
      <fill>
        <patternFill patternType="solid">
          <fgColor indexed="64"/>
          <bgColor theme="7" tint="0.5999938962981048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5" formatCode="_-* #,##0.0_-;\-* #,##0.0_-;_-* &quot;-&quot;??_-;_-@_-"/>
      <fill>
        <patternFill patternType="solid">
          <fgColor indexed="64"/>
          <bgColor theme="7" tint="0.5999938962981048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5" formatCode="_-* #,##0.0_-;\-* #,##0.0_-;_-* &quot;-&quot;??_-;_-@_-"/>
      <fill>
        <patternFill patternType="solid">
          <fgColor indexed="64"/>
          <bgColor theme="7" tint="0.5999938962981048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5" formatCode="_-* #,##0.0_-;\-* #,##0.0_-;_-* &quot;-&quot;??_-;_-@_-"/>
      <fill>
        <patternFill patternType="solid">
          <fgColor indexed="64"/>
          <bgColor theme="7" tint="0.5999938962981048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4" formatCode="_-* #,##0_-;\-* #,##0_-;_-* &quot;-&quot;??_-;_-@_-"/>
      <fill>
        <patternFill patternType="solid">
          <fgColor indexed="64"/>
          <bgColor theme="7" tint="0.5999938962981048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4" formatCode="_-* #,##0_-;\-* #,##0_-;_-* &quot;-&quot;??_-;_-@_-"/>
      <fill>
        <patternFill patternType="solid">
          <fgColor indexed="64"/>
          <bgColor theme="7" tint="0.5999938962981048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4" formatCode="_-* #,##0_-;\-* #,##0_-;_-* &quot;-&quot;??_-;_-@_-"/>
      <fill>
        <patternFill patternType="solid">
          <fgColor indexed="64"/>
          <bgColor theme="7" tint="0.5999938962981048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left" vertical="bottom" textRotation="0" wrapText="0" indent="0" justifyLastLine="0" shrinkToFit="0" readingOrder="0"/>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7" tint="0.59999389629810485"/>
        </patternFill>
      </fill>
      <alignment horizontal="center" vertical="center" textRotation="0" wrapText="0" indent="0" justifyLastLine="0" shrinkToFit="0" readingOrder="0"/>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styles" Target="styles.xml"/><Relationship Id="rId89"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theme" Target="theme/theme1.xml"/><Relationship Id="rId90" Type="http://schemas.openxmlformats.org/officeDocument/2006/relationships/customXml" Target="../customXml/item4.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onnections" Target="connections.xml"/><Relationship Id="rId88"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405653</xdr:colOff>
      <xdr:row>87</xdr:row>
      <xdr:rowOff>2265829</xdr:rowOff>
    </xdr:from>
    <xdr:ext cx="2911288" cy="344453"/>
    <mc:AlternateContent xmlns:mc="http://schemas.openxmlformats.org/markup-compatibility/2006" xmlns:a14="http://schemas.microsoft.com/office/drawing/2010/main">
      <mc:Choice Requires="a14">
        <xdr:sp macro="" textlink="">
          <xdr:nvSpPr>
            <xdr:cNvPr id="2" name="TextovéPole 1">
              <a:extLst>
                <a:ext uri="{FF2B5EF4-FFF2-40B4-BE49-F238E27FC236}">
                  <a16:creationId xmlns:a16="http://schemas.microsoft.com/office/drawing/2014/main" id="{2070EE34-B98C-4F74-8929-625C7EB286E3}"/>
                </a:ext>
              </a:extLst>
            </xdr:cNvPr>
            <xdr:cNvSpPr txBox="1"/>
          </xdr:nvSpPr>
          <xdr:spPr>
            <a:xfrm>
              <a:off x="6050803" y="40518229"/>
              <a:ext cx="2911288"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cs-CZ" sz="1100" b="0" i="1">
                      <a:latin typeface="Cambria Math" panose="02040503050406030204" pitchFamily="18" charset="0"/>
                    </a:rPr>
                    <m:t>𝐶𝐼</m:t>
                  </m:r>
                  <m:r>
                    <a:rPr lang="cs-CZ" sz="1100" b="0" i="1">
                      <a:latin typeface="Cambria Math" panose="02040503050406030204" pitchFamily="18" charset="0"/>
                    </a:rPr>
                    <m:t>=</m:t>
                  </m:r>
                  <m:r>
                    <a:rPr lang="cs-CZ" sz="1100" b="0" i="1">
                      <a:latin typeface="Cambria Math" panose="02040503050406030204" pitchFamily="18" charset="0"/>
                    </a:rPr>
                    <m:t>𝑝𝑟𝑒𝑣𝑎𝑙𝑒𝑛𝑐𝑒</m:t>
                  </m:r>
                  <m:r>
                    <a:rPr lang="el-GR" sz="1100" b="0" i="1">
                      <a:latin typeface="Cambria Math" panose="02040503050406030204" pitchFamily="18" charset="0"/>
                    </a:rPr>
                    <m:t>±</m:t>
                  </m:r>
                  <m:r>
                    <a:rPr lang="cs-CZ" sz="1100" b="0" i="1">
                      <a:latin typeface="Cambria Math" panose="02040503050406030204" pitchFamily="18" charset="0"/>
                    </a:rPr>
                    <m:t>𝑧</m:t>
                  </m:r>
                </m:oMath>
              </a14:m>
              <a:r>
                <a:rPr lang="cs-CZ" sz="1100"/>
                <a:t>*</a:t>
              </a:r>
              <a14:m>
                <m:oMath xmlns:m="http://schemas.openxmlformats.org/officeDocument/2006/math">
                  <m:rad>
                    <m:radPr>
                      <m:degHide m:val="on"/>
                      <m:ctrlPr>
                        <a:rPr lang="cs-CZ" sz="1100" i="1">
                          <a:latin typeface="Cambria Math" panose="02040503050406030204" pitchFamily="18" charset="0"/>
                        </a:rPr>
                      </m:ctrlPr>
                    </m:radPr>
                    <m:deg/>
                    <m:e>
                      <m:f>
                        <m:fPr>
                          <m:ctrlPr>
                            <a:rPr lang="cs-CZ" sz="1100" i="1">
                              <a:latin typeface="Cambria Math" panose="02040503050406030204" pitchFamily="18" charset="0"/>
                            </a:rPr>
                          </m:ctrlPr>
                        </m:fPr>
                        <m:num>
                          <m:r>
                            <a:rPr lang="cs-CZ" sz="1100" b="0" i="1">
                              <a:latin typeface="Cambria Math" panose="02040503050406030204" pitchFamily="18" charset="0"/>
                            </a:rPr>
                            <m:t>𝑝𝑟𝑒𝑣𝑎𝑙𝑒𝑛𝑐𝑒</m:t>
                          </m:r>
                          <m:r>
                            <a:rPr lang="cs-CZ" sz="1100" b="0" i="1">
                              <a:latin typeface="Cambria Math" panose="02040503050406030204" pitchFamily="18" charset="0"/>
                            </a:rPr>
                            <m:t>(100−</m:t>
                          </m:r>
                          <m:r>
                            <a:rPr lang="cs-CZ" sz="1100" b="0" i="1">
                              <a:latin typeface="Cambria Math" panose="02040503050406030204" pitchFamily="18" charset="0"/>
                            </a:rPr>
                            <m:t>𝑝𝑟𝑒𝑣𝑎𝑙𝑒𝑛𝑐𝑒</m:t>
                          </m:r>
                          <m:r>
                            <a:rPr lang="cs-CZ" sz="1100" b="0" i="1">
                              <a:latin typeface="Cambria Math" panose="02040503050406030204" pitchFamily="18" charset="0"/>
                            </a:rPr>
                            <m:t>)</m:t>
                          </m:r>
                        </m:num>
                        <m:den>
                          <m:r>
                            <a:rPr lang="cs-CZ" sz="1100" b="0" i="1">
                              <a:latin typeface="Cambria Math" panose="02040503050406030204" pitchFamily="18" charset="0"/>
                            </a:rPr>
                            <m:t>𝑛</m:t>
                          </m:r>
                        </m:den>
                      </m:f>
                    </m:e>
                  </m:rad>
                </m:oMath>
              </a14:m>
              <a:endParaRPr lang="cs-CZ" sz="1100"/>
            </a:p>
          </xdr:txBody>
        </xdr:sp>
      </mc:Choice>
      <mc:Fallback xmlns="">
        <xdr:sp macro="" textlink="">
          <xdr:nvSpPr>
            <xdr:cNvPr id="2" name="TextovéPole 1">
              <a:extLst>
                <a:ext uri="{FF2B5EF4-FFF2-40B4-BE49-F238E27FC236}">
                  <a16:creationId xmlns:a16="http://schemas.microsoft.com/office/drawing/2014/main" id="{2070EE34-B98C-4F74-8929-625C7EB286E3}"/>
                </a:ext>
              </a:extLst>
            </xdr:cNvPr>
            <xdr:cNvSpPr txBox="1"/>
          </xdr:nvSpPr>
          <xdr:spPr>
            <a:xfrm>
              <a:off x="6050803" y="40518229"/>
              <a:ext cx="2911288"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cs-CZ" sz="1100" b="0" i="0">
                  <a:latin typeface="Cambria Math" panose="02040503050406030204" pitchFamily="18" charset="0"/>
                </a:rPr>
                <a:t>𝐶𝐼=𝑝𝑟𝑒𝑣𝑎𝑙𝑒𝑛𝑐𝑒</a:t>
              </a:r>
              <a:r>
                <a:rPr lang="el-GR" sz="1100" b="0" i="0">
                  <a:latin typeface="Cambria Math" panose="02040503050406030204" pitchFamily="18" charset="0"/>
                </a:rPr>
                <a:t>±</a:t>
              </a:r>
              <a:r>
                <a:rPr lang="cs-CZ" sz="1100" b="0" i="0">
                  <a:latin typeface="Cambria Math" panose="02040503050406030204" pitchFamily="18" charset="0"/>
                </a:rPr>
                <a:t>𝑧</a:t>
              </a:r>
              <a:r>
                <a:rPr lang="cs-CZ" sz="1100"/>
                <a:t>*</a:t>
              </a:r>
              <a:r>
                <a:rPr lang="cs-CZ" sz="1100" i="0">
                  <a:latin typeface="Cambria Math" panose="02040503050406030204" pitchFamily="18" charset="0"/>
                </a:rPr>
                <a:t>√((</a:t>
              </a:r>
              <a:r>
                <a:rPr lang="cs-CZ" sz="1100" b="0" i="0">
                  <a:latin typeface="Cambria Math" panose="02040503050406030204" pitchFamily="18" charset="0"/>
                </a:rPr>
                <a:t>𝑝𝑟𝑒𝑣𝑎𝑙𝑒𝑛𝑐𝑒(100−𝑝𝑟𝑒𝑣𝑎𝑙𝑒𝑛𝑐𝑒))/𝑛)</a:t>
              </a:r>
              <a:endParaRPr lang="cs-CZ" sz="1100"/>
            </a:p>
          </xdr:txBody>
        </xdr:sp>
      </mc:Fallback>
    </mc:AlternateContent>
    <xdr:clientData/>
  </xdr:oneCellAnchor>
  <xdr:oneCellAnchor>
    <xdr:from>
      <xdr:col>3</xdr:col>
      <xdr:colOff>0</xdr:colOff>
      <xdr:row>87</xdr:row>
      <xdr:rowOff>2173942</xdr:rowOff>
    </xdr:from>
    <xdr:ext cx="2911288" cy="344453"/>
    <mc:AlternateContent xmlns:mc="http://schemas.openxmlformats.org/markup-compatibility/2006" xmlns:a14="http://schemas.microsoft.com/office/drawing/2010/main">
      <mc:Choice Requires="a14">
        <xdr:sp macro="" textlink="">
          <xdr:nvSpPr>
            <xdr:cNvPr id="3" name="TextovéPole 2">
              <a:extLst>
                <a:ext uri="{FF2B5EF4-FFF2-40B4-BE49-F238E27FC236}">
                  <a16:creationId xmlns:a16="http://schemas.microsoft.com/office/drawing/2014/main" id="{59F594BC-E7AB-4941-AF62-A32F611F538C}"/>
                </a:ext>
              </a:extLst>
            </xdr:cNvPr>
            <xdr:cNvSpPr txBox="1"/>
          </xdr:nvSpPr>
          <xdr:spPr>
            <a:xfrm>
              <a:off x="12452724" y="40426342"/>
              <a:ext cx="2911288"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cs-CZ" sz="1100" b="0" i="1">
                      <a:latin typeface="Cambria Math" panose="02040503050406030204" pitchFamily="18" charset="0"/>
                    </a:rPr>
                    <m:t>𝐶𝐼</m:t>
                  </m:r>
                  <m:r>
                    <a:rPr lang="cs-CZ" sz="1100" b="0" i="1">
                      <a:latin typeface="Cambria Math" panose="02040503050406030204" pitchFamily="18" charset="0"/>
                    </a:rPr>
                    <m:t>=</m:t>
                  </m:r>
                  <m:r>
                    <a:rPr lang="cs-CZ" sz="1100" b="0" i="1">
                      <a:latin typeface="Cambria Math" panose="02040503050406030204" pitchFamily="18" charset="0"/>
                    </a:rPr>
                    <m:t>𝑝𝑟𝑒𝑣𝑎𝑙𝑒𝑛𝑐𝑒</m:t>
                  </m:r>
                  <m:r>
                    <a:rPr lang="el-GR" sz="1100" b="0" i="1">
                      <a:latin typeface="Cambria Math" panose="02040503050406030204" pitchFamily="18" charset="0"/>
                    </a:rPr>
                    <m:t>±</m:t>
                  </m:r>
                  <m:r>
                    <a:rPr lang="cs-CZ" sz="1100" b="0" i="1">
                      <a:latin typeface="Cambria Math" panose="02040503050406030204" pitchFamily="18" charset="0"/>
                    </a:rPr>
                    <m:t>𝑧</m:t>
                  </m:r>
                </m:oMath>
              </a14:m>
              <a:r>
                <a:rPr lang="cs-CZ" sz="1100"/>
                <a:t>*</a:t>
              </a:r>
              <a14:m>
                <m:oMath xmlns:m="http://schemas.openxmlformats.org/officeDocument/2006/math">
                  <m:rad>
                    <m:radPr>
                      <m:degHide m:val="on"/>
                      <m:ctrlPr>
                        <a:rPr lang="cs-CZ" sz="1100" i="1">
                          <a:latin typeface="Cambria Math" panose="02040503050406030204" pitchFamily="18" charset="0"/>
                        </a:rPr>
                      </m:ctrlPr>
                    </m:radPr>
                    <m:deg/>
                    <m:e>
                      <m:f>
                        <m:fPr>
                          <m:ctrlPr>
                            <a:rPr lang="cs-CZ" sz="1100" i="1">
                              <a:latin typeface="Cambria Math" panose="02040503050406030204" pitchFamily="18" charset="0"/>
                            </a:rPr>
                          </m:ctrlPr>
                        </m:fPr>
                        <m:num>
                          <m:r>
                            <a:rPr lang="cs-CZ" sz="1100" b="0" i="1">
                              <a:latin typeface="Cambria Math" panose="02040503050406030204" pitchFamily="18" charset="0"/>
                            </a:rPr>
                            <m:t>𝑝𝑟𝑒𝑣𝑎𝑙𝑒𝑛𝑐𝑒</m:t>
                          </m:r>
                          <m:r>
                            <a:rPr lang="cs-CZ" sz="1100" b="0" i="1">
                              <a:latin typeface="Cambria Math" panose="02040503050406030204" pitchFamily="18" charset="0"/>
                            </a:rPr>
                            <m:t>(100−</m:t>
                          </m:r>
                          <m:r>
                            <a:rPr lang="cs-CZ" sz="1100" b="0" i="1">
                              <a:latin typeface="Cambria Math" panose="02040503050406030204" pitchFamily="18" charset="0"/>
                            </a:rPr>
                            <m:t>𝑝𝑟𝑒𝑣𝑎𝑙𝑒𝑛𝑐𝑒</m:t>
                          </m:r>
                          <m:r>
                            <a:rPr lang="cs-CZ" sz="1100" b="0" i="1">
                              <a:latin typeface="Cambria Math" panose="02040503050406030204" pitchFamily="18" charset="0"/>
                            </a:rPr>
                            <m:t>)</m:t>
                          </m:r>
                        </m:num>
                        <m:den>
                          <m:r>
                            <a:rPr lang="cs-CZ" sz="1100" b="0" i="1">
                              <a:latin typeface="Cambria Math" panose="02040503050406030204" pitchFamily="18" charset="0"/>
                            </a:rPr>
                            <m:t>𝑛</m:t>
                          </m:r>
                        </m:den>
                      </m:f>
                    </m:e>
                  </m:rad>
                </m:oMath>
              </a14:m>
              <a:endParaRPr lang="cs-CZ" sz="1100"/>
            </a:p>
          </xdr:txBody>
        </xdr:sp>
      </mc:Choice>
      <mc:Fallback xmlns="">
        <xdr:sp macro="" textlink="">
          <xdr:nvSpPr>
            <xdr:cNvPr id="3" name="TextovéPole 2">
              <a:extLst>
                <a:ext uri="{FF2B5EF4-FFF2-40B4-BE49-F238E27FC236}">
                  <a16:creationId xmlns:a16="http://schemas.microsoft.com/office/drawing/2014/main" id="{59F594BC-E7AB-4941-AF62-A32F611F538C}"/>
                </a:ext>
              </a:extLst>
            </xdr:cNvPr>
            <xdr:cNvSpPr txBox="1"/>
          </xdr:nvSpPr>
          <xdr:spPr>
            <a:xfrm>
              <a:off x="12452724" y="40426342"/>
              <a:ext cx="2911288"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cs-CZ" sz="1100" b="0" i="0">
                  <a:latin typeface="Cambria Math" panose="02040503050406030204" pitchFamily="18" charset="0"/>
                </a:rPr>
                <a:t>𝐶𝐼=𝑝𝑟𝑒𝑣𝑎𝑙𝑒𝑛𝑐𝑒</a:t>
              </a:r>
              <a:r>
                <a:rPr lang="el-GR" sz="1100" b="0" i="0">
                  <a:latin typeface="Cambria Math" panose="02040503050406030204" pitchFamily="18" charset="0"/>
                </a:rPr>
                <a:t>±</a:t>
              </a:r>
              <a:r>
                <a:rPr lang="cs-CZ" sz="1100" b="0" i="0">
                  <a:latin typeface="Cambria Math" panose="02040503050406030204" pitchFamily="18" charset="0"/>
                </a:rPr>
                <a:t>𝑧</a:t>
              </a:r>
              <a:r>
                <a:rPr lang="cs-CZ" sz="1100"/>
                <a:t>*</a:t>
              </a:r>
              <a:r>
                <a:rPr lang="cs-CZ" sz="1100" i="0">
                  <a:latin typeface="Cambria Math" panose="02040503050406030204" pitchFamily="18" charset="0"/>
                </a:rPr>
                <a:t>√((</a:t>
              </a:r>
              <a:r>
                <a:rPr lang="cs-CZ" sz="1100" b="0" i="0">
                  <a:latin typeface="Cambria Math" panose="02040503050406030204" pitchFamily="18" charset="0"/>
                </a:rPr>
                <a:t>𝑝𝑟𝑒𝑣𝑎𝑙𝑒𝑛𝑐𝑒(100−𝑝𝑟𝑒𝑣𝑎𝑙𝑒𝑛𝑐𝑒))/𝑛)</a:t>
              </a:r>
              <a:endParaRPr lang="cs-CZ" sz="1100"/>
            </a:p>
          </xdr:txBody>
        </xdr:sp>
      </mc:Fallback>
    </mc:AlternateContent>
    <xdr:clientData/>
  </xdr:oneCellAnchor>
  <xdr:oneCellAnchor>
    <xdr:from>
      <xdr:col>3</xdr:col>
      <xdr:colOff>0</xdr:colOff>
      <xdr:row>87</xdr:row>
      <xdr:rowOff>2297206</xdr:rowOff>
    </xdr:from>
    <xdr:ext cx="2911288" cy="344453"/>
    <mc:AlternateContent xmlns:mc="http://schemas.openxmlformats.org/markup-compatibility/2006" xmlns:a14="http://schemas.microsoft.com/office/drawing/2010/main">
      <mc:Choice Requires="a14">
        <xdr:sp macro="" textlink="">
          <xdr:nvSpPr>
            <xdr:cNvPr id="4" name="TextovéPole 3">
              <a:extLst>
                <a:ext uri="{FF2B5EF4-FFF2-40B4-BE49-F238E27FC236}">
                  <a16:creationId xmlns:a16="http://schemas.microsoft.com/office/drawing/2014/main" id="{DF7333CB-7615-48C2-A924-71040F162454}"/>
                </a:ext>
              </a:extLst>
            </xdr:cNvPr>
            <xdr:cNvSpPr txBox="1"/>
          </xdr:nvSpPr>
          <xdr:spPr>
            <a:xfrm>
              <a:off x="22411764" y="40549606"/>
              <a:ext cx="2911288"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cs-CZ" sz="1100" b="0" i="1">
                      <a:latin typeface="Cambria Math" panose="02040503050406030204" pitchFamily="18" charset="0"/>
                    </a:rPr>
                    <m:t>𝐶𝐼</m:t>
                  </m:r>
                  <m:r>
                    <a:rPr lang="cs-CZ" sz="1100" b="0" i="1">
                      <a:latin typeface="Cambria Math" panose="02040503050406030204" pitchFamily="18" charset="0"/>
                    </a:rPr>
                    <m:t>=</m:t>
                  </m:r>
                  <m:r>
                    <a:rPr lang="cs-CZ" sz="1100" b="0" i="1">
                      <a:latin typeface="Cambria Math" panose="02040503050406030204" pitchFamily="18" charset="0"/>
                    </a:rPr>
                    <m:t>𝑝𝑟𝑒𝑣𝑎𝑙𝑒𝑛𝑐𝑒</m:t>
                  </m:r>
                  <m:r>
                    <a:rPr lang="el-GR" sz="1100" b="0" i="1">
                      <a:latin typeface="Cambria Math" panose="02040503050406030204" pitchFamily="18" charset="0"/>
                    </a:rPr>
                    <m:t>±</m:t>
                  </m:r>
                  <m:r>
                    <a:rPr lang="cs-CZ" sz="1100" b="0" i="1">
                      <a:latin typeface="Cambria Math" panose="02040503050406030204" pitchFamily="18" charset="0"/>
                    </a:rPr>
                    <m:t>𝑧</m:t>
                  </m:r>
                </m:oMath>
              </a14:m>
              <a:r>
                <a:rPr lang="cs-CZ" sz="1100"/>
                <a:t>*</a:t>
              </a:r>
              <a14:m>
                <m:oMath xmlns:m="http://schemas.openxmlformats.org/officeDocument/2006/math">
                  <m:rad>
                    <m:radPr>
                      <m:degHide m:val="on"/>
                      <m:ctrlPr>
                        <a:rPr lang="cs-CZ" sz="1100" i="1">
                          <a:latin typeface="Cambria Math" panose="02040503050406030204" pitchFamily="18" charset="0"/>
                        </a:rPr>
                      </m:ctrlPr>
                    </m:radPr>
                    <m:deg/>
                    <m:e>
                      <m:f>
                        <m:fPr>
                          <m:ctrlPr>
                            <a:rPr lang="cs-CZ" sz="1100" i="1">
                              <a:latin typeface="Cambria Math" panose="02040503050406030204" pitchFamily="18" charset="0"/>
                            </a:rPr>
                          </m:ctrlPr>
                        </m:fPr>
                        <m:num>
                          <m:r>
                            <a:rPr lang="cs-CZ" sz="1100" b="0" i="1">
                              <a:latin typeface="Cambria Math" panose="02040503050406030204" pitchFamily="18" charset="0"/>
                            </a:rPr>
                            <m:t>𝑝𝑟𝑒𝑣𝑎𝑙𝑒𝑛𝑐𝑒</m:t>
                          </m:r>
                          <m:r>
                            <a:rPr lang="cs-CZ" sz="1100" b="0" i="1">
                              <a:latin typeface="Cambria Math" panose="02040503050406030204" pitchFamily="18" charset="0"/>
                            </a:rPr>
                            <m:t>(100−</m:t>
                          </m:r>
                          <m:r>
                            <a:rPr lang="cs-CZ" sz="1100" b="0" i="1">
                              <a:latin typeface="Cambria Math" panose="02040503050406030204" pitchFamily="18" charset="0"/>
                            </a:rPr>
                            <m:t>𝑝𝑟𝑒𝑣𝑎𝑙𝑒𝑛𝑐𝑒</m:t>
                          </m:r>
                          <m:r>
                            <a:rPr lang="cs-CZ" sz="1100" b="0" i="1">
                              <a:latin typeface="Cambria Math" panose="02040503050406030204" pitchFamily="18" charset="0"/>
                            </a:rPr>
                            <m:t>)</m:t>
                          </m:r>
                        </m:num>
                        <m:den>
                          <m:r>
                            <a:rPr lang="cs-CZ" sz="1100" b="0" i="1">
                              <a:latin typeface="Cambria Math" panose="02040503050406030204" pitchFamily="18" charset="0"/>
                            </a:rPr>
                            <m:t>𝑛</m:t>
                          </m:r>
                        </m:den>
                      </m:f>
                    </m:e>
                  </m:rad>
                </m:oMath>
              </a14:m>
              <a:endParaRPr lang="cs-CZ" sz="1100"/>
            </a:p>
          </xdr:txBody>
        </xdr:sp>
      </mc:Choice>
      <mc:Fallback xmlns="">
        <xdr:sp macro="" textlink="">
          <xdr:nvSpPr>
            <xdr:cNvPr id="4" name="TextovéPole 3">
              <a:extLst>
                <a:ext uri="{FF2B5EF4-FFF2-40B4-BE49-F238E27FC236}">
                  <a16:creationId xmlns:a16="http://schemas.microsoft.com/office/drawing/2014/main" id="{DF7333CB-7615-48C2-A924-71040F162454}"/>
                </a:ext>
              </a:extLst>
            </xdr:cNvPr>
            <xdr:cNvSpPr txBox="1"/>
          </xdr:nvSpPr>
          <xdr:spPr>
            <a:xfrm>
              <a:off x="22411764" y="40549606"/>
              <a:ext cx="2911288"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cs-CZ" sz="1100" b="0" i="0">
                  <a:latin typeface="Cambria Math" panose="02040503050406030204" pitchFamily="18" charset="0"/>
                </a:rPr>
                <a:t>𝐶𝐼=𝑝𝑟𝑒𝑣𝑎𝑙𝑒𝑛𝑐𝑒</a:t>
              </a:r>
              <a:r>
                <a:rPr lang="el-GR" sz="1100" b="0" i="0">
                  <a:latin typeface="Cambria Math" panose="02040503050406030204" pitchFamily="18" charset="0"/>
                </a:rPr>
                <a:t>±</a:t>
              </a:r>
              <a:r>
                <a:rPr lang="cs-CZ" sz="1100" b="0" i="0">
                  <a:latin typeface="Cambria Math" panose="02040503050406030204" pitchFamily="18" charset="0"/>
                </a:rPr>
                <a:t>𝑧</a:t>
              </a:r>
              <a:r>
                <a:rPr lang="cs-CZ" sz="1100"/>
                <a:t>*</a:t>
              </a:r>
              <a:r>
                <a:rPr lang="cs-CZ" sz="1100" i="0">
                  <a:latin typeface="Cambria Math" panose="02040503050406030204" pitchFamily="18" charset="0"/>
                </a:rPr>
                <a:t>√((</a:t>
              </a:r>
              <a:r>
                <a:rPr lang="cs-CZ" sz="1100" b="0" i="0">
                  <a:latin typeface="Cambria Math" panose="02040503050406030204" pitchFamily="18" charset="0"/>
                </a:rPr>
                <a:t>𝑝𝑟𝑒𝑣𝑎𝑙𝑒𝑛𝑐𝑒(100−𝑝𝑟𝑒𝑣𝑎𝑙𝑒𝑛𝑐𝑒))/𝑛)</a:t>
              </a:r>
              <a:endParaRPr lang="cs-CZ" sz="1100"/>
            </a:p>
          </xdr:txBody>
        </xdr:sp>
      </mc:Fallback>
    </mc:AlternateContent>
    <xdr:clientData/>
  </xdr:oneCellAnchor>
  <xdr:oneCellAnchor>
    <xdr:from>
      <xdr:col>3</xdr:col>
      <xdr:colOff>0</xdr:colOff>
      <xdr:row>87</xdr:row>
      <xdr:rowOff>2196353</xdr:rowOff>
    </xdr:from>
    <xdr:ext cx="2911288" cy="344453"/>
    <mc:AlternateContent xmlns:mc="http://schemas.openxmlformats.org/markup-compatibility/2006" xmlns:a14="http://schemas.microsoft.com/office/drawing/2010/main">
      <mc:Choice Requires="a14">
        <xdr:sp macro="" textlink="">
          <xdr:nvSpPr>
            <xdr:cNvPr id="5" name="TextovéPole 4">
              <a:extLst>
                <a:ext uri="{FF2B5EF4-FFF2-40B4-BE49-F238E27FC236}">
                  <a16:creationId xmlns:a16="http://schemas.microsoft.com/office/drawing/2014/main" id="{3C8684B4-E6B3-4995-BF9E-F9CF6339442B}"/>
                </a:ext>
              </a:extLst>
            </xdr:cNvPr>
            <xdr:cNvSpPr txBox="1"/>
          </xdr:nvSpPr>
          <xdr:spPr>
            <a:xfrm>
              <a:off x="28560432" y="40448753"/>
              <a:ext cx="2911288"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cs-CZ" sz="1100" b="0" i="1">
                      <a:latin typeface="Cambria Math" panose="02040503050406030204" pitchFamily="18" charset="0"/>
                    </a:rPr>
                    <m:t>𝐶𝐼</m:t>
                  </m:r>
                  <m:r>
                    <a:rPr lang="cs-CZ" sz="1100" b="0" i="1">
                      <a:latin typeface="Cambria Math" panose="02040503050406030204" pitchFamily="18" charset="0"/>
                    </a:rPr>
                    <m:t>=</m:t>
                  </m:r>
                  <m:r>
                    <a:rPr lang="cs-CZ" sz="1100" b="0" i="1">
                      <a:latin typeface="Cambria Math" panose="02040503050406030204" pitchFamily="18" charset="0"/>
                    </a:rPr>
                    <m:t>𝑝𝑟𝑒𝑣𝑎𝑙𝑒𝑛𝑐𝑒</m:t>
                  </m:r>
                  <m:r>
                    <a:rPr lang="el-GR" sz="1100" b="0" i="1">
                      <a:latin typeface="Cambria Math" panose="02040503050406030204" pitchFamily="18" charset="0"/>
                    </a:rPr>
                    <m:t>±</m:t>
                  </m:r>
                  <m:r>
                    <a:rPr lang="cs-CZ" sz="1100" b="0" i="1">
                      <a:latin typeface="Cambria Math" panose="02040503050406030204" pitchFamily="18" charset="0"/>
                    </a:rPr>
                    <m:t>𝑧</m:t>
                  </m:r>
                </m:oMath>
              </a14:m>
              <a:r>
                <a:rPr lang="cs-CZ" sz="1100"/>
                <a:t>*</a:t>
              </a:r>
              <a14:m>
                <m:oMath xmlns:m="http://schemas.openxmlformats.org/officeDocument/2006/math">
                  <m:rad>
                    <m:radPr>
                      <m:degHide m:val="on"/>
                      <m:ctrlPr>
                        <a:rPr lang="cs-CZ" sz="1100" i="1">
                          <a:latin typeface="Cambria Math" panose="02040503050406030204" pitchFamily="18" charset="0"/>
                        </a:rPr>
                      </m:ctrlPr>
                    </m:radPr>
                    <m:deg/>
                    <m:e>
                      <m:f>
                        <m:fPr>
                          <m:ctrlPr>
                            <a:rPr lang="cs-CZ" sz="1100" i="1">
                              <a:latin typeface="Cambria Math" panose="02040503050406030204" pitchFamily="18" charset="0"/>
                            </a:rPr>
                          </m:ctrlPr>
                        </m:fPr>
                        <m:num>
                          <m:r>
                            <a:rPr lang="cs-CZ" sz="1100" b="0" i="1">
                              <a:latin typeface="Cambria Math" panose="02040503050406030204" pitchFamily="18" charset="0"/>
                            </a:rPr>
                            <m:t>𝑝𝑟𝑒𝑣𝑎𝑙𝑒𝑛𝑐𝑒</m:t>
                          </m:r>
                          <m:r>
                            <a:rPr lang="cs-CZ" sz="1100" b="0" i="1">
                              <a:latin typeface="Cambria Math" panose="02040503050406030204" pitchFamily="18" charset="0"/>
                            </a:rPr>
                            <m:t>(100−</m:t>
                          </m:r>
                          <m:r>
                            <a:rPr lang="cs-CZ" sz="1100" b="0" i="1">
                              <a:latin typeface="Cambria Math" panose="02040503050406030204" pitchFamily="18" charset="0"/>
                            </a:rPr>
                            <m:t>𝑝𝑟𝑒𝑣𝑎𝑙𝑒𝑛𝑐𝑒</m:t>
                          </m:r>
                          <m:r>
                            <a:rPr lang="cs-CZ" sz="1100" b="0" i="1">
                              <a:latin typeface="Cambria Math" panose="02040503050406030204" pitchFamily="18" charset="0"/>
                            </a:rPr>
                            <m:t>)</m:t>
                          </m:r>
                        </m:num>
                        <m:den>
                          <m:r>
                            <a:rPr lang="cs-CZ" sz="1100" b="0" i="1">
                              <a:latin typeface="Cambria Math" panose="02040503050406030204" pitchFamily="18" charset="0"/>
                            </a:rPr>
                            <m:t>𝑛</m:t>
                          </m:r>
                        </m:den>
                      </m:f>
                    </m:e>
                  </m:rad>
                </m:oMath>
              </a14:m>
              <a:endParaRPr lang="cs-CZ" sz="1100"/>
            </a:p>
          </xdr:txBody>
        </xdr:sp>
      </mc:Choice>
      <mc:Fallback xmlns="">
        <xdr:sp macro="" textlink="">
          <xdr:nvSpPr>
            <xdr:cNvPr id="5" name="TextovéPole 4">
              <a:extLst>
                <a:ext uri="{FF2B5EF4-FFF2-40B4-BE49-F238E27FC236}">
                  <a16:creationId xmlns:a16="http://schemas.microsoft.com/office/drawing/2014/main" id="{3C8684B4-E6B3-4995-BF9E-F9CF6339442B}"/>
                </a:ext>
              </a:extLst>
            </xdr:cNvPr>
            <xdr:cNvSpPr txBox="1"/>
          </xdr:nvSpPr>
          <xdr:spPr>
            <a:xfrm>
              <a:off x="28560432" y="40448753"/>
              <a:ext cx="2911288"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cs-CZ" sz="1100" b="0" i="0">
                  <a:latin typeface="Cambria Math" panose="02040503050406030204" pitchFamily="18" charset="0"/>
                </a:rPr>
                <a:t>𝐶𝐼=𝑝𝑟𝑒𝑣𝑎𝑙𝑒𝑛𝑐𝑒</a:t>
              </a:r>
              <a:r>
                <a:rPr lang="el-GR" sz="1100" b="0" i="0">
                  <a:latin typeface="Cambria Math" panose="02040503050406030204" pitchFamily="18" charset="0"/>
                </a:rPr>
                <a:t>±</a:t>
              </a:r>
              <a:r>
                <a:rPr lang="cs-CZ" sz="1100" b="0" i="0">
                  <a:latin typeface="Cambria Math" panose="02040503050406030204" pitchFamily="18" charset="0"/>
                </a:rPr>
                <a:t>𝑧</a:t>
              </a:r>
              <a:r>
                <a:rPr lang="cs-CZ" sz="1100"/>
                <a:t>*</a:t>
              </a:r>
              <a:r>
                <a:rPr lang="cs-CZ" sz="1100" i="0">
                  <a:latin typeface="Cambria Math" panose="02040503050406030204" pitchFamily="18" charset="0"/>
                </a:rPr>
                <a:t>√((</a:t>
              </a:r>
              <a:r>
                <a:rPr lang="cs-CZ" sz="1100" b="0" i="0">
                  <a:latin typeface="Cambria Math" panose="02040503050406030204" pitchFamily="18" charset="0"/>
                </a:rPr>
                <a:t>𝑝𝑟𝑒𝑣𝑎𝑙𝑒𝑛𝑐𝑒(100−𝑝𝑟𝑒𝑣𝑎𝑙𝑒𝑛𝑐𝑒))/𝑛)</a:t>
              </a:r>
              <a:endParaRPr lang="cs-CZ" sz="1100"/>
            </a:p>
          </xdr:txBody>
        </xdr:sp>
      </mc:Fallback>
    </mc:AlternateContent>
    <xdr:clientData/>
  </xdr:oneCellAnchor>
  <xdr:oneCellAnchor>
    <xdr:from>
      <xdr:col>3</xdr:col>
      <xdr:colOff>0</xdr:colOff>
      <xdr:row>87</xdr:row>
      <xdr:rowOff>2017059</xdr:rowOff>
    </xdr:from>
    <xdr:ext cx="2911288" cy="344453"/>
    <mc:AlternateContent xmlns:mc="http://schemas.openxmlformats.org/markup-compatibility/2006" xmlns:a14="http://schemas.microsoft.com/office/drawing/2010/main">
      <mc:Choice Requires="a14">
        <xdr:sp macro="" textlink="">
          <xdr:nvSpPr>
            <xdr:cNvPr id="6" name="TextovéPole 5">
              <a:extLst>
                <a:ext uri="{FF2B5EF4-FFF2-40B4-BE49-F238E27FC236}">
                  <a16:creationId xmlns:a16="http://schemas.microsoft.com/office/drawing/2014/main" id="{96D01593-7334-4B3B-8875-DB656D4ECF83}"/>
                </a:ext>
              </a:extLst>
            </xdr:cNvPr>
            <xdr:cNvSpPr txBox="1"/>
          </xdr:nvSpPr>
          <xdr:spPr>
            <a:xfrm>
              <a:off x="34563798" y="40269459"/>
              <a:ext cx="2911288"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cs-CZ" sz="1100" b="0" i="1">
                      <a:latin typeface="Cambria Math" panose="02040503050406030204" pitchFamily="18" charset="0"/>
                    </a:rPr>
                    <m:t>𝐶𝐼</m:t>
                  </m:r>
                  <m:r>
                    <a:rPr lang="cs-CZ" sz="1100" b="0" i="1">
                      <a:latin typeface="Cambria Math" panose="02040503050406030204" pitchFamily="18" charset="0"/>
                    </a:rPr>
                    <m:t>=</m:t>
                  </m:r>
                  <m:r>
                    <a:rPr lang="cs-CZ" sz="1100" b="0" i="1">
                      <a:latin typeface="Cambria Math" panose="02040503050406030204" pitchFamily="18" charset="0"/>
                    </a:rPr>
                    <m:t>𝑝𝑟𝑒𝑣𝑎𝑙𝑒𝑛𝑐𝑒</m:t>
                  </m:r>
                  <m:r>
                    <a:rPr lang="el-GR" sz="1100" b="0" i="1">
                      <a:latin typeface="Cambria Math" panose="02040503050406030204" pitchFamily="18" charset="0"/>
                    </a:rPr>
                    <m:t>±</m:t>
                  </m:r>
                  <m:r>
                    <a:rPr lang="cs-CZ" sz="1100" b="0" i="1">
                      <a:latin typeface="Cambria Math" panose="02040503050406030204" pitchFamily="18" charset="0"/>
                    </a:rPr>
                    <m:t>𝑧</m:t>
                  </m:r>
                </m:oMath>
              </a14:m>
              <a:r>
                <a:rPr lang="cs-CZ" sz="1100"/>
                <a:t>*</a:t>
              </a:r>
              <a14:m>
                <m:oMath xmlns:m="http://schemas.openxmlformats.org/officeDocument/2006/math">
                  <m:rad>
                    <m:radPr>
                      <m:degHide m:val="on"/>
                      <m:ctrlPr>
                        <a:rPr lang="cs-CZ" sz="1100" i="1">
                          <a:latin typeface="Cambria Math" panose="02040503050406030204" pitchFamily="18" charset="0"/>
                        </a:rPr>
                      </m:ctrlPr>
                    </m:radPr>
                    <m:deg/>
                    <m:e>
                      <m:f>
                        <m:fPr>
                          <m:ctrlPr>
                            <a:rPr lang="cs-CZ" sz="1100" i="1">
                              <a:latin typeface="Cambria Math" panose="02040503050406030204" pitchFamily="18" charset="0"/>
                            </a:rPr>
                          </m:ctrlPr>
                        </m:fPr>
                        <m:num>
                          <m:r>
                            <a:rPr lang="cs-CZ" sz="1100" b="0" i="1">
                              <a:latin typeface="Cambria Math" panose="02040503050406030204" pitchFamily="18" charset="0"/>
                            </a:rPr>
                            <m:t>𝑝𝑟𝑒𝑣𝑎𝑙𝑒𝑛𝑐𝑒</m:t>
                          </m:r>
                          <m:r>
                            <a:rPr lang="cs-CZ" sz="1100" b="0" i="1">
                              <a:latin typeface="Cambria Math" panose="02040503050406030204" pitchFamily="18" charset="0"/>
                            </a:rPr>
                            <m:t>(100−</m:t>
                          </m:r>
                          <m:r>
                            <a:rPr lang="cs-CZ" sz="1100" b="0" i="1">
                              <a:latin typeface="Cambria Math" panose="02040503050406030204" pitchFamily="18" charset="0"/>
                            </a:rPr>
                            <m:t>𝑝𝑟𝑒𝑣𝑎𝑙𝑒𝑛𝑐𝑒</m:t>
                          </m:r>
                          <m:r>
                            <a:rPr lang="cs-CZ" sz="1100" b="0" i="1">
                              <a:latin typeface="Cambria Math" panose="02040503050406030204" pitchFamily="18" charset="0"/>
                            </a:rPr>
                            <m:t>)</m:t>
                          </m:r>
                        </m:num>
                        <m:den>
                          <m:r>
                            <a:rPr lang="cs-CZ" sz="1100" b="0" i="1">
                              <a:latin typeface="Cambria Math" panose="02040503050406030204" pitchFamily="18" charset="0"/>
                            </a:rPr>
                            <m:t>𝑛</m:t>
                          </m:r>
                        </m:den>
                      </m:f>
                    </m:e>
                  </m:rad>
                </m:oMath>
              </a14:m>
              <a:endParaRPr lang="cs-CZ" sz="1100"/>
            </a:p>
          </xdr:txBody>
        </xdr:sp>
      </mc:Choice>
      <mc:Fallback xmlns="">
        <xdr:sp macro="" textlink="">
          <xdr:nvSpPr>
            <xdr:cNvPr id="6" name="TextovéPole 5">
              <a:extLst>
                <a:ext uri="{FF2B5EF4-FFF2-40B4-BE49-F238E27FC236}">
                  <a16:creationId xmlns:a16="http://schemas.microsoft.com/office/drawing/2014/main" id="{96D01593-7334-4B3B-8875-DB656D4ECF83}"/>
                </a:ext>
              </a:extLst>
            </xdr:cNvPr>
            <xdr:cNvSpPr txBox="1"/>
          </xdr:nvSpPr>
          <xdr:spPr>
            <a:xfrm>
              <a:off x="34563798" y="40269459"/>
              <a:ext cx="2911288"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cs-CZ" sz="1100" b="0" i="0">
                  <a:latin typeface="Cambria Math" panose="02040503050406030204" pitchFamily="18" charset="0"/>
                </a:rPr>
                <a:t>𝐶𝐼=𝑝𝑟𝑒𝑣𝑎𝑙𝑒𝑛𝑐𝑒</a:t>
              </a:r>
              <a:r>
                <a:rPr lang="el-GR" sz="1100" b="0" i="0">
                  <a:latin typeface="Cambria Math" panose="02040503050406030204" pitchFamily="18" charset="0"/>
                </a:rPr>
                <a:t>±</a:t>
              </a:r>
              <a:r>
                <a:rPr lang="cs-CZ" sz="1100" b="0" i="0">
                  <a:latin typeface="Cambria Math" panose="02040503050406030204" pitchFamily="18" charset="0"/>
                </a:rPr>
                <a:t>𝑧</a:t>
              </a:r>
              <a:r>
                <a:rPr lang="cs-CZ" sz="1100"/>
                <a:t>*</a:t>
              </a:r>
              <a:r>
                <a:rPr lang="cs-CZ" sz="1100" i="0">
                  <a:latin typeface="Cambria Math" panose="02040503050406030204" pitchFamily="18" charset="0"/>
                </a:rPr>
                <a:t>√((</a:t>
              </a:r>
              <a:r>
                <a:rPr lang="cs-CZ" sz="1100" b="0" i="0">
                  <a:latin typeface="Cambria Math" panose="02040503050406030204" pitchFamily="18" charset="0"/>
                </a:rPr>
                <a:t>𝑝𝑟𝑒𝑣𝑎𝑙𝑒𝑛𝑐𝑒(100−𝑝𝑟𝑒𝑣𝑎𝑙𝑒𝑛𝑐𝑒))/𝑛)</a:t>
              </a:r>
              <a:endParaRPr lang="cs-CZ" sz="1100"/>
            </a:p>
          </xdr:txBody>
        </xdr:sp>
      </mc:Fallback>
    </mc:AlternateContent>
    <xdr:clientData/>
  </xdr:oneCellAnchor>
  <xdr:oneCellAnchor>
    <xdr:from>
      <xdr:col>3</xdr:col>
      <xdr:colOff>0</xdr:colOff>
      <xdr:row>87</xdr:row>
      <xdr:rowOff>2330824</xdr:rowOff>
    </xdr:from>
    <xdr:ext cx="2911288" cy="344453"/>
    <mc:AlternateContent xmlns:mc="http://schemas.openxmlformats.org/markup-compatibility/2006" xmlns:a14="http://schemas.microsoft.com/office/drawing/2010/main">
      <mc:Choice Requires="a14">
        <xdr:sp macro="" textlink="">
          <xdr:nvSpPr>
            <xdr:cNvPr id="7" name="TextovéPole 6">
              <a:extLst>
                <a:ext uri="{FF2B5EF4-FFF2-40B4-BE49-F238E27FC236}">
                  <a16:creationId xmlns:a16="http://schemas.microsoft.com/office/drawing/2014/main" id="{91A65998-4900-47AD-84DE-CBAB987AA72F}"/>
                </a:ext>
              </a:extLst>
            </xdr:cNvPr>
            <xdr:cNvSpPr txBox="1"/>
          </xdr:nvSpPr>
          <xdr:spPr>
            <a:xfrm>
              <a:off x="45734942" y="40583224"/>
              <a:ext cx="2911288"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cs-CZ" sz="1100" b="0" i="1">
                      <a:latin typeface="Cambria Math" panose="02040503050406030204" pitchFamily="18" charset="0"/>
                    </a:rPr>
                    <m:t>𝐶𝐼</m:t>
                  </m:r>
                  <m:r>
                    <a:rPr lang="cs-CZ" sz="1100" b="0" i="1">
                      <a:latin typeface="Cambria Math" panose="02040503050406030204" pitchFamily="18" charset="0"/>
                    </a:rPr>
                    <m:t>=</m:t>
                  </m:r>
                  <m:r>
                    <a:rPr lang="cs-CZ" sz="1100" b="0" i="1">
                      <a:latin typeface="Cambria Math" panose="02040503050406030204" pitchFamily="18" charset="0"/>
                    </a:rPr>
                    <m:t>𝑝𝑟𝑒𝑣𝑎𝑙𝑒𝑛𝑐𝑒</m:t>
                  </m:r>
                  <m:r>
                    <a:rPr lang="el-GR" sz="1100" b="0" i="1">
                      <a:latin typeface="Cambria Math" panose="02040503050406030204" pitchFamily="18" charset="0"/>
                    </a:rPr>
                    <m:t>±</m:t>
                  </m:r>
                  <m:r>
                    <a:rPr lang="cs-CZ" sz="1100" b="0" i="1">
                      <a:latin typeface="Cambria Math" panose="02040503050406030204" pitchFamily="18" charset="0"/>
                    </a:rPr>
                    <m:t>𝑧</m:t>
                  </m:r>
                </m:oMath>
              </a14:m>
              <a:r>
                <a:rPr lang="cs-CZ" sz="1100"/>
                <a:t>*</a:t>
              </a:r>
              <a14:m>
                <m:oMath xmlns:m="http://schemas.openxmlformats.org/officeDocument/2006/math">
                  <m:rad>
                    <m:radPr>
                      <m:degHide m:val="on"/>
                      <m:ctrlPr>
                        <a:rPr lang="cs-CZ" sz="1100" i="1">
                          <a:latin typeface="Cambria Math" panose="02040503050406030204" pitchFamily="18" charset="0"/>
                        </a:rPr>
                      </m:ctrlPr>
                    </m:radPr>
                    <m:deg/>
                    <m:e>
                      <m:f>
                        <m:fPr>
                          <m:ctrlPr>
                            <a:rPr lang="cs-CZ" sz="1100" i="1">
                              <a:latin typeface="Cambria Math" panose="02040503050406030204" pitchFamily="18" charset="0"/>
                            </a:rPr>
                          </m:ctrlPr>
                        </m:fPr>
                        <m:num>
                          <m:r>
                            <a:rPr lang="cs-CZ" sz="1100" b="0" i="1">
                              <a:latin typeface="Cambria Math" panose="02040503050406030204" pitchFamily="18" charset="0"/>
                            </a:rPr>
                            <m:t>𝑝𝑟𝑒𝑣𝑎𝑙𝑒𝑛𝑐𝑒</m:t>
                          </m:r>
                          <m:r>
                            <a:rPr lang="cs-CZ" sz="1100" b="0" i="1">
                              <a:latin typeface="Cambria Math" panose="02040503050406030204" pitchFamily="18" charset="0"/>
                            </a:rPr>
                            <m:t>(100−</m:t>
                          </m:r>
                          <m:r>
                            <a:rPr lang="cs-CZ" sz="1100" b="0" i="1">
                              <a:latin typeface="Cambria Math" panose="02040503050406030204" pitchFamily="18" charset="0"/>
                            </a:rPr>
                            <m:t>𝑝𝑟𝑒𝑣𝑎𝑙𝑒𝑛𝑐𝑒</m:t>
                          </m:r>
                          <m:r>
                            <a:rPr lang="cs-CZ" sz="1100" b="0" i="1">
                              <a:latin typeface="Cambria Math" panose="02040503050406030204" pitchFamily="18" charset="0"/>
                            </a:rPr>
                            <m:t>)</m:t>
                          </m:r>
                        </m:num>
                        <m:den>
                          <m:r>
                            <a:rPr lang="cs-CZ" sz="1100" b="0" i="1">
                              <a:latin typeface="Cambria Math" panose="02040503050406030204" pitchFamily="18" charset="0"/>
                            </a:rPr>
                            <m:t>𝑛</m:t>
                          </m:r>
                        </m:den>
                      </m:f>
                    </m:e>
                  </m:rad>
                </m:oMath>
              </a14:m>
              <a:endParaRPr lang="cs-CZ" sz="1100"/>
            </a:p>
          </xdr:txBody>
        </xdr:sp>
      </mc:Choice>
      <mc:Fallback xmlns="">
        <xdr:sp macro="" textlink="">
          <xdr:nvSpPr>
            <xdr:cNvPr id="7" name="TextovéPole 6">
              <a:extLst>
                <a:ext uri="{FF2B5EF4-FFF2-40B4-BE49-F238E27FC236}">
                  <a16:creationId xmlns:a16="http://schemas.microsoft.com/office/drawing/2014/main" id="{91A65998-4900-47AD-84DE-CBAB987AA72F}"/>
                </a:ext>
              </a:extLst>
            </xdr:cNvPr>
            <xdr:cNvSpPr txBox="1"/>
          </xdr:nvSpPr>
          <xdr:spPr>
            <a:xfrm>
              <a:off x="45734942" y="40583224"/>
              <a:ext cx="2911288"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cs-CZ" sz="1100" b="0" i="0">
                  <a:latin typeface="Cambria Math" panose="02040503050406030204" pitchFamily="18" charset="0"/>
                </a:rPr>
                <a:t>𝐶𝐼=𝑝𝑟𝑒𝑣𝑎𝑙𝑒𝑛𝑐𝑒</a:t>
              </a:r>
              <a:r>
                <a:rPr lang="el-GR" sz="1100" b="0" i="0">
                  <a:latin typeface="Cambria Math" panose="02040503050406030204" pitchFamily="18" charset="0"/>
                </a:rPr>
                <a:t>±</a:t>
              </a:r>
              <a:r>
                <a:rPr lang="cs-CZ" sz="1100" b="0" i="0">
                  <a:latin typeface="Cambria Math" panose="02040503050406030204" pitchFamily="18" charset="0"/>
                </a:rPr>
                <a:t>𝑧</a:t>
              </a:r>
              <a:r>
                <a:rPr lang="cs-CZ" sz="1100"/>
                <a:t>*</a:t>
              </a:r>
              <a:r>
                <a:rPr lang="cs-CZ" sz="1100" i="0">
                  <a:latin typeface="Cambria Math" panose="02040503050406030204" pitchFamily="18" charset="0"/>
                </a:rPr>
                <a:t>√((</a:t>
              </a:r>
              <a:r>
                <a:rPr lang="cs-CZ" sz="1100" b="0" i="0">
                  <a:latin typeface="Cambria Math" panose="02040503050406030204" pitchFamily="18" charset="0"/>
                </a:rPr>
                <a:t>𝑝𝑟𝑒𝑣𝑎𝑙𝑒𝑛𝑐𝑒(100−𝑝𝑟𝑒𝑣𝑎𝑙𝑒𝑛𝑐𝑒))/𝑛)</a:t>
              </a:r>
              <a:endParaRPr lang="cs-CZ"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16</xdr:col>
      <xdr:colOff>70224</xdr:colOff>
      <xdr:row>3</xdr:row>
      <xdr:rowOff>145677</xdr:rowOff>
    </xdr:from>
    <xdr:to>
      <xdr:col>18</xdr:col>
      <xdr:colOff>4064374</xdr:colOff>
      <xdr:row>9</xdr:row>
      <xdr:rowOff>994149</xdr:rowOff>
    </xdr:to>
    <xdr:sp macro="" textlink="">
      <xdr:nvSpPr>
        <xdr:cNvPr id="2" name="TextBox 1">
          <a:extLst>
            <a:ext uri="{FF2B5EF4-FFF2-40B4-BE49-F238E27FC236}">
              <a16:creationId xmlns:a16="http://schemas.microsoft.com/office/drawing/2014/main" id="{C22CA1C9-6097-4182-9DE6-07652AB57A90}"/>
            </a:ext>
          </a:extLst>
        </xdr:cNvPr>
        <xdr:cNvSpPr txBox="1"/>
      </xdr:nvSpPr>
      <xdr:spPr>
        <a:xfrm>
          <a:off x="37065324" y="793377"/>
          <a:ext cx="5454650" cy="36996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b="1"/>
            <a:t>DISTRACTION : Vias</a:t>
          </a:r>
          <a:r>
            <a:rPr lang="nl-BE" sz="1100" b="1" baseline="0"/>
            <a:t> check 27/4/22: </a:t>
          </a:r>
        </a:p>
        <a:p>
          <a:r>
            <a:rPr lang="nl-BE" sz="1100" baseline="0"/>
            <a:t>- no motorways in Latvia, so national aggregate includes only 2 road types = OK</a:t>
          </a:r>
        </a:p>
        <a:p>
          <a:r>
            <a:rPr lang="nl-BE" sz="1100"/>
            <a:t>- sample sizes OK for total</a:t>
          </a:r>
          <a:r>
            <a:rPr lang="nl-BE" sz="1100" baseline="0"/>
            <a:t> observations, locations and obs by road type, sessions by time period (week/weekend); for separate vehicle type KPIs: ok for cars only (&gt;2000), vans 1498, bus: 314 = too small</a:t>
          </a:r>
        </a:p>
        <a:p>
          <a:r>
            <a:rPr lang="nl-BE" sz="1100" baseline="0"/>
            <a:t>- ask if there is a balance of road types over the 2 time periods?  </a:t>
          </a:r>
        </a:p>
        <a:p>
          <a:r>
            <a:rPr lang="nl-BE" sz="1100" baseline="0"/>
            <a:t>- also heavy trucks included in the van catg? </a:t>
          </a:r>
        </a:p>
        <a:p>
          <a:r>
            <a:rPr lang="nl-BE" sz="1100" baseline="0"/>
            <a:t>- traffic count is done - totals per vehicle type availabe, but the totals per stratum are missing (extrapolated to total strata sampling duration)</a:t>
          </a:r>
        </a:p>
        <a:p>
          <a:r>
            <a:rPr lang="nl-BE" sz="1100" baseline="0"/>
            <a:t>- no national traffic volume data - is an estimate of share of road type available ? (cfr proportional/ disproportional sampling?)</a:t>
          </a:r>
        </a:p>
        <a:p>
          <a:r>
            <a:rPr lang="nl-BE" sz="1100" baseline="0"/>
            <a:t>- missing weight information</a:t>
          </a:r>
        </a:p>
        <a:p>
          <a:r>
            <a:rPr lang="nl-BE" sz="1100" baseline="0"/>
            <a:t>- info on the distraction law missing  </a:t>
          </a:r>
          <a:endParaRPr lang="en-BE" sz="1100"/>
        </a:p>
      </xdr:txBody>
    </xdr: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2" connectionId="1" xr16:uid="{68F93C52-D720-497B-B581-050355C24556}" autoFormatId="16" applyNumberFormats="0" applyBorderFormats="0" applyFontFormats="0" applyPatternFormats="0" applyAlignmentFormats="0" applyWidthHeightFormats="0">
  <queryTableRefresh nextId="22">
    <queryTableFields count="21">
      <queryTableField id="1" name="Column1" tableColumnId="1"/>
      <queryTableField id="2" name="Column2" tableColumnId="2"/>
      <queryTableField id="3" name="Column3" tableColumnId="3"/>
      <queryTableField id="4" name="Column4" tableColumnId="4"/>
      <queryTableField id="5" name="Column5" tableColumnId="5"/>
      <queryTableField id="6" name="Column6" tableColumnId="6"/>
      <queryTableField id="7" name="Column7" tableColumnId="7"/>
      <queryTableField id="8" name="Column8" tableColumnId="8"/>
      <queryTableField id="9" name="Column9" tableColumnId="9"/>
      <queryTableField id="10" name="Column10" tableColumnId="10"/>
      <queryTableField id="11" name="Column11" tableColumnId="11"/>
      <queryTableField id="12" name="Column12" tableColumnId="12"/>
      <queryTableField id="13" name="Column13" tableColumnId="13"/>
      <queryTableField id="14" name="Column14" tableColumnId="14"/>
      <queryTableField id="15" name="Column15" tableColumnId="15"/>
      <queryTableField id="16" name="Column16" tableColumnId="16"/>
      <queryTableField id="17" name="Column17" tableColumnId="17"/>
      <queryTableField id="18" name="Column18" tableColumnId="18"/>
      <queryTableField id="19" name="Column19" tableColumnId="19"/>
      <queryTableField id="20" name="Column20" tableColumnId="20"/>
      <queryTableField id="21" name="Column21" tableColumnId="21"/>
    </queryTableFields>
  </queryTableRefresh>
</queryTable>
</file>

<file path=xl/tables/_rels/table9.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D4C3100-B21D-476E-BFE6-D00FAFDA7B2D}" name="Table10" displayName="Table10" ref="B3:V7" totalsRowShown="0" headerRowDxfId="637" dataDxfId="635" headerRowBorderDxfId="636" tableBorderDxfId="634" totalsRowBorderDxfId="633">
  <autoFilter ref="B3:V7" xr:uid="{AD4C3100-B21D-476E-BFE6-D00FAFDA7B2D}"/>
  <tableColumns count="21">
    <tableColumn id="1" xr3:uid="{B7B62367-092F-4695-BD4C-64563F83A719}" name="Time period" dataDxfId="632"/>
    <tableColumn id="2" xr3:uid="{277C8979-3061-4E4E-B6A9-FFE230271483}" name="Road Type" dataDxfId="631"/>
    <tableColumn id="3" xr3:uid="{DA063F0E-D3DA-430B-B721-CF43E3BA2515}" name="Vehicle Type" dataDxfId="630"/>
    <tableColumn id="4" xr3:uid="{C47219E9-B49D-41E0-9FD8-6FCA7326567D}" name="Nr of Locations" dataDxfId="629"/>
    <tableColumn id="5" xr3:uid="{50C28E6E-850E-4746-9FA6-CA4D030EF7DF}" name="N" dataDxfId="628"/>
    <tableColumn id="6" xr3:uid="{D0C63BC5-1901-4CC2-8981-E0DCF4E6F49C}" name="Traffic Counts" dataDxfId="627"/>
    <tableColumn id="23" xr3:uid="{1D8681F4-5A25-47C8-B18D-5D09D316466D}" name="Weight proportion" dataDxfId="626"/>
    <tableColumn id="7" xr3:uid="{BAEDA6CA-03DE-4020-A1CB-719933E62994}" name="Average Speed" dataDxfId="625"/>
    <tableColumn id="8" xr3:uid="{09EFDFFA-7DD6-4EA8-A746-C80A7F2334A3}" name="SE1" dataDxfId="624"/>
    <tableColumn id="10" xr3:uid="{8C53E104-704E-4181-9A4C-30C92664DE9C}" name="CI (95%) - lower bound1" dataDxfId="623"/>
    <tableColumn id="11" xr3:uid="{151A53AB-8AB4-4F5C-A7E1-1ACDDEFD1539}" name="CI (95%) - upper bound1" dataDxfId="622"/>
    <tableColumn id="9" xr3:uid="{97550457-00E6-4A79-B3C9-49AF017BEB93}" name="Standard deviation of speed" dataDxfId="621"/>
    <tableColumn id="15" xr3:uid="{98F9D140-05C5-4EBD-B94B-B32FEA587201}" name="85th percentile of speed" dataDxfId="620"/>
    <tableColumn id="16" xr3:uid="{5888746C-27E8-4D85-8C0D-6FAA5F9CB22E}" name="SE2" dataDxfId="619"/>
    <tableColumn id="17" xr3:uid="{833CE81B-00F5-4948-8B0A-17A9130CF6C6}" name="CI (95%) - lower bound2" dataDxfId="618"/>
    <tableColumn id="18" xr3:uid="{0C7E3F20-6A97-4775-BAF3-ABF7A58FD777}" name="CI (95%) - upper bound2" dataDxfId="617"/>
    <tableColumn id="19" xr3:uid="{C7620F1F-9433-4EAC-88DB-1D5AF1598E35}" name="KPI" dataDxfId="616"/>
    <tableColumn id="20" xr3:uid="{D032A80D-4EAB-4BBC-ABE4-C7950EF78055}" name="SE3" dataDxfId="615"/>
    <tableColumn id="21" xr3:uid="{895F1A12-7EBD-40A0-A88D-0D45968C924B}" name="CI (95%) - lower bound3" dataDxfId="614"/>
    <tableColumn id="22" xr3:uid="{4A41CBC1-A53B-41C3-A99F-FC273995E0D6}" name="CI (95%) - upper bound3" dataDxfId="613"/>
    <tableColumn id="12" xr3:uid="{DA287BF3-3F2D-4DD3-B781-06E4BA294ECF}" name="SE" dataDxfId="612">
      <calculatedColumnFormula>SQRT(R4*(1-R4)/F4)</calculatedColumnFormula>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B98A158-7595-47D7-B1BA-9A44DF3E6738}" name="Table108" displayName="Table108" ref="B3:U7" totalsRowShown="0" headerRowDxfId="415" dataDxfId="413" headerRowBorderDxfId="414" tableBorderDxfId="412" totalsRowBorderDxfId="411">
  <autoFilter ref="B3:U7" xr:uid="{1B98A158-7595-47D7-B1BA-9A44DF3E6738}"/>
  <tableColumns count="20">
    <tableColumn id="1" xr3:uid="{C82DEF84-1B18-4CDB-BC61-2E7080A8B2DC}" name="Time period" dataDxfId="410"/>
    <tableColumn id="2" xr3:uid="{1AE62B7D-64BE-4C04-8929-1CBD69FA181A}" name="Road Type" dataDxfId="409"/>
    <tableColumn id="3" xr3:uid="{1A302E4C-D11F-4429-81FC-5B181EAB86E3}" name="Vehicle Type" dataDxfId="408"/>
    <tableColumn id="4" xr3:uid="{E7898049-3BCF-4DC4-BC6C-CD5BBD0C0D1B}" name="Nr of Locations" dataDxfId="407"/>
    <tableColumn id="5" xr3:uid="{66078CC3-C930-4EB6-89C2-91AF4D316118}" name="N" dataDxfId="406"/>
    <tableColumn id="6" xr3:uid="{546DABC1-1932-427C-ADC9-761CC06419DB}" name="Traffic Counts" dataDxfId="405"/>
    <tableColumn id="23" xr3:uid="{424A8633-3A42-41D2-91C1-A02FED2016E7}" name="Weight proportion" dataDxfId="404"/>
    <tableColumn id="7" xr3:uid="{39643FDE-D6B7-45C6-8F87-F2567ADC149A}" name="Average Speed" dataDxfId="403"/>
    <tableColumn id="8" xr3:uid="{903D70F8-CC6C-44D9-93F4-CAEB4A98EF89}" name="SE1" dataDxfId="402"/>
    <tableColumn id="10" xr3:uid="{5447A1D8-A1BA-4B4F-810B-FCD0A2766DA3}" name="CI (95%) - lower bound1" dataDxfId="401"/>
    <tableColumn id="11" xr3:uid="{716E12BB-ED35-4FBE-9AE1-3E86773F9C78}" name="CI (95%) - upper bound1" dataDxfId="400"/>
    <tableColumn id="9" xr3:uid="{1AC16E74-DDE0-4968-BC4D-C0071A7703E0}" name="Standard deviation of speed" dataDxfId="399"/>
    <tableColumn id="15" xr3:uid="{AF689962-10AD-4DC7-B12D-CF23A0747E62}" name="85th percentile of speed" dataDxfId="398"/>
    <tableColumn id="16" xr3:uid="{75768564-E0EE-4BD8-B4A8-A18F4E56C0FB}" name="SE2" dataDxfId="397"/>
    <tableColumn id="17" xr3:uid="{33E442A0-9786-4725-B1CA-F60C7D5615A3}" name="CI (95%) - lower bound2" dataDxfId="396"/>
    <tableColumn id="18" xr3:uid="{53ABFCEF-797D-48BC-8B3B-70A67AA54E7C}" name="CI (95%) - upper bound2" dataDxfId="395"/>
    <tableColumn id="19" xr3:uid="{5BCE6932-930E-4D3A-B301-116BF3D4EEBA}" name="KPI" dataDxfId="394"/>
    <tableColumn id="20" xr3:uid="{E09C16F2-76F8-4676-9F98-1750A77A0A4B}" name="SE3" dataDxfId="393"/>
    <tableColumn id="21" xr3:uid="{BB85C281-BFEE-45A4-9A27-44F45A358152}" name="CI (95%) - lower bound3" dataDxfId="392"/>
    <tableColumn id="22" xr3:uid="{D2AF39F6-222C-4948-879B-B8E455EB238A}" name="CI (95%) - upper bound3" dataDxfId="391"/>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64F7AF0-EFD3-4FB2-814F-C9B4DC970665}" name="Table119" displayName="Table119" ref="B10:U30" totalsRowShown="0" headerRowDxfId="390" dataDxfId="388" headerRowBorderDxfId="389" tableBorderDxfId="387" totalsRowBorderDxfId="386">
  <autoFilter ref="B10:U30" xr:uid="{664F7AF0-EFD3-4FB2-814F-C9B4DC970665}"/>
  <tableColumns count="20">
    <tableColumn id="1" xr3:uid="{D85D22B8-44F7-4E36-9A90-DE55AA7F7D99}" name="Time period" dataDxfId="385"/>
    <tableColumn id="2" xr3:uid="{8171239E-1DEE-4468-8852-46BA17DB05E0}" name="Road Type" dataDxfId="384"/>
    <tableColumn id="3" xr3:uid="{C71C5FC6-74E9-4924-88EB-70218FF23184}" name="Vehicle Type" dataDxfId="383"/>
    <tableColumn id="4" xr3:uid="{37722D8F-DD17-49FE-BC30-E4F708517903}" name="Nr of Locations" dataDxfId="382"/>
    <tableColumn id="5" xr3:uid="{25A4B65C-79E1-467B-920E-A147A3662F8B}" name="N" dataDxfId="381"/>
    <tableColumn id="6" xr3:uid="{01104BD9-E204-451A-8373-BA99284ED1BE}" name="Traffic Counts" dataDxfId="380"/>
    <tableColumn id="23" xr3:uid="{609CD070-14B4-462B-BA98-5461E3B38BF1}" name="Weight proportion" dataDxfId="379"/>
    <tableColumn id="7" xr3:uid="{4E95CF1C-296A-4B1E-9545-B8A06C2878F4}" name="Average Speed" dataDxfId="378"/>
    <tableColumn id="8" xr3:uid="{44D4804F-95FB-45F6-9DC7-ABADBDD4A1C0}" name="SE1" dataDxfId="377"/>
    <tableColumn id="9" xr3:uid="{1B2CA833-80EB-4F07-8A34-4B82382DB4C9}" name="CI (95%) - lower bound1" dataDxfId="376"/>
    <tableColumn id="10" xr3:uid="{789B5A92-0803-4724-9465-817733B3F6FC}" name="CI (95%) - upper bound1" dataDxfId="375"/>
    <tableColumn id="11" xr3:uid="{95178FD8-B8D2-4C0F-9424-B3DA14E59A65}" name="Standard deviation of speed" dataDxfId="374"/>
    <tableColumn id="15" xr3:uid="{DECD2BA4-3D9E-4BC3-8013-69FE43C00307}" name="85th percentile of speed" dataDxfId="373"/>
    <tableColumn id="16" xr3:uid="{32472E48-1590-4394-80DE-1795B6491909}" name="SE2" dataDxfId="372"/>
    <tableColumn id="17" xr3:uid="{5E4E22DA-4230-4720-A703-9F4042378BE8}" name="CI (95%) - lower bound2" dataDxfId="371"/>
    <tableColumn id="18" xr3:uid="{EBB558D2-118A-4B0F-9B11-E38F299D5697}" name="CI (95%) - upper bound2" dataDxfId="370"/>
    <tableColumn id="19" xr3:uid="{8984BDDF-541D-43D1-88E5-26A12847A7F4}" name="KPI" dataDxfId="369"/>
    <tableColumn id="20" xr3:uid="{E15EB92D-AE2D-4A97-9FF2-33941C4F5EB5}" name="SE3" dataDxfId="368"/>
    <tableColumn id="21" xr3:uid="{29DDD19B-F13A-46DF-9DD3-92013F7969F9}" name="CI (95%) - lower bound3" dataDxfId="367"/>
    <tableColumn id="22" xr3:uid="{DDAF891F-0891-4E7A-9BD1-E3463394F4FD}" name="CI (95%) - upper bound3" dataDxfId="366"/>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462EFC3-9106-4793-9186-655AE08C0ECB}" name="Table102" displayName="Table102" ref="B3:U7" totalsRowShown="0" headerRowDxfId="365" dataDxfId="363" headerRowBorderDxfId="364" tableBorderDxfId="362" totalsRowBorderDxfId="361">
  <autoFilter ref="B3:U7" xr:uid="{1462EFC3-9106-4793-9186-655AE08C0ECB}"/>
  <tableColumns count="20">
    <tableColumn id="1" xr3:uid="{D1FD63A7-300D-447C-AB43-B96A55E3BBD1}" name="Time period" dataDxfId="360"/>
    <tableColumn id="2" xr3:uid="{145297D3-6D9E-4710-8204-62E11720255E}" name="Road Type" dataDxfId="359"/>
    <tableColumn id="3" xr3:uid="{78E47C5F-D837-4B15-975D-871530744A6B}" name="Vehicle Type" dataDxfId="358"/>
    <tableColumn id="4" xr3:uid="{26A7D256-034E-4000-B302-067A83768723}" name="Nr of Locations" dataDxfId="357"/>
    <tableColumn id="5" xr3:uid="{CB71D96C-95AA-4CB5-8AFC-CFF4BF9FA411}" name="N" dataDxfId="356"/>
    <tableColumn id="6" xr3:uid="{6C093FD8-337D-4075-8603-FA6DA2095389}" name="Traffic Counts" dataDxfId="355"/>
    <tableColumn id="23" xr3:uid="{815DC63C-7611-4DFD-B900-9099E9CD3802}" name="Weight proportion" dataDxfId="354"/>
    <tableColumn id="7" xr3:uid="{EC7D1EBF-4681-4558-9DE6-D5729E2E7A33}" name="Average Speed" dataDxfId="353"/>
    <tableColumn id="8" xr3:uid="{009F5F1E-91E9-4F7E-8B85-1704E6952E1E}" name="SE1" dataDxfId="352"/>
    <tableColumn id="10" xr3:uid="{ADD14A4E-3DB7-4B4E-90A8-F504844D2A09}" name="CI (95%) - lower bound1" dataDxfId="351"/>
    <tableColumn id="11" xr3:uid="{9F9896DD-EB99-4873-B81F-FF36720339D1}" name="CI (95%) - upper bound1" dataDxfId="350"/>
    <tableColumn id="9" xr3:uid="{2C5FA462-E50D-41D8-92B3-FBDD93DA8A79}" name="Standard deviation of speed" dataDxfId="349"/>
    <tableColumn id="15" xr3:uid="{E9E781A1-8CE3-46BF-97FB-A24AFAE0F234}" name="85th percentile of speed" dataDxfId="348"/>
    <tableColumn id="16" xr3:uid="{B5D7F39E-FAAE-42A2-8B47-F3FE9C2071AA}" name="SE2" dataDxfId="347"/>
    <tableColumn id="17" xr3:uid="{5B374B8C-3C15-4E2B-B03B-958C3EDF09F8}" name="CI (95%) - lower bound2" dataDxfId="346"/>
    <tableColumn id="18" xr3:uid="{11A66170-9EE7-4562-ABBA-E182CB87B9EB}" name="CI (95%) - upper bound2" dataDxfId="345"/>
    <tableColumn id="19" xr3:uid="{177E11DD-0C2B-424F-A7B0-EFEE2FEF8E02}" name="KPI" dataDxfId="344"/>
    <tableColumn id="20" xr3:uid="{AEDCB149-0552-487A-944E-D68517B10602}" name="SE3" dataDxfId="343"/>
    <tableColumn id="21" xr3:uid="{A6C68FB1-193F-4FCE-8501-6EBE6FBC92A3}" name="CI (95%) - lower bound3" dataDxfId="342"/>
    <tableColumn id="22" xr3:uid="{88E99D13-AAA1-4FA9-9FB9-D57A858E3490}" name="CI (95%) - upper bound3" dataDxfId="341"/>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3CE3ED8-5974-40AA-9A35-4F95FB7D4C7D}" name="Table113" displayName="Table113" ref="B10:U30" totalsRowShown="0" headerRowDxfId="340" dataDxfId="338" headerRowBorderDxfId="339" tableBorderDxfId="337" totalsRowBorderDxfId="336">
  <autoFilter ref="B10:U30" xr:uid="{93CE3ED8-5974-40AA-9A35-4F95FB7D4C7D}"/>
  <tableColumns count="20">
    <tableColumn id="1" xr3:uid="{51FDD0EE-717F-4921-9842-6D7DFC3D22E7}" name="Time period" dataDxfId="335"/>
    <tableColumn id="2" xr3:uid="{B7A19EDE-2DF7-4C1C-9041-F2B01855ED63}" name="Road Type" dataDxfId="334"/>
    <tableColumn id="3" xr3:uid="{CFCA3BD6-C766-4E52-993E-1A07B8947887}" name="Vehicle Type" dataDxfId="333"/>
    <tableColumn id="4" xr3:uid="{77B75639-8DCB-44EF-BCCA-063FBAB2E108}" name="Nr of Locations" dataDxfId="332"/>
    <tableColumn id="5" xr3:uid="{F6168410-99B8-4D49-A090-043B0038498D}" name="N" dataDxfId="331"/>
    <tableColumn id="6" xr3:uid="{9093C4DD-2C85-4643-AB06-2F9C96FA3B9C}" name="Traffic Counts" dataDxfId="330"/>
    <tableColumn id="23" xr3:uid="{114D9203-591B-4762-878C-DEEC6593984C}" name="Weight proportion" dataDxfId="329"/>
    <tableColumn id="7" xr3:uid="{EF767256-FE15-433E-BE25-9B8740F00E8E}" name="Average Speed" dataDxfId="328"/>
    <tableColumn id="8" xr3:uid="{1E944A31-5CC3-41EE-B647-16E8103EDEBF}" name="SE1" dataDxfId="327"/>
    <tableColumn id="9" xr3:uid="{FE855D84-E346-444A-9921-9CC54BBA5625}" name="CI (95%) - lower bound1" dataDxfId="326"/>
    <tableColumn id="10" xr3:uid="{30D1EFA6-8F7D-4AA3-85D4-1554C733B30C}" name="CI (95%) - upper bound1" dataDxfId="325"/>
    <tableColumn id="11" xr3:uid="{5B7D4C3F-16F2-4881-B9A0-C0254AB93942}" name="Standard deviation of speed" dataDxfId="324"/>
    <tableColumn id="15" xr3:uid="{A90895F0-12E0-4CEB-8972-3557950DD6B3}" name="85th percentile of speed" dataDxfId="323"/>
    <tableColumn id="16" xr3:uid="{8BA2DD50-7403-426F-8CD2-7A6ECD9F6FEC}" name="SE2" dataDxfId="322"/>
    <tableColumn id="17" xr3:uid="{71090EB4-BB2F-400D-B4BE-431044248701}" name="CI (95%) - lower bound2" dataDxfId="321"/>
    <tableColumn id="18" xr3:uid="{FE0FB7F5-ECAB-4BED-8324-635E30C76B21}" name="CI (95%) - upper bound2" dataDxfId="320"/>
    <tableColumn id="19" xr3:uid="{F526C2D7-5206-4F9C-88A3-2EA731928983}" name="KPI" dataDxfId="319"/>
    <tableColumn id="20" xr3:uid="{C7305670-9EA1-4C88-9D4D-E4F1B5409730}" name="SE3" dataDxfId="318"/>
    <tableColumn id="21" xr3:uid="{F75511B7-119E-41B6-AA44-D25840F7181D}" name="CI (95%) - lower bound3" dataDxfId="317"/>
    <tableColumn id="22" xr3:uid="{47EB3EB7-185F-4764-8A6C-858B44ED13B0}" name="CI (95%) - upper bound3" dataDxfId="316"/>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DEBAD46-9A4F-473C-B8A9-0F195CF555E5}" name="Table1012" displayName="Table1012" ref="B3:U7" totalsRowShown="0" headerRowDxfId="315" dataDxfId="313" headerRowBorderDxfId="314" tableBorderDxfId="312" totalsRowBorderDxfId="311">
  <autoFilter ref="B3:U7" xr:uid="{FDEBAD46-9A4F-473C-B8A9-0F195CF555E5}"/>
  <tableColumns count="20">
    <tableColumn id="1" xr3:uid="{CBB55916-3783-4230-80DE-01AAE78D03A9}" name="Time period" dataDxfId="310"/>
    <tableColumn id="2" xr3:uid="{388D5C90-3C1E-479E-A2FC-5C435069A9C5}" name="Road Type" dataDxfId="309"/>
    <tableColumn id="3" xr3:uid="{7E6AA668-E9DC-446A-8CB0-754148D06709}" name="Vehicle Type" dataDxfId="308"/>
    <tableColumn id="4" xr3:uid="{BF5AE7A4-7539-480F-BEDA-4969D2CDA2CF}" name="Nr of Locations" dataDxfId="307"/>
    <tableColumn id="5" xr3:uid="{3AD37861-12B1-46CC-8AC3-4EA7199EC342}" name="N" dataDxfId="306"/>
    <tableColumn id="6" xr3:uid="{5C596A88-44CA-45D4-845A-A6CC368F7519}" name="Traffic Counts" dataDxfId="305"/>
    <tableColumn id="23" xr3:uid="{09A7117A-0D70-4971-890A-8B2E9972E289}" name="Weight proportion" dataDxfId="304"/>
    <tableColumn id="7" xr3:uid="{C35B29F9-AFE4-4A56-87DF-2E370D563253}" name="Average Speed" dataDxfId="303"/>
    <tableColumn id="8" xr3:uid="{B0D261A7-2DCF-465A-A5BC-22998CF77A6C}" name="SE1" dataDxfId="302"/>
    <tableColumn id="10" xr3:uid="{0B162153-94C3-48EF-BC62-6A563E7D6699}" name="CI (95%) - lower bound1" dataDxfId="301"/>
    <tableColumn id="11" xr3:uid="{B6E20B89-F0CA-4A1A-BD63-8303CB8ECE58}" name="CI (95%) - upper bound1" dataDxfId="300"/>
    <tableColumn id="9" xr3:uid="{D6425046-5E8F-46FC-87EB-8FFD3B9C04B8}" name="Standard deviation of speed" dataDxfId="299"/>
    <tableColumn id="15" xr3:uid="{E6A555AA-DAA7-45E4-933E-DA05A4EDC271}" name="85th percentile of speed" dataDxfId="298"/>
    <tableColumn id="16" xr3:uid="{CE5A33EF-A8B5-44D6-AB1A-DC5F82BDA024}" name="SE2" dataDxfId="297"/>
    <tableColumn id="17" xr3:uid="{5029DAC4-392F-4A4A-B6D9-AFDDF6B7D2CC}" name="CI (95%) - lower bound2" dataDxfId="296"/>
    <tableColumn id="18" xr3:uid="{82DDD5AF-8E80-4BAF-9159-59CA725768C3}" name="CI (95%) - upper bound2" dataDxfId="295"/>
    <tableColumn id="19" xr3:uid="{4052E5AC-A5AE-478A-9AE0-7A86CB700CD9}" name="KPI" dataDxfId="294"/>
    <tableColumn id="20" xr3:uid="{B4C4DC63-C22A-445E-ADD1-1C51B84FE92E}" name="SE3" dataDxfId="293"/>
    <tableColumn id="21" xr3:uid="{8602202A-28A8-474E-B276-3755524B9BDA}" name="CI (95%) - lower bound3" dataDxfId="292">
      <calculatedColumnFormula>Table1012[[#This Row],[KPI]]-1.96*SQRT(Table1012[[#This Row],[KPI]]*(1-Table1012[[#This Row],[KPI]])/Table1012[[#This Row],[N]])</calculatedColumnFormula>
    </tableColumn>
    <tableColumn id="22" xr3:uid="{BC3B9356-D952-49A6-A1CF-515E4244C3B8}" name="CI (95%) - upper bound3" dataDxfId="291">
      <calculatedColumnFormula>Table1012[[#This Row],[KPI]]+1.96*SQRT(Table1012[[#This Row],[KPI]]*(1-Table1012[[#This Row],[KPI]])/Table1012[[#This Row],[N]])</calculatedColumnFormula>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6256F41-9691-43D0-8999-C79B1BBEB748}" name="Table1113" displayName="Table1113" ref="B10:U30" totalsRowShown="0" headerRowDxfId="290" dataDxfId="288" headerRowBorderDxfId="289" tableBorderDxfId="287" totalsRowBorderDxfId="286">
  <autoFilter ref="B10:U30" xr:uid="{56256F41-9691-43D0-8999-C79B1BBEB748}"/>
  <tableColumns count="20">
    <tableColumn id="1" xr3:uid="{DABA12E3-607F-4ABB-8F9A-B2CC35120EE0}" name="Time period" dataDxfId="285"/>
    <tableColumn id="2" xr3:uid="{7BFED4B7-5088-45A2-900A-E1343A786906}" name="Road Type" dataDxfId="284"/>
    <tableColumn id="3" xr3:uid="{914B3C18-D942-4FCD-9ABE-D514D837D6E9}" name="Vehicle Type" dataDxfId="283"/>
    <tableColumn id="4" xr3:uid="{B7B94D23-754A-40BD-A759-841874D76F40}" name="Nr of Locations" dataDxfId="282"/>
    <tableColumn id="5" xr3:uid="{E75E6473-3575-4FB8-AFB9-9F3D7068F276}" name="N" dataDxfId="281"/>
    <tableColumn id="6" xr3:uid="{9603F1AA-BBB6-458F-9D57-FEBC341ED0FC}" name="Traffic Counts" dataDxfId="280"/>
    <tableColumn id="23" xr3:uid="{45190883-1AFB-4750-A401-635675770D82}" name="Weight proportion" dataDxfId="279"/>
    <tableColumn id="7" xr3:uid="{29DBFC45-53EF-4602-B0FB-631768564D74}" name="Average Speed" dataDxfId="278"/>
    <tableColumn id="8" xr3:uid="{D63E358A-E618-4747-B6D3-4FD2BB466237}" name="SE1" dataDxfId="277"/>
    <tableColumn id="9" xr3:uid="{D5787F43-914C-4833-9A61-000A572AB94C}" name="CI (95%) - lower bound1" dataDxfId="276"/>
    <tableColumn id="10" xr3:uid="{4C94319C-DD95-45B0-A2A4-03F7710EEC22}" name="CI (95%) - upper bound1" dataDxfId="275"/>
    <tableColumn id="11" xr3:uid="{DD3051BB-0CB9-4331-9507-58DBDAB3FB4A}" name="Standard deviation of speed" dataDxfId="274"/>
    <tableColumn id="15" xr3:uid="{727B8621-E556-4FD8-A6E9-4E7E2ED2E3E5}" name="85th percentile of speed" dataDxfId="273"/>
    <tableColumn id="16" xr3:uid="{36B3CF7A-8E96-4013-A37C-3936F58CA987}" name="SE2" dataDxfId="272"/>
    <tableColumn id="17" xr3:uid="{30D4EB1D-F377-4B34-8B59-8FF6E26E3305}" name="CI (95%) - lower bound2" dataDxfId="271"/>
    <tableColumn id="18" xr3:uid="{3BDF5CEA-8DAC-41D3-BC1A-E4335FD8F9E5}" name="CI (95%) - upper bound2" dataDxfId="270"/>
    <tableColumn id="19" xr3:uid="{A0C576F3-EF55-4364-956A-C57A5CA0FFB8}" name="KPI" dataDxfId="269"/>
    <tableColumn id="20" xr3:uid="{91CCBFEB-BFDE-4BAE-97E3-C76028F93995}" name="SE3" dataDxfId="268"/>
    <tableColumn id="21" xr3:uid="{82FB78FF-C11E-4DEE-BB08-54BABFD05620}" name="CI (95%) - lower bound3" dataDxfId="267"/>
    <tableColumn id="22" xr3:uid="{419256A5-30CE-4DC0-A0B0-64108AA28D07}" name="CI (95%) - upper bound3" dataDxfId="266"/>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8C919BE-247A-42F3-A1A1-604B8C10B16F}" name="Table1016" displayName="Table1016" ref="B3:U7" totalsRowShown="0" headerRowDxfId="265" dataDxfId="263" headerRowBorderDxfId="264" tableBorderDxfId="262" totalsRowBorderDxfId="261">
  <autoFilter ref="B3:U7" xr:uid="{28C919BE-247A-42F3-A1A1-604B8C10B16F}"/>
  <tableColumns count="20">
    <tableColumn id="1" xr3:uid="{6B8711DC-E54E-4535-B4AE-ED11A14C9E76}" name="Time period" dataDxfId="260"/>
    <tableColumn id="2" xr3:uid="{79CDE506-B388-4E2B-AC0A-27BB8E8D890C}" name="Road Type" dataDxfId="259"/>
    <tableColumn id="3" xr3:uid="{5938D834-81B4-43A9-8F5F-A00C48B8BD01}" name="Vehicle Type" dataDxfId="258"/>
    <tableColumn id="4" xr3:uid="{3DB7636B-61A5-4D94-ACCA-C1AE6AE52063}" name="Nr of Locations" dataDxfId="257"/>
    <tableColumn id="5" xr3:uid="{FFA275C1-C705-4D96-9CDA-AA609E94D93E}" name="N" dataDxfId="256"/>
    <tableColumn id="6" xr3:uid="{131F7573-C821-43E5-9179-453E152C1696}" name="Traffic Counts" dataDxfId="255"/>
    <tableColumn id="23" xr3:uid="{E1790AFA-E189-4B95-B43B-3933F4CE2264}" name="Weight proportion" dataDxfId="254"/>
    <tableColumn id="7" xr3:uid="{D2E8B152-4D6F-4885-9145-CD61B50ED353}" name="Average Speed" dataDxfId="253"/>
    <tableColumn id="8" xr3:uid="{CB8F78AA-F19F-4F3A-9511-93778A273038}" name="SE1" dataDxfId="252"/>
    <tableColumn id="10" xr3:uid="{754BB26C-566B-498F-8E76-375FFC9B5897}" name="CI (95%) - lower bound1" dataDxfId="251"/>
    <tableColumn id="11" xr3:uid="{A40DEA64-46E5-4693-BF21-8263AD7E0129}" name="CI (95%) - upper bound1" dataDxfId="250"/>
    <tableColumn id="9" xr3:uid="{8E88EF6C-AE3E-44C1-8A91-F50634EA59DE}" name="Standard deviation of speed" dataDxfId="249"/>
    <tableColumn id="15" xr3:uid="{6B4C92EA-E9EA-4B63-A1EC-66200D1120A3}" name="85th percentile of speed" dataDxfId="248"/>
    <tableColumn id="16" xr3:uid="{40EC9F08-AF4F-427C-940E-456265C989E6}" name="SE2" dataDxfId="247"/>
    <tableColumn id="17" xr3:uid="{0D8A27BA-A62B-443B-AB21-4D4E66F02044}" name="CI (95%) - lower bound2" dataDxfId="246"/>
    <tableColumn id="18" xr3:uid="{D546F617-0145-45E8-B419-170B74E7486D}" name="CI (95%) - upper bound2" dataDxfId="245"/>
    <tableColumn id="19" xr3:uid="{7568E0BB-9B9B-4070-82D0-46F88B341215}" name="KPI" dataDxfId="244"/>
    <tableColumn id="20" xr3:uid="{80E5CF54-8F65-45A3-90A8-ED99A5127014}" name="SE3" dataDxfId="243"/>
    <tableColumn id="21" xr3:uid="{3A378631-500D-4F37-ABC3-ABB1309A2D1D}" name="CI (95%) - lower bound3" dataDxfId="242"/>
    <tableColumn id="22" xr3:uid="{40150DA9-4605-467C-9E83-D0C500F62260}" name="CI (95%) - upper bound3" dataDxfId="241"/>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D93F5B09-A698-4BE4-9B69-DD776B1D1E8C}" name="Table1118" displayName="Table1118" ref="B10:U30" totalsRowShown="0" headerRowDxfId="240" dataDxfId="238" headerRowBorderDxfId="239" tableBorderDxfId="237" totalsRowBorderDxfId="236">
  <autoFilter ref="B10:U30" xr:uid="{D93F5B09-A698-4BE4-9B69-DD776B1D1E8C}"/>
  <tableColumns count="20">
    <tableColumn id="1" xr3:uid="{D725BF2B-7CF1-4F1A-96EC-010E96A369D3}" name="Time period" dataDxfId="235"/>
    <tableColumn id="2" xr3:uid="{BE0B34D2-8596-40FA-AD3D-09C851351309}" name="Road Type" dataDxfId="234"/>
    <tableColumn id="3" xr3:uid="{371CB80C-30FA-4DBB-948D-05F61E8A8901}" name="Vehicle Type" dataDxfId="233"/>
    <tableColumn id="4" xr3:uid="{A59656BC-08D8-4863-A42B-2D8FD8AADC9A}" name="Nr of Locations" dataDxfId="232"/>
    <tableColumn id="5" xr3:uid="{E2A942EB-130E-40CA-AA8A-28F55037330D}" name="N" dataDxfId="231"/>
    <tableColumn id="6" xr3:uid="{3DBC1472-97A7-4975-873A-6743B0ABE736}" name="Traffic Counts" dataDxfId="230"/>
    <tableColumn id="23" xr3:uid="{925A5CF3-99CE-4BD2-A17D-7F66A115D59E}" name="Weight proportion" dataDxfId="229"/>
    <tableColumn id="7" xr3:uid="{09FD279D-5C43-41DD-8E74-FF32F79E949F}" name="Average Speed" dataDxfId="228"/>
    <tableColumn id="8" xr3:uid="{6F646F90-E067-47CE-862D-70C3D860F597}" name="SE1" dataDxfId="227"/>
    <tableColumn id="9" xr3:uid="{F07036BC-39BB-40F9-B8BD-C9A021408B85}" name="CI (95%) - lower bound1" dataDxfId="226"/>
    <tableColumn id="10" xr3:uid="{DB04D2D5-6D75-4BF5-ADDA-774B810F97FD}" name="CI (95%) - upper bound1" dataDxfId="225"/>
    <tableColumn id="11" xr3:uid="{7BB3B9D3-9044-4D64-9DF3-B5A625A8B2E4}" name="Standard deviation of speed" dataDxfId="224"/>
    <tableColumn id="15" xr3:uid="{0E749B0F-7517-4B5C-AFBE-FD0572D0FB8E}" name="85th percentile of speed" dataDxfId="223"/>
    <tableColumn id="16" xr3:uid="{50B0D61B-4259-49B7-BBA4-108989B799F4}" name="SE2" dataDxfId="222"/>
    <tableColumn id="17" xr3:uid="{439FB361-4C91-47E5-B269-E3563A31B5D0}" name="CI (95%) - lower bound2" dataDxfId="221"/>
    <tableColumn id="18" xr3:uid="{2163BDA5-A75A-40CF-B9E9-DA41A87BF908}" name="CI (95%) - upper bound2" dataDxfId="220"/>
    <tableColumn id="19" xr3:uid="{5CF73169-7299-4DA2-9A27-9D424EBB152E}" name="KPI" dataDxfId="219"/>
    <tableColumn id="20" xr3:uid="{CFE1EDBD-B9B3-4585-9945-E2A60014E26C}" name="SE3" dataDxfId="218"/>
    <tableColumn id="21" xr3:uid="{6CEA4194-A270-427F-AF96-CFFDE019B106}" name="CI (95%) - lower bound3" dataDxfId="217"/>
    <tableColumn id="22" xr3:uid="{5BB792B8-0375-4E45-89C8-514CB77EE2E2}" name="CI (95%) - upper bound3" dataDxfId="216"/>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8A5FB17-5EF7-4D6C-B18F-38013E956579}" name="Table10219" displayName="Table10219" ref="B3:X7" totalsRowShown="0" headerRowDxfId="215" dataDxfId="213" headerRowBorderDxfId="214" tableBorderDxfId="212" totalsRowBorderDxfId="211">
  <autoFilter ref="B3:X7" xr:uid="{38A5FB17-5EF7-4D6C-B18F-38013E956579}"/>
  <tableColumns count="23">
    <tableColumn id="1" xr3:uid="{F1DC9586-D94F-4317-BBA4-387456FF1487}" name="Time period" dataDxfId="210"/>
    <tableColumn id="2" xr3:uid="{BA247C57-F4D8-4E74-AEF2-0CED71506951}" name="Road Type" dataDxfId="209"/>
    <tableColumn id="3" xr3:uid="{7A3AC2F4-A955-468C-8521-C30146EF5231}" name="Vehicle Type" dataDxfId="208"/>
    <tableColumn id="4" xr3:uid="{88D8EDFE-7DB0-47E5-BF19-81E545B665FE}" name="Nr of Locations" dataDxfId="207"/>
    <tableColumn id="5" xr3:uid="{9F287A85-9809-474C-B292-E4707765AA32}" name="N" dataDxfId="206"/>
    <tableColumn id="6" xr3:uid="{A15F8281-19EC-4FD4-8EE6-F0A4F3D74EA4}" name="Traffic Counts" dataDxfId="205"/>
    <tableColumn id="23" xr3:uid="{834700BD-19F9-4107-B1A7-ED7C2464104F}" name="Weight proportion" dataDxfId="204"/>
    <tableColumn id="7" xr3:uid="{C7AFF3C1-98E5-4F12-B501-2842146878C4}" name="Average Speed" dataDxfId="203"/>
    <tableColumn id="8" xr3:uid="{8D3C1823-56A3-40D2-9C48-BD081EDF5B52}" name="SE1" dataDxfId="202"/>
    <tableColumn id="10" xr3:uid="{15F6FA97-6769-4ED6-ABB0-8CF5DD31FACB}" name="CI (95%) - lower bound1" dataDxfId="201"/>
    <tableColumn id="11" xr3:uid="{052E5218-0160-4726-AC03-7A844CABC254}" name="CI (95%) - upper bound1" dataDxfId="200"/>
    <tableColumn id="9" xr3:uid="{E5DD3345-D6E7-4500-B5E1-E1705D7AECC4}" name="Standard deviation of speed" dataDxfId="199"/>
    <tableColumn id="12" xr3:uid="{619ED97E-FA02-4B9A-9A3E-5ED0B219D74D}" name="SE2" dataDxfId="198"/>
    <tableColumn id="13" xr3:uid="{3D753B41-BE6C-4E40-AD79-CAB3C37F7B00}" name="CI (95%) - lower bound2" dataDxfId="197"/>
    <tableColumn id="14" xr3:uid="{1450E793-7D97-4AF7-A0AB-0DBD71F9F839}" name="CI (95%) - upper bound2" dataDxfId="196"/>
    <tableColumn id="15" xr3:uid="{F786FA40-1460-46DD-A220-F57D4EF15A51}" name="85th percentile of speed" dataDxfId="195"/>
    <tableColumn id="16" xr3:uid="{BAC92313-4A6B-4D83-9BF5-3A2AADBECF88}" name="SE3" dataDxfId="194"/>
    <tableColumn id="17" xr3:uid="{E82004AB-225B-4E31-9869-B270E6E45359}" name="CI (95%) - lower bound3" dataDxfId="193"/>
    <tableColumn id="18" xr3:uid="{F084C832-D9E5-4136-B530-D129D810D77D}" name="CI (95%) - upper bound3" dataDxfId="192"/>
    <tableColumn id="19" xr3:uid="{0F58D87A-C341-4AC2-B42E-530DCC6C676D}" name="KPI" dataDxfId="191"/>
    <tableColumn id="20" xr3:uid="{5BFE9A06-D81C-43C8-B61F-622DAAB43918}" name="SE4" dataDxfId="190"/>
    <tableColumn id="21" xr3:uid="{861377E6-B0D7-4C64-8567-8A1720FACE91}" name="CI (95%) - lower bound4" dataDxfId="189"/>
    <tableColumn id="22" xr3:uid="{F151A969-25F7-4CD7-AB1A-30E571AD80AD}" name="CI (95%) - upper bound4" dataDxfId="188"/>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4A5FD8BB-E182-430E-BAEF-1B5719580AF3}" name="Table11320" displayName="Table11320" ref="B10:X30" totalsRowShown="0" headerRowDxfId="187" dataDxfId="185" headerRowBorderDxfId="186" tableBorderDxfId="184" totalsRowBorderDxfId="183">
  <autoFilter ref="B10:X30" xr:uid="{4A5FD8BB-E182-430E-BAEF-1B5719580AF3}"/>
  <tableColumns count="23">
    <tableColumn id="1" xr3:uid="{AD6A269D-6CAB-4963-BEBB-2C50B188A1A3}" name="Time period" dataDxfId="182"/>
    <tableColumn id="2" xr3:uid="{571946C1-56E8-461B-BDAA-28FA173D5627}" name="Road Type" dataDxfId="181"/>
    <tableColumn id="3" xr3:uid="{22B0BA14-5C3F-4036-BCDE-F0E3847ACD2A}" name="Vehicle Type" dataDxfId="180"/>
    <tableColumn id="4" xr3:uid="{D61AE3AB-7F1A-4F10-9B84-A37DFBD5CBA2}" name="Nr of Locations" dataDxfId="179"/>
    <tableColumn id="5" xr3:uid="{BA6FB479-404B-4492-969C-2574E225AC3C}" name="N" dataDxfId="178"/>
    <tableColumn id="6" xr3:uid="{DBE7D45A-66A9-4927-8D2F-6BAC43C9BE0F}" name="Traffic Counts" dataDxfId="177"/>
    <tableColumn id="23" xr3:uid="{F95C9772-C12D-44E8-B014-CD8ED4566ACB}" name="Weight proportion" dataDxfId="176"/>
    <tableColumn id="7" xr3:uid="{B9A75E06-948B-4DDD-BBB7-5FDF10BD8AC5}" name="Average Speed" dataDxfId="175"/>
    <tableColumn id="8" xr3:uid="{4F16290B-94DA-4277-ABF7-F078CB2678E8}" name="SE1" dataDxfId="174"/>
    <tableColumn id="9" xr3:uid="{D7C9ECA0-B430-477E-A7F6-95182E6F4859}" name="CI (95%) - lower bound1" dataDxfId="173"/>
    <tableColumn id="10" xr3:uid="{9AB102D1-B509-429E-A902-3078A79F9ACA}" name="CI (95%) - upper bound1" dataDxfId="172"/>
    <tableColumn id="11" xr3:uid="{AE6B0B0B-A42F-4F7D-A5D7-248707DDBF92}" name="Standard deviation of speed" dataDxfId="171"/>
    <tableColumn id="12" xr3:uid="{149FD16E-F698-4F28-9C98-8DEE60DC86B6}" name="SE2" dataDxfId="170"/>
    <tableColumn id="13" xr3:uid="{264BA688-0C5F-48F0-842A-B4422CBB4E0D}" name="CI (95%) - lower bound2" dataDxfId="169"/>
    <tableColumn id="14" xr3:uid="{79D05B4B-5DC4-4B64-8F39-C4D983CE0823}" name="CI (95%) - upper bound2" dataDxfId="168"/>
    <tableColumn id="15" xr3:uid="{6D03DEAA-6D45-467D-A10A-0E3A3DAD6B56}" name="85th percentile of speed" dataDxfId="167"/>
    <tableColumn id="16" xr3:uid="{0F29DDE6-69A1-4FB8-944B-A4EEAEB4B339}" name="SE3" dataDxfId="166"/>
    <tableColumn id="17" xr3:uid="{08A46FE6-9836-4A9B-BF2B-DA56301D1B33}" name="CI (95%) - lower bound3" dataDxfId="165"/>
    <tableColumn id="18" xr3:uid="{99023348-494C-47CA-9103-00555FBDF03C}" name="CI (95%) - upper bound3" dataDxfId="164"/>
    <tableColumn id="19" xr3:uid="{0AC90849-8371-43E5-92B6-D663010091D6}" name="KPI" dataDxfId="163"/>
    <tableColumn id="20" xr3:uid="{DC851872-6E7A-4587-8B04-0D470DC658A1}" name="SE4" dataDxfId="162"/>
    <tableColumn id="21" xr3:uid="{C93AFF11-1D5D-43BF-93F4-7019CED6DA0D}" name="CI (95%) - lower bound4" dataDxfId="161"/>
    <tableColumn id="22" xr3:uid="{1E3A20EF-02DE-47D8-B56E-195B2FF7EF40}" name="CI (95%) - upper bound4" dataDxfId="16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200AF43-4F7D-4C42-879F-F5F23D57CF17}" name="Table11" displayName="Table11" ref="B10:U30" totalsRowShown="0" headerRowDxfId="611" dataDxfId="609" headerRowBorderDxfId="610" tableBorderDxfId="608" totalsRowBorderDxfId="607">
  <autoFilter ref="B10:U30" xr:uid="{F200AF43-4F7D-4C42-879F-F5F23D57CF17}"/>
  <tableColumns count="20">
    <tableColumn id="1" xr3:uid="{31B67671-5D90-47A7-B195-E23418DE3B0F}" name="Time period" dataDxfId="606"/>
    <tableColumn id="2" xr3:uid="{C3B4B4BC-60D1-4DD3-AD57-2EFD978E8978}" name="Road Type" dataDxfId="605"/>
    <tableColumn id="3" xr3:uid="{A0E93E93-E404-4002-9A01-DD7AAFBEB8C1}" name="Vehicle Type" dataDxfId="604"/>
    <tableColumn id="4" xr3:uid="{3A31C909-D73A-43CE-8457-7DCD335BBBCA}" name="Nr of Locations" dataDxfId="603"/>
    <tableColumn id="5" xr3:uid="{61668B12-E4AC-445E-A7C4-AAF7764A7D81}" name="N" dataDxfId="602"/>
    <tableColumn id="6" xr3:uid="{D4AEB805-E2A4-4CB8-826A-5F7AEE40B909}" name="Traffic Counts" dataDxfId="601"/>
    <tableColumn id="23" xr3:uid="{96D43E35-17A2-4A82-9303-DDD6912EA31C}" name="Weight proportion" dataDxfId="600"/>
    <tableColumn id="7" xr3:uid="{E5930F07-5DAE-484A-9310-442D53D45871}" name="Average Speed" dataDxfId="599"/>
    <tableColumn id="8" xr3:uid="{5C0A036F-283D-4870-A221-CB1857FF9221}" name="SE1" dataDxfId="598"/>
    <tableColumn id="9" xr3:uid="{41D7F045-79F0-4614-B128-6C3FC272FE0C}" name="CI (95%) - lower bound1" dataDxfId="597"/>
    <tableColumn id="10" xr3:uid="{7E235140-5BD9-49E0-87C4-C31CF3399089}" name="CI (95%) - upper bound1" dataDxfId="596"/>
    <tableColumn id="11" xr3:uid="{00CF7AB2-CB71-4225-9D10-17A924F4FA7A}" name="Standard deviation of speed" dataDxfId="595"/>
    <tableColumn id="15" xr3:uid="{C175CA4B-D5C1-4C99-AF22-F59297C1D0ED}" name="85th percentile of speed" dataDxfId="594"/>
    <tableColumn id="16" xr3:uid="{A1D08ED9-59B3-41B6-8B72-BCE3CFAEB30B}" name="SE2" dataDxfId="593"/>
    <tableColumn id="17" xr3:uid="{C40C14EF-33CD-4636-8427-C66F721D2D52}" name="CI (95%) - lower bound2" dataDxfId="592"/>
    <tableColumn id="18" xr3:uid="{FE19E4FA-F884-42C2-B521-8220A5F8B8BA}" name="CI (95%) - upper bound2" dataDxfId="591"/>
    <tableColumn id="19" xr3:uid="{42BE2FD7-0213-4644-B320-0FB93C30DCB5}" name="KPI" dataDxfId="590"/>
    <tableColumn id="20" xr3:uid="{1D47FB2D-15F9-46B1-A7EC-C62936890FBA}" name="SE3" dataDxfId="589"/>
    <tableColumn id="21" xr3:uid="{E16AC523-8204-42A3-981D-664C3C9BA188}" name="CI (95%) - lower bound3" dataDxfId="588"/>
    <tableColumn id="22" xr3:uid="{A7B3719A-ED71-465E-A750-C8DE5312F5AD}" name="CI (95%) - upper bound3" dataDxfId="587"/>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F78E0B08-C2B6-498B-974C-488984AFA565}" name="Table1021" displayName="Table1021" ref="B3:X7" totalsRowShown="0" headerRowDxfId="159" dataDxfId="157" headerRowBorderDxfId="158" tableBorderDxfId="156" totalsRowBorderDxfId="155">
  <autoFilter ref="B3:X7" xr:uid="{F78E0B08-C2B6-498B-974C-488984AFA565}"/>
  <tableColumns count="23">
    <tableColumn id="1" xr3:uid="{335EEAB0-00A9-4EBA-A95E-234F9E3EFD4E}" name="Time period" dataDxfId="154"/>
    <tableColumn id="2" xr3:uid="{583D1318-7611-441C-A06A-83B8126C386E}" name="Road Type" dataDxfId="153"/>
    <tableColumn id="3" xr3:uid="{EA9B4DB2-CECB-4F55-8F08-B5C835DBB95F}" name="Vehicle Type" dataDxfId="152"/>
    <tableColumn id="4" xr3:uid="{1B91DFCA-CECC-4336-81BE-2098B09ABB1A}" name="Nr of Locations" dataDxfId="151"/>
    <tableColumn id="5" xr3:uid="{98564B4E-E587-4AA9-81BA-6B447D5B5932}" name="N" dataDxfId="150"/>
    <tableColumn id="6" xr3:uid="{6FD2CF64-7315-42B7-8EF0-AB6155311DB9}" name="Traffic Counts" dataDxfId="149"/>
    <tableColumn id="23" xr3:uid="{A8A40598-866D-45AB-941E-5324D146DCE4}" name="Weight proportion" dataDxfId="148"/>
    <tableColumn id="7" xr3:uid="{77364BE5-F2E9-4976-9587-35D9C5B5C749}" name="Average Speed" dataDxfId="147"/>
    <tableColumn id="8" xr3:uid="{8F55A24C-D5EB-4205-B0D3-D4B86F65658B}" name="SE1" dataDxfId="146"/>
    <tableColumn id="10" xr3:uid="{693288D8-4C8D-4ADA-8B52-04259860A17C}" name="CI (95%) - lower bound1" dataDxfId="145"/>
    <tableColumn id="11" xr3:uid="{81D79900-1635-4C1B-9402-59CDD0524A7B}" name="CI (95%) - upper bound1" dataDxfId="144"/>
    <tableColumn id="9" xr3:uid="{7EF12A4F-7BDA-40C2-95B6-EF9750DBF114}" name="Standard deviation of speed" dataDxfId="143"/>
    <tableColumn id="12" xr3:uid="{5116A9DB-E2AE-4E41-9A21-29D79EA4B58F}" name="SE2" dataDxfId="142"/>
    <tableColumn id="13" xr3:uid="{9403132A-0917-4EFB-A771-93BE829A618D}" name="CI (95%) - lower bound2" dataDxfId="141"/>
    <tableColumn id="14" xr3:uid="{604EF966-B751-4075-A945-0CCB52BC8A25}" name="CI (95%) - upper bound2" dataDxfId="140"/>
    <tableColumn id="15" xr3:uid="{FF9FF49B-214B-4E3B-865C-E6A8B13B8DF4}" name="85th percentile of speed" dataDxfId="139"/>
    <tableColumn id="16" xr3:uid="{CDE24467-BAC3-4EDB-8E1C-926BED05AF1E}" name="SE3" dataDxfId="138"/>
    <tableColumn id="17" xr3:uid="{7CD0CB92-B837-415B-AFC9-127EF8073BF9}" name="CI (95%) - lower bound3" dataDxfId="137"/>
    <tableColumn id="18" xr3:uid="{51D2582A-60FD-47E5-B010-F1319A337228}" name="CI (95%) - upper bound3" dataDxfId="136"/>
    <tableColumn id="19" xr3:uid="{8662BA19-F257-4862-A82C-4B17AF707796}" name="KPI" dataDxfId="135"/>
    <tableColumn id="20" xr3:uid="{51E1E110-7D04-4986-A9AE-E84A513CE4FD}" name="SE4" dataDxfId="134"/>
    <tableColumn id="21" xr3:uid="{5FD56274-4FF3-434C-8145-7866689952FD}" name="CI (95%) - lower bound4" dataDxfId="133"/>
    <tableColumn id="22" xr3:uid="{970718D7-040E-48C4-B154-EA670FD07457}" name="CI (95%) - upper bound4" dataDxfId="132"/>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29746EA1-8E36-4C90-ABC9-142C1AFAA678}" name="Table1122" displayName="Table1122" ref="B10:X30" totalsRowShown="0" headerRowDxfId="131" dataDxfId="129" headerRowBorderDxfId="130" tableBorderDxfId="128" totalsRowBorderDxfId="127">
  <autoFilter ref="B10:X30" xr:uid="{29746EA1-8E36-4C90-ABC9-142C1AFAA678}"/>
  <tableColumns count="23">
    <tableColumn id="1" xr3:uid="{701EA039-70EC-4888-B96E-529E9E726154}" name="Time period" dataDxfId="126"/>
    <tableColumn id="2" xr3:uid="{07CF1410-FE0C-4514-9E89-09A992CD7F2A}" name="Road Type" dataDxfId="125"/>
    <tableColumn id="3" xr3:uid="{DB2379F2-76D7-461D-9641-5E2A3828FF4D}" name="Vehicle Type" dataDxfId="124"/>
    <tableColumn id="4" xr3:uid="{A54EA5A1-2AEE-463B-A186-FB313A4599BB}" name="Nr of Locations" dataDxfId="123"/>
    <tableColumn id="5" xr3:uid="{66C60B0B-5FA6-4135-BAF1-F804F7403933}" name="N" dataDxfId="122"/>
    <tableColumn id="6" xr3:uid="{1A155094-DADD-4110-9B53-5C4E9D8F139D}" name="Traffic Counts" dataDxfId="121"/>
    <tableColumn id="23" xr3:uid="{DA69ECE8-55DF-41FE-88B9-6A2CAB2B49D8}" name="Weight proportion" dataDxfId="120"/>
    <tableColumn id="7" xr3:uid="{234B3182-0967-4CFE-A798-F2D22E7A58D2}" name="Average Speed" dataDxfId="119"/>
    <tableColumn id="8" xr3:uid="{4FEC9EB6-4470-4E3C-AFE9-F6556F7FD766}" name="SE1" dataDxfId="118"/>
    <tableColumn id="9" xr3:uid="{D2F4E14C-84FF-4576-A497-5C679D043E8C}" name="CI (95%) - lower bound1" dataDxfId="117"/>
    <tableColumn id="10" xr3:uid="{D2CCB8BB-5426-4DCB-980B-63DAF40DB92A}" name="CI (95%) - upper bound1" dataDxfId="116"/>
    <tableColumn id="11" xr3:uid="{E82E4CEF-9833-48D8-BF3D-E30FBF5C59D6}" name="Standard deviation of speed" dataDxfId="115"/>
    <tableColumn id="12" xr3:uid="{43B4020C-9F35-4842-999B-56D562265B4B}" name="SE2" dataDxfId="114"/>
    <tableColumn id="13" xr3:uid="{43CBA70E-8995-47FD-9C37-EE91B1A0E9A8}" name="CI (95%) - lower bound2" dataDxfId="113"/>
    <tableColumn id="14" xr3:uid="{ECF24CAD-8BA7-4BEA-9FBF-76465A3A072F}" name="CI (95%) - upper bound2" dataDxfId="112"/>
    <tableColumn id="15" xr3:uid="{9CFC4BC1-49A1-4EC6-BECC-B66C4456EE5E}" name="85th percentile of speed" dataDxfId="111"/>
    <tableColumn id="16" xr3:uid="{85A4C135-61A5-4A12-87FB-B483138A5C80}" name="SE3" dataDxfId="110"/>
    <tableColumn id="17" xr3:uid="{B445B858-CC60-422A-82E9-D3459B0ED5E7}" name="CI (95%) - lower bound3" dataDxfId="109"/>
    <tableColumn id="18" xr3:uid="{4D8841EF-1915-4194-9816-F0CCB6C59233}" name="CI (95%) - upper bound3" dataDxfId="108"/>
    <tableColumn id="19" xr3:uid="{BDBF0934-680B-45B4-9FF2-2FCE4B31A9BB}" name="KPI" dataDxfId="107"/>
    <tableColumn id="20" xr3:uid="{D1D571E9-753B-47AE-8C21-94987A74D15A}" name="SE4" dataDxfId="106"/>
    <tableColumn id="21" xr3:uid="{E51590F0-A891-4975-B5EE-DA06801E3A17}" name="CI (95%) - lower bound4" dataDxfId="105"/>
    <tableColumn id="22" xr3:uid="{81DADD60-36DA-4E9D-875D-CFAB2EB5DB47}" name="CI (95%) - upper bound4" dataDxfId="104"/>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DCDC861B-8352-459C-B855-5A7EC6989A13}" name="Table1023" displayName="Table1023" ref="B3:U8" totalsRowShown="0" headerRowDxfId="103" dataDxfId="101" headerRowBorderDxfId="102" tableBorderDxfId="100" totalsRowBorderDxfId="99">
  <autoFilter ref="B3:U8" xr:uid="{DCDC861B-8352-459C-B855-5A7EC6989A13}"/>
  <tableColumns count="20">
    <tableColumn id="1" xr3:uid="{5D2AC0CF-ECB2-45D0-BFC5-816421870A18}" name="Time period" dataDxfId="98"/>
    <tableColumn id="2" xr3:uid="{5A77A70B-9D27-4B8E-859A-9F4DC00B5896}" name="Road Type" dataDxfId="97"/>
    <tableColumn id="3" xr3:uid="{F486C57D-75CF-4953-882C-77A2DE4CCA0B}" name="Vehicle Type" dataDxfId="96"/>
    <tableColumn id="4" xr3:uid="{4FFF2F06-2055-4319-9638-637AEDF1DF8E}" name="Nr of Locations" dataDxfId="95"/>
    <tableColumn id="5" xr3:uid="{0F5B102E-AD84-4AF7-9E9A-5104AA3758E5}" name="N" dataDxfId="94"/>
    <tableColumn id="6" xr3:uid="{B87A45E7-1701-4A3B-A083-71909D05CF23}" name="Traffic Counts" dataDxfId="93"/>
    <tableColumn id="23" xr3:uid="{33F5B015-5006-4D75-82C5-6E340D0C2380}" name="Weight proportion" dataDxfId="92"/>
    <tableColumn id="7" xr3:uid="{4920CF16-0CB8-43A8-B49C-ED45B317016B}" name="Average Speed" dataDxfId="91"/>
    <tableColumn id="8" xr3:uid="{C7828D1B-F192-41AE-A02C-D6BB91627729}" name="SE1" dataDxfId="90"/>
    <tableColumn id="10" xr3:uid="{BA06A1DC-56EC-46BF-8E85-81791E1B537E}" name="CI (95%) - lower bound1" dataDxfId="89"/>
    <tableColumn id="11" xr3:uid="{2CE59ED1-A5A1-4C06-AA8C-4DCADACA34F1}" name="CI (95%) - upper bound1" dataDxfId="88"/>
    <tableColumn id="9" xr3:uid="{398ABD6E-B29A-49B0-B8C2-6DD769D724D9}" name="Standard deviation of speed" dataDxfId="87"/>
    <tableColumn id="15" xr3:uid="{B461DA88-616A-49B7-847D-487CABEEA212}" name="85th percentile of speed" dataDxfId="86"/>
    <tableColumn id="16" xr3:uid="{9D5E296A-1FF4-4C10-B093-FDB2137301B2}" name="SE2" dataDxfId="85"/>
    <tableColumn id="17" xr3:uid="{4AAAEC3C-6087-41DC-8B2F-D4D62899A48B}" name="CI (95%) - lower bound2" dataDxfId="84"/>
    <tableColumn id="18" xr3:uid="{984BF70C-B5C2-4DC3-9DFC-930E20FA3BB9}" name="CI (95%) - upper bound2" dataDxfId="83"/>
    <tableColumn id="19" xr3:uid="{7DCDF3F2-1B25-440E-B4FF-22956AD40FFC}" name="KPI" dataDxfId="82"/>
    <tableColumn id="20" xr3:uid="{5B048780-6909-44CD-95FC-E6C92D657128}" name="SE3" dataDxfId="81"/>
    <tableColumn id="21" xr3:uid="{FC96A33C-48CB-41D7-860B-F5110C7B00A5}" name="CI (95%) - lower bound3" dataDxfId="80"/>
    <tableColumn id="22" xr3:uid="{35E1636B-BAFA-4F46-8DE1-AAACDC6626C0}" name="CI (95%) - upper bound3" dataDxfId="79"/>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D2C2B219-CCB7-4898-AE5F-0C57BFB8B1A2}" name="Table1124" displayName="Table1124" ref="B11:U36" totalsRowShown="0" headerRowDxfId="78" dataDxfId="76" headerRowBorderDxfId="77" tableBorderDxfId="75" totalsRowBorderDxfId="74">
  <autoFilter ref="B11:U36" xr:uid="{D2C2B219-CCB7-4898-AE5F-0C57BFB8B1A2}"/>
  <tableColumns count="20">
    <tableColumn id="1" xr3:uid="{48E2ABD5-62BE-4CDB-97B0-68695C6E8197}" name="Time period" dataDxfId="73"/>
    <tableColumn id="2" xr3:uid="{410786E0-E3EC-4528-96C6-D33AE6A9B145}" name="Road Type" dataDxfId="72"/>
    <tableColumn id="3" xr3:uid="{8334DD93-E99B-4277-B3E2-7CD7CEB570E2}" name="Vehicle Type" dataDxfId="71"/>
    <tableColumn id="4" xr3:uid="{B189B783-24D4-497B-8E9D-2D3DBCCBA57C}" name="Nr of Locations" dataDxfId="70"/>
    <tableColumn id="5" xr3:uid="{65FA5DA9-3BAC-44A6-80D0-600B0EBB8C64}" name="N" dataDxfId="69"/>
    <tableColumn id="6" xr3:uid="{21EB84CB-43E6-4887-82D0-D48F3C0B5FFE}" name="Traffic Counts" dataDxfId="68"/>
    <tableColumn id="23" xr3:uid="{5C79DFF2-A66E-40E5-A4B7-605918430756}" name="Weight proportion" dataDxfId="67"/>
    <tableColumn id="7" xr3:uid="{ABC22440-A9EF-4D3D-890E-32B557D33EBD}" name="Average Speed" dataDxfId="66"/>
    <tableColumn id="8" xr3:uid="{F3B475BB-4DD8-427E-A826-4E9412207B41}" name="SE1" dataDxfId="65"/>
    <tableColumn id="9" xr3:uid="{D8534146-435A-417F-A939-E013E6D71F41}" name="CI (95%) - lower bound1" dataDxfId="64"/>
    <tableColumn id="10" xr3:uid="{16066DB2-EA76-4F6A-9FCA-1969F0A583DD}" name="CI (95%) - upper bound1" dataDxfId="63"/>
    <tableColumn id="11" xr3:uid="{ED04D3C4-1EE9-4E18-BF69-5BBA382295EC}" name="Standard deviation of speed" dataDxfId="62"/>
    <tableColumn id="15" xr3:uid="{945939D4-B320-42A2-91C2-210508412DFF}" name="85th percentile of speed" dataDxfId="61"/>
    <tableColumn id="16" xr3:uid="{102D8792-4BDC-465F-858F-A7C5DBD177CE}" name="SE2" dataDxfId="60"/>
    <tableColumn id="17" xr3:uid="{9957CB3D-6DDA-4955-B3EA-21E56E142B73}" name="CI (95%) - lower bound2" dataDxfId="59"/>
    <tableColumn id="18" xr3:uid="{2FE6AF19-5A8F-4DE9-94AC-2EA10349AF82}" name="CI (95%) - upper bound2" dataDxfId="58"/>
    <tableColumn id="19" xr3:uid="{6C95CDB8-DB47-468D-AF70-4115EEE9C434}" name="KPI" dataDxfId="57"/>
    <tableColumn id="20" xr3:uid="{20C65EE5-F9A5-4FB5-B1FD-F210CC1DFD0F}" name="SE3" dataDxfId="56"/>
    <tableColumn id="21" xr3:uid="{32DABB39-18C3-43F6-97AF-49A8BC468F43}" name="CI (95%) - lower bound3" dataDxfId="55"/>
    <tableColumn id="22" xr3:uid="{2D83CA20-2799-4D09-AFB8-AF061C470C67}" name="CI (95%) - upper bound3" dataDxfId="54"/>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DA5098B1-6FD5-4ACC-AC9E-523155BD106C}" name="Table1025" displayName="Table1025" ref="B3:Y7" totalsRowShown="0" headerRowDxfId="53" dataDxfId="51" headerRowBorderDxfId="52" tableBorderDxfId="50" totalsRowBorderDxfId="49">
  <autoFilter ref="B3:Y7" xr:uid="{DA5098B1-6FD5-4ACC-AC9E-523155BD106C}"/>
  <tableColumns count="24">
    <tableColumn id="1" xr3:uid="{D1005020-018D-43B2-839D-7DF22CFAF864}" name="Time period" dataDxfId="48"/>
    <tableColumn id="2" xr3:uid="{D2576FA5-8B96-4D83-BDB5-52A9BB6C83FF}" name="Road Type" dataDxfId="47"/>
    <tableColumn id="3" xr3:uid="{540B61DB-8BFA-4FFD-BF5F-468F1884B8CD}" name="Vehicle Type" dataDxfId="46"/>
    <tableColumn id="4" xr3:uid="{7F15312B-4F54-4AE0-9744-4F75C961A54B}" name="Nr of Locations" dataDxfId="45"/>
    <tableColumn id="5" xr3:uid="{9C9B0362-98DF-4008-8A18-E6FAB320378A}" name="N" dataDxfId="44"/>
    <tableColumn id="6" xr3:uid="{655491A0-AA76-446C-A1A9-1EC7A11B223F}" name="Traffic Counts" dataDxfId="43"/>
    <tableColumn id="23" xr3:uid="{B5007EB0-3E5F-4925-B8EF-BA43C6CEB43F}" name="Weight proportion" dataDxfId="42"/>
    <tableColumn id="7" xr3:uid="{33FFD16F-D287-4F4B-A922-E6834796E3CC}" name="Average Speed" dataDxfId="41"/>
    <tableColumn id="8" xr3:uid="{0A672ED2-B5DC-4038-B427-811478164C2B}" name="SE1" dataDxfId="40"/>
    <tableColumn id="10" xr3:uid="{67D394AC-78FF-4CF2-94E2-93A81DCF95C3}" name="CI (95%) - lower bound1" dataDxfId="39"/>
    <tableColumn id="11" xr3:uid="{CA43C034-56EF-46F2-9D66-34A214ED989D}" name="CI (95%) - upper bound1" dataDxfId="38"/>
    <tableColumn id="9" xr3:uid="{2FC7990B-29B9-43B9-8153-9845EDD0AC1A}" name="Standard deviation of speed" dataDxfId="37"/>
    <tableColumn id="15" xr3:uid="{D50F19B7-2790-4120-9F69-748B240A1C17}" name="85th percentile of speed" dataDxfId="36"/>
    <tableColumn id="16" xr3:uid="{84A391A4-E128-4DE4-A328-FD4979FEDC35}" name="SE2" dataDxfId="35"/>
    <tableColumn id="17" xr3:uid="{BDABB3DE-8421-44AB-9A89-F7B90F60C0B9}" name="CI (95%) - lower bound2" dataDxfId="34"/>
    <tableColumn id="18" xr3:uid="{2697CE40-E520-43AF-9FDA-D7996E42390D}" name="CI (95%) - upper bound2" dataDxfId="33"/>
    <tableColumn id="19" xr3:uid="{F32414DB-A374-4262-A669-505D39E000CB}" name="KPI" dataDxfId="32"/>
    <tableColumn id="20" xr3:uid="{2ADF6371-7D45-4DFB-9C6D-C3B354780430}" name="SE3" dataDxfId="31"/>
    <tableColumn id="21" xr3:uid="{2134E137-B4E2-474B-90C0-A34FD837BDC2}" name="CI (95%) - lower bound3" dataDxfId="30"/>
    <tableColumn id="22" xr3:uid="{CB29608F-457E-4935-B2A4-D39B5391E70F}" name="CI (95%) - upper bound3" dataDxfId="29"/>
    <tableColumn id="12" xr3:uid="{EF5B353C-2A36-497D-BDA3-47AF9D9B8566}" name="p" dataDxfId="28">
      <calculatedColumnFormula>R4/100</calculatedColumnFormula>
    </tableColumn>
    <tableColumn id="13" xr3:uid="{A69242D6-F63A-4029-BCFF-6F6C3DB45797}" name="1-p" dataDxfId="27">
      <calculatedColumnFormula>1-V4</calculatedColumnFormula>
    </tableColumn>
    <tableColumn id="14" xr3:uid="{61426F0D-8C8D-4F69-B436-9F2F673A0FE0}" name="sqrt(p*(1-p)/n)" dataDxfId="26">
      <calculatedColumnFormula>SQRT((V4*W4)/G4)</calculatedColumnFormula>
    </tableColumn>
    <tableColumn id="24" xr3:uid="{79F5E5AF-0C85-400F-A9EF-4672E43779A9}" name="to100" dataDxfId="25">
      <calculatedColumnFormula>X4*100</calculatedColumnFormula>
    </tableColumn>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67F24D5A-B688-4B86-86B7-417002882BB6}" name="Table1126" displayName="Table1126" ref="B10:U30" totalsRowShown="0" headerRowDxfId="24" dataDxfId="22" headerRowBorderDxfId="23" tableBorderDxfId="21" totalsRowBorderDxfId="20">
  <autoFilter ref="B10:U30" xr:uid="{67F24D5A-B688-4B86-86B7-417002882BB6}"/>
  <tableColumns count="20">
    <tableColumn id="1" xr3:uid="{528F722D-7DCB-431D-9A26-CB03E98084AB}" name="Time period" dataDxfId="19"/>
    <tableColumn id="2" xr3:uid="{89431E02-F015-490C-8C1B-1E5EB3CDCCAA}" name="Road Type" dataDxfId="18"/>
    <tableColumn id="3" xr3:uid="{C5DBBBA5-BDA5-4D3E-B27B-AB6CB7A2D99A}" name="Vehicle Type" dataDxfId="17"/>
    <tableColumn id="4" xr3:uid="{8EEC9CAC-63DE-4462-99DA-AB2115F42A83}" name="Nr of Locations" dataDxfId="16"/>
    <tableColumn id="5" xr3:uid="{713E5FE0-D78B-4F0C-9A15-32C693790210}" name="N" dataDxfId="15"/>
    <tableColumn id="6" xr3:uid="{282F9E21-0432-438D-B856-430127F1E8F2}" name="Traffic Counts" dataDxfId="14"/>
    <tableColumn id="23" xr3:uid="{7B69036F-2940-4117-9F53-7A5E4677D655}" name="Weight proportion" dataDxfId="13"/>
    <tableColumn id="7" xr3:uid="{37DFE9F0-AA43-4889-A59A-CEDD7A684FCA}" name="Average Speed" dataDxfId="12"/>
    <tableColumn id="8" xr3:uid="{43F33AA0-CB62-4CC4-A735-E58AD80E0AA1}" name="SE1" dataDxfId="11"/>
    <tableColumn id="9" xr3:uid="{77AFE54B-E86D-4765-AE67-20CF80B5E89C}" name="CI (95%) - lower bound1" dataDxfId="10"/>
    <tableColumn id="10" xr3:uid="{8F917FE0-5020-4E2D-8497-1C38F2EDB8A5}" name="CI (95%) - upper bound1" dataDxfId="9"/>
    <tableColumn id="11" xr3:uid="{19337153-70A9-44BB-81E8-F7913E1A2871}" name="Standard deviation of speed" dataDxfId="8"/>
    <tableColumn id="15" xr3:uid="{14937BEA-EC32-4B78-AB28-E442F2FB1144}" name="85th percentile of speed" dataDxfId="7"/>
    <tableColumn id="16" xr3:uid="{08D7FC0D-05B8-45CB-A33B-CC46613C20E4}" name="SE2" dataDxfId="6"/>
    <tableColumn id="17" xr3:uid="{EAFD1990-DA84-42FB-87D6-2C91BB743A81}" name="CI (95%) - lower bound2" dataDxfId="5"/>
    <tableColumn id="18" xr3:uid="{B8DBFFE6-3590-489A-80C4-22347DFF881A}" name="CI (95%) - upper bound2" dataDxfId="4"/>
    <tableColumn id="19" xr3:uid="{A0DC110D-F32D-4AE3-BDAC-CF5136FA069F}" name="KPI" dataDxfId="3"/>
    <tableColumn id="20" xr3:uid="{9B155437-FFC8-4E2C-9A4F-03DD25E65472}" name="SE3" dataDxfId="2"/>
    <tableColumn id="21" xr3:uid="{963C8239-1B94-4E1E-9A03-1BB379B57B47}" name="CI (95%) - lower bound3" dataDxfId="1"/>
    <tableColumn id="22" xr3:uid="{7E841C77-7BBE-4C4B-B966-7167F8FD02F9}" name="CI (95%) - upper bound3" dataDxfId="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A844FFC-A331-414D-B1E3-E2DAC74233FA}" name="Table106" displayName="Table106" ref="B3:U7" totalsRowShown="0" headerRowDxfId="586" dataDxfId="584" headerRowBorderDxfId="585" tableBorderDxfId="583" totalsRowBorderDxfId="582">
  <autoFilter ref="B3:U7" xr:uid="{5A844FFC-A331-414D-B1E3-E2DAC74233FA}"/>
  <tableColumns count="20">
    <tableColumn id="1" xr3:uid="{218F5488-08DB-4142-994B-5AA1D0005C69}" name="Time period" dataDxfId="581"/>
    <tableColumn id="2" xr3:uid="{72D52984-6D91-4D93-B89D-22A43B8D45C2}" name="Road Type" dataDxfId="580"/>
    <tableColumn id="3" xr3:uid="{5A932306-CF41-468C-97F5-900FF7D34FDF}" name="Vehicle Type" dataDxfId="579"/>
    <tableColumn id="4" xr3:uid="{F80F0111-95C8-4E8A-A064-49A0CF5B12AC}" name="Nr of Locations" dataDxfId="578"/>
    <tableColumn id="5" xr3:uid="{B86C3F9D-6BE5-4267-A77D-3EE085D4E8B4}" name="N" dataDxfId="577"/>
    <tableColumn id="6" xr3:uid="{3C837420-C2C1-493E-8609-67B311FE48B4}" name="Traffic Counts" dataDxfId="576"/>
    <tableColumn id="23" xr3:uid="{8B409F51-9D36-4D64-AD9D-6C95922AEEF5}" name="Weight proportion" dataDxfId="575"/>
    <tableColumn id="7" xr3:uid="{F1C8064D-85ED-4787-96DD-BE4A8706CB36}" name="Average Speed" dataDxfId="574"/>
    <tableColumn id="8" xr3:uid="{7B7A2D27-A195-4349-996E-1AACD77B8FE2}" name="SE1" dataDxfId="573"/>
    <tableColumn id="10" xr3:uid="{16B1A233-7232-48CE-A4D1-541E0969CD16}" name="CI (95%) - lower bound1" dataDxfId="572"/>
    <tableColumn id="11" xr3:uid="{6BF48B3B-25F7-4B20-BC20-C8CD2CB9FB0F}" name="CI (95%) - upper bound1" dataDxfId="571"/>
    <tableColumn id="9" xr3:uid="{76EB08E2-5945-44F9-9436-8D4A76BB493B}" name="Standard deviation of speed" dataDxfId="570">
      <calculatedColumnFormula>Table106[[#This Row],[SE1]]*SQRT(Table106[[#This Row],[N]])</calculatedColumnFormula>
    </tableColumn>
    <tableColumn id="15" xr3:uid="{A138E4F3-ACB9-43AB-AFA1-B16648095812}" name="85th percentile of speed" dataDxfId="569"/>
    <tableColumn id="16" xr3:uid="{4782FFFE-2F89-4CC7-A0B9-6135B1349C68}" name="SE2" dataDxfId="568"/>
    <tableColumn id="17" xr3:uid="{7218DF22-8343-4EF8-8F6C-C331FC2C7687}" name="CI (95%) - lower bound2" dataDxfId="567"/>
    <tableColumn id="18" xr3:uid="{F6DE0458-E8AB-4E6F-81F9-1F4152E2734E}" name="CI (95%) - upper bound2" dataDxfId="566"/>
    <tableColumn id="19" xr3:uid="{79A2A303-BE70-47BC-9D72-2A3168FDF6EF}" name="KPI" dataDxfId="565"/>
    <tableColumn id="20" xr3:uid="{2A224FD3-B529-41F6-87B6-CB99C75DAE15}" name="SE3" dataDxfId="564"/>
    <tableColumn id="21" xr3:uid="{9FB95B88-2A17-4007-A06B-29613E0C1123}" name="CI (95%) - lower bound3" dataDxfId="563"/>
    <tableColumn id="22" xr3:uid="{141490D9-A732-49ED-88F7-355F0C82EF55}" name="CI (95%) - upper bound3" dataDxfId="56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2664158-C04C-4C91-9032-0DAD31F84B7A}" name="Table117" displayName="Table117" ref="B10:U30" totalsRowShown="0" headerRowDxfId="561" dataDxfId="559" headerRowBorderDxfId="560" tableBorderDxfId="558" totalsRowBorderDxfId="557">
  <autoFilter ref="B10:U30" xr:uid="{62664158-C04C-4C91-9032-0DAD31F84B7A}"/>
  <tableColumns count="20">
    <tableColumn id="1" xr3:uid="{E7EF3C94-3A61-4364-97CB-A8D0D9A2A5C6}" name="Time period" dataDxfId="556"/>
    <tableColumn id="2" xr3:uid="{010D8065-A3AE-4F37-8561-040265AE27C0}" name="Road Type" dataDxfId="555"/>
    <tableColumn id="3" xr3:uid="{7AFF4C3D-BB79-40A9-8BC0-158B9259255C}" name="Vehicle Type" dataDxfId="554"/>
    <tableColumn id="4" xr3:uid="{E9688536-5437-4DF9-86B6-82C1ADB6701A}" name="Nr of Locations" dataDxfId="553"/>
    <tableColumn id="5" xr3:uid="{2F395813-C8A9-48B2-A132-8F1EF63DF0B0}" name="N" dataDxfId="552"/>
    <tableColumn id="6" xr3:uid="{FDA7C2EE-5D50-481D-A547-0DC422F4C572}" name="Traffic Counts" dataDxfId="551"/>
    <tableColumn id="23" xr3:uid="{099EBDD3-CA1E-4869-8EB8-9EF799694BCD}" name="Weight proportion" dataDxfId="550"/>
    <tableColumn id="7" xr3:uid="{BD1E7F49-48EE-4FE4-88CE-4CACB74FC497}" name="Average Speed" dataDxfId="549"/>
    <tableColumn id="8" xr3:uid="{A8B2D410-D50E-4F45-95DE-893E3EE2CC38}" name="SE1" dataDxfId="548"/>
    <tableColumn id="9" xr3:uid="{971D4DBF-4266-4640-8585-DED5974E21C9}" name="CI (95%) - lower bound1" dataDxfId="547"/>
    <tableColumn id="10" xr3:uid="{2BEF3B14-C353-4B59-91AB-E94E561BE904}" name="CI (95%) - upper bound1" dataDxfId="546"/>
    <tableColumn id="11" xr3:uid="{B533B171-6055-4064-9DC1-B6AE45C354B5}" name="Standard deviation of speed" dataDxfId="545"/>
    <tableColumn id="15" xr3:uid="{08CBC94B-1D44-4911-95A4-7F7A714CD430}" name="85th percentile of speed" dataDxfId="544"/>
    <tableColumn id="16" xr3:uid="{1AB08AD7-A07B-4B08-A631-1CBB3AA76D3E}" name="SE2" dataDxfId="543"/>
    <tableColumn id="17" xr3:uid="{A99A0D4A-E6C5-4E54-A81B-594D2EEA1670}" name="CI (95%) - lower bound2" dataDxfId="542"/>
    <tableColumn id="18" xr3:uid="{8EFB86AD-A478-4844-A3B2-0E26BFB38E70}" name="CI (95%) - upper bound2" dataDxfId="541"/>
    <tableColumn id="19" xr3:uid="{12D94D1E-89C0-415F-9F46-1A8858624B24}" name="KPI" dataDxfId="540"/>
    <tableColumn id="20" xr3:uid="{6782D2C3-894E-4463-9673-4C7D68543EA8}" name="SE3" dataDxfId="539"/>
    <tableColumn id="21" xr3:uid="{757A1EC1-0CFA-4E64-A6E2-AF17EBB4BA27}" name="CI (95%) - lower bound3" dataDxfId="538"/>
    <tableColumn id="22" xr3:uid="{0180096E-823E-4419-A4D8-43799B75D579}" name="CI (95%) - upper bound3" dataDxfId="537"/>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39E6AB9-6A87-4B36-9632-702F3725893F}" name="Table1010" displayName="Table1010" ref="B3:U7" totalsRowShown="0" headerRowDxfId="536" dataDxfId="534" headerRowBorderDxfId="535" tableBorderDxfId="533" totalsRowBorderDxfId="532">
  <autoFilter ref="B3:U7" xr:uid="{639E6AB9-6A87-4B36-9632-702F3725893F}"/>
  <tableColumns count="20">
    <tableColumn id="1" xr3:uid="{C4487CD1-49A4-40BD-8495-865917A68857}" name="Time period" dataDxfId="531"/>
    <tableColumn id="2" xr3:uid="{D20B68F8-671F-425C-9500-940EA8A8B42E}" name="Road Type" dataDxfId="530"/>
    <tableColumn id="3" xr3:uid="{C4EB6A77-E0DD-4ABF-9357-9EDC0039D0CB}" name="Vehicle Type" dataDxfId="529"/>
    <tableColumn id="4" xr3:uid="{6CBF519B-2866-489F-890D-0B51394C9DDB}" name="Nr of Locations" dataDxfId="528"/>
    <tableColumn id="5" xr3:uid="{9D4D0FAA-9FE0-4993-B665-6BEC754DA14D}" name="N" dataDxfId="527"/>
    <tableColumn id="6" xr3:uid="{CE2F2BEB-55C2-4C19-8F5A-0BC450C25DE8}" name="Traffic Counts" dataDxfId="526"/>
    <tableColumn id="23" xr3:uid="{CE87DAA9-71C9-442F-BE2B-5EED747179E3}" name="Weight proportion" dataDxfId="525"/>
    <tableColumn id="7" xr3:uid="{A0B5B381-7FB2-4542-B28B-84C5DA6266DC}" name="Average Speed" dataDxfId="524"/>
    <tableColumn id="8" xr3:uid="{43C959C7-2949-42E1-9111-3F09DCF5C5E5}" name="SE1" dataDxfId="523"/>
    <tableColumn id="10" xr3:uid="{7FAEF09B-E47A-457E-BEAC-2CD6860FBA39}" name="CI (95%) - lower bound1" dataDxfId="522"/>
    <tableColumn id="11" xr3:uid="{35F5E917-8EA1-48C0-919A-9181F6D81703}" name="CI (95%) - upper bound1" dataDxfId="521"/>
    <tableColumn id="9" xr3:uid="{E049F7DD-A134-4374-9D74-B91E1CEB15DB}" name="Standard deviation of speed" dataDxfId="520"/>
    <tableColumn id="15" xr3:uid="{75E9A279-1B0A-4BD1-B9AC-8ABBCE68B4FE}" name="85th percentile of speed" dataDxfId="519"/>
    <tableColumn id="16" xr3:uid="{C2057393-EC04-449C-8DD6-47B67297C665}" name="SE2" dataDxfId="518"/>
    <tableColumn id="17" xr3:uid="{DB1A4FE7-AAF3-427F-B1AD-B691F7745531}" name="CI (95%) - lower bound2" dataDxfId="517"/>
    <tableColumn id="18" xr3:uid="{771BCCDB-EABB-4D6B-9C31-F9AF6B0CEF33}" name="CI (95%) - upper bound2" dataDxfId="516"/>
    <tableColumn id="19" xr3:uid="{01C978DB-622B-4AC9-87FF-3103D5EA3418}" name="KPI" dataDxfId="515"/>
    <tableColumn id="20" xr3:uid="{982B3F6A-251E-45C7-A664-36BD47E9BBF1}" name="SE3" dataDxfId="514"/>
    <tableColumn id="21" xr3:uid="{BA6D0242-0D67-4799-94F1-0C66E7B2319C}" name="CI (95%) - lower bound3" dataDxfId="513"/>
    <tableColumn id="22" xr3:uid="{AE1C9F76-65BC-4D3C-A4EF-CC3D75F3AD1A}" name="CI (95%) - upper bound3" dataDxfId="51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713A35F-CBE1-42C1-9F02-53126CC28847}" name="Table1111" displayName="Table1111" ref="B10:U30" totalsRowShown="0" headerRowDxfId="511" dataDxfId="509" headerRowBorderDxfId="510" tableBorderDxfId="508" totalsRowBorderDxfId="507">
  <autoFilter ref="B10:U30" xr:uid="{B713A35F-CBE1-42C1-9F02-53126CC28847}"/>
  <tableColumns count="20">
    <tableColumn id="1" xr3:uid="{CB48AB98-7C61-4FDD-BAC5-D746E1D48480}" name="Time period" dataDxfId="506"/>
    <tableColumn id="2" xr3:uid="{156F4723-13BD-4CA2-8EED-18A075CFE4AE}" name="Road Type" dataDxfId="505"/>
    <tableColumn id="3" xr3:uid="{3275FCA4-08E3-4CC6-A1D0-F0C0B5A93BF7}" name="Vehicle Type" dataDxfId="504"/>
    <tableColumn id="4" xr3:uid="{F20B4256-F7AC-4F49-8A9C-C197B8A1B2F7}" name="Nr of Locations" dataDxfId="503"/>
    <tableColumn id="5" xr3:uid="{ABBE0E0B-0CC4-492A-ABCB-E0EAF5EB1B14}" name="N" dataDxfId="502"/>
    <tableColumn id="6" xr3:uid="{95D43966-6262-4E04-8830-186C4265211C}" name="Traffic Counts" dataDxfId="501"/>
    <tableColumn id="23" xr3:uid="{BBA4CCFB-A1BF-47FC-B593-943E5140023B}" name="Weight proportion" dataDxfId="500"/>
    <tableColumn id="7" xr3:uid="{0EB09E4E-1029-44F9-8C0E-198AA6DFB505}" name="Average Speed" dataDxfId="499"/>
    <tableColumn id="8" xr3:uid="{0E4C3CDC-3CE0-4FE9-A922-A8DC5F6C0661}" name="SE1" dataDxfId="498"/>
    <tableColumn id="9" xr3:uid="{EAD6257A-624D-41B8-B09A-0ECA6E213645}" name="CI (95%) - lower bound1" dataDxfId="497"/>
    <tableColumn id="10" xr3:uid="{1BE80F99-7C9F-49DE-A208-E6783C805B70}" name="CI (95%) - upper bound1" dataDxfId="496"/>
    <tableColumn id="11" xr3:uid="{5CC9659B-213A-4EEA-AC8A-F077D5ACA79C}" name="Standard deviation of speed" dataDxfId="495"/>
    <tableColumn id="15" xr3:uid="{7966DE1B-74BE-4E35-8D65-172312B21E9D}" name="85th percentile of speed" dataDxfId="494"/>
    <tableColumn id="16" xr3:uid="{FF46CC89-3903-4D74-AEC8-2A030C20BAED}" name="SE2" dataDxfId="493"/>
    <tableColumn id="17" xr3:uid="{8899C093-D1E1-4BE9-9042-B3D2EBEB00AC}" name="CI (95%) - lower bound2" dataDxfId="492"/>
    <tableColumn id="18" xr3:uid="{1B2D3F54-D508-49E1-9660-DF3028E7BF56}" name="CI (95%) - upper bound2" dataDxfId="491"/>
    <tableColumn id="19" xr3:uid="{689C909C-3331-4039-B918-4B1C5EE4E0CF}" name="KPI" dataDxfId="490"/>
    <tableColumn id="20" xr3:uid="{4726EF64-D591-420E-AB74-4C8DFC602AB7}" name="SE3" dataDxfId="489"/>
    <tableColumn id="21" xr3:uid="{625BD722-8661-48DC-BD1C-467769069DB0}" name="CI (95%) - lower bound3" dataDxfId="488"/>
    <tableColumn id="22" xr3:uid="{40B1C7B7-2A36-495E-BB56-58ACA99324F3}" name="CI (95%) - upper bound3" dataDxfId="487"/>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BEDEDE6E-DC02-49B8-8DED-E7838057C24E}" name="Table1014" displayName="Table1014" ref="B3:U7" totalsRowShown="0" headerRowDxfId="486" dataDxfId="484" headerRowBorderDxfId="485" tableBorderDxfId="483" totalsRowBorderDxfId="482">
  <autoFilter ref="B3:U7" xr:uid="{BEDEDE6E-DC02-49B8-8DED-E7838057C24E}"/>
  <tableColumns count="20">
    <tableColumn id="1" xr3:uid="{EE8DDC88-8699-44BF-8F80-4345739FC55D}" name="Time period" dataDxfId="481"/>
    <tableColumn id="2" xr3:uid="{90AADC77-0585-4E5F-B55F-D9E093DFE9BE}" name="Road Type" dataDxfId="480"/>
    <tableColumn id="3" xr3:uid="{2426AF6B-9381-47A7-A354-B44CEE946162}" name="Vehicle Type" dataDxfId="479"/>
    <tableColumn id="4" xr3:uid="{B2E13631-AC09-48F9-A9BF-19A4D29C2B25}" name="Nr of Locations" dataDxfId="478"/>
    <tableColumn id="5" xr3:uid="{FCF10E28-1F9C-4F04-AC7D-4FEA0E007572}" name="N" dataDxfId="477"/>
    <tableColumn id="6" xr3:uid="{4C7BB4CE-DA7D-4A91-B62E-231FB55F06B7}" name="Traffic Counts" dataDxfId="476"/>
    <tableColumn id="23" xr3:uid="{D62A789A-37B0-4BD3-9313-DEF2408C9812}" name="Weight proportion" dataDxfId="475"/>
    <tableColumn id="7" xr3:uid="{E59BFE5E-F945-477B-B59B-CF782E1174E9}" name="Average Speed" dataDxfId="474"/>
    <tableColumn id="8" xr3:uid="{8C439A28-7C6F-4010-816D-F93CAB4A6A3B}" name="SE1" dataDxfId="473"/>
    <tableColumn id="10" xr3:uid="{DC376DFB-BFB1-4EC8-B607-5CFEA5A454E4}" name="CI (95%) - lower bound1" dataDxfId="472"/>
    <tableColumn id="11" xr3:uid="{28FD0FCC-36B3-4502-A5C2-31F7702D34F3}" name="CI (95%) - upper bound1" dataDxfId="471"/>
    <tableColumn id="9" xr3:uid="{29E515D5-64FF-4CF9-A174-9619B4774BB5}" name="Standard deviation of speed" dataDxfId="470"/>
    <tableColumn id="15" xr3:uid="{5700AB39-1C3B-4BB7-884B-D6430C0C8F74}" name="85th percentile of speed" dataDxfId="469"/>
    <tableColumn id="16" xr3:uid="{5EBFCEB6-A318-444B-977E-20F23F543651}" name="SE2" dataDxfId="468"/>
    <tableColumn id="17" xr3:uid="{6B627D8A-5175-42C1-A14D-743EB74A9A88}" name="CI (95%) - lower bound2" dataDxfId="467"/>
    <tableColumn id="18" xr3:uid="{9BD846AD-7B16-4E16-AB28-569C44F4E87E}" name="CI (95%) - upper bound2" dataDxfId="466"/>
    <tableColumn id="19" xr3:uid="{10E395CD-2FE6-4906-9710-40FE2FC3F0A4}" name="KPI" dataDxfId="465"/>
    <tableColumn id="20" xr3:uid="{A219BE3A-C169-48DD-BCD1-8E9BB7B53CB4}" name="SE3" dataDxfId="464"/>
    <tableColumn id="21" xr3:uid="{423BF8AC-1187-4A94-8CBE-AC8DCAE350B0}" name="CI (95%) - lower bound3" dataDxfId="463"/>
    <tableColumn id="22" xr3:uid="{8E682C49-E1B0-45F2-AD6C-7B9560B193B4}" name="CI (95%) - upper bound3" dataDxfId="462"/>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8359E71-5FEB-4C32-A72B-D523AB31E822}" name="Table1115" displayName="Table1115" ref="B10:U30" totalsRowShown="0" headerRowDxfId="461" dataDxfId="459" headerRowBorderDxfId="460" tableBorderDxfId="458" totalsRowBorderDxfId="457">
  <autoFilter ref="B10:U30" xr:uid="{C8359E71-5FEB-4C32-A72B-D523AB31E822}"/>
  <tableColumns count="20">
    <tableColumn id="1" xr3:uid="{256D589B-B535-4CF4-8AEF-84BAF003B96C}" name="Time period" dataDxfId="456"/>
    <tableColumn id="2" xr3:uid="{8454966F-498D-4CBF-947A-A543C33E190D}" name="Road Type" dataDxfId="455"/>
    <tableColumn id="3" xr3:uid="{AC2FFF96-93F9-4DAE-9EAF-83F02DDA811D}" name="Vehicle Type" dataDxfId="454"/>
    <tableColumn id="4" xr3:uid="{51A1939A-1B88-4B6F-933E-CEEA301FF71D}" name="Nr of Locations" dataDxfId="453"/>
    <tableColumn id="5" xr3:uid="{85F4D8A7-324C-405E-BB94-B3EADC7F7CBB}" name="N" dataDxfId="452"/>
    <tableColumn id="6" xr3:uid="{B148B2D8-80BA-4FD3-A636-06FF6DD9B436}" name="Traffic Counts" dataDxfId="451"/>
    <tableColumn id="23" xr3:uid="{88C03EE9-4272-44AC-A156-B83EA4ACD2C7}" name="Weight proportion" dataDxfId="450"/>
    <tableColumn id="7" xr3:uid="{7E17FB8D-838D-4EE7-9F48-8B961B33AC31}" name="Average Speed" dataDxfId="449"/>
    <tableColumn id="8" xr3:uid="{EB3FDA78-076E-4FF2-8C94-AF1FCF63861F}" name="SE1" dataDxfId="448"/>
    <tableColumn id="9" xr3:uid="{96344D0E-0710-407C-84B5-5207B6973300}" name="CI (95%) - lower bound1" dataDxfId="447"/>
    <tableColumn id="10" xr3:uid="{DFBCB25A-F827-44D8-B1FE-99ED8E2DEE1B}" name="CI (95%) - upper bound1" dataDxfId="446"/>
    <tableColumn id="11" xr3:uid="{28ABDE1F-1BEE-4178-B4A6-B3FC47E310E5}" name="Standard deviation of speed" dataDxfId="445"/>
    <tableColumn id="15" xr3:uid="{71F482EE-37F0-4CFE-AB40-332ADA79B543}" name="85th percentile of speed" dataDxfId="444"/>
    <tableColumn id="16" xr3:uid="{475C489B-3D32-4EAE-B0D8-8A984E243701}" name="SE2" dataDxfId="443"/>
    <tableColumn id="17" xr3:uid="{08690E70-10F5-48ED-A6BE-21B9BEAC1878}" name="CI (95%) - lower bound2" dataDxfId="442"/>
    <tableColumn id="18" xr3:uid="{906C9010-630E-40DB-B2B7-70E1C1FA50FD}" name="CI (95%) - upper bound2" dataDxfId="441"/>
    <tableColumn id="19" xr3:uid="{AE352E56-9F93-4A40-9654-99C436BD942C}" name="KPI" dataDxfId="440"/>
    <tableColumn id="20" xr3:uid="{8BD32D5D-6526-4AA5-8006-A74E61030547}" name="SE3" dataDxfId="439"/>
    <tableColumn id="21" xr3:uid="{D344F77E-67D4-40D1-BEFA-C3B44A27CED2}" name="CI (95%) - lower bound3" dataDxfId="438"/>
    <tableColumn id="22" xr3:uid="{49D1B6DD-6E49-4375-B483-E10B5B8454A8}" name="CI (95%) - upper bound3" dataDxfId="437"/>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367AFFF-77BE-4692-8C20-48D5F716EFDD}" name="Speeding___Denmark" displayName="Speeding___Denmark" ref="A1:U11" tableType="queryTable" totalsRowShown="0">
  <autoFilter ref="A1:U11" xr:uid="{D367AFFF-77BE-4692-8C20-48D5F716EFDD}"/>
  <tableColumns count="21">
    <tableColumn id="1" xr3:uid="{5EF2E4FA-BCA2-4192-8C9C-A805AA6FDF22}" uniqueName="1" name="Column1" queryTableFieldId="1" dataDxfId="436"/>
    <tableColumn id="2" xr3:uid="{B72F3BB8-F628-40CE-9AC3-007C2A2A83C3}" uniqueName="2" name="Column2" queryTableFieldId="2" dataDxfId="435"/>
    <tableColumn id="3" xr3:uid="{82327AEC-E240-48C8-991E-0D078DDD49F0}" uniqueName="3" name="Column3" queryTableFieldId="3" dataDxfId="434"/>
    <tableColumn id="4" xr3:uid="{CABF98C6-905B-4361-89F4-1E4D6AC4E49B}" uniqueName="4" name="Column4" queryTableFieldId="4" dataDxfId="433"/>
    <tableColumn id="5" xr3:uid="{8E744608-9CA0-4C8A-BF7C-CC900F6A3E29}" uniqueName="5" name="Column5" queryTableFieldId="5" dataDxfId="432"/>
    <tableColumn id="6" xr3:uid="{BE0E085B-6D29-4444-8331-555A9857938A}" uniqueName="6" name="Column6" queryTableFieldId="6" dataDxfId="431"/>
    <tableColumn id="7" xr3:uid="{55FC2C81-EC5B-4BAA-9F16-CFBD9E537794}" uniqueName="7" name="Column7" queryTableFieldId="7" dataDxfId="430"/>
    <tableColumn id="8" xr3:uid="{678F7DA3-10D6-4162-88A6-82C6CF8B1EB1}" uniqueName="8" name="Column8" queryTableFieldId="8" dataDxfId="429"/>
    <tableColumn id="9" xr3:uid="{C2915B06-4628-4731-96A9-0D17A2033060}" uniqueName="9" name="Column9" queryTableFieldId="9" dataDxfId="428"/>
    <tableColumn id="10" xr3:uid="{9D3B38AA-903C-43DD-AD66-F4610AB9FC3D}" uniqueName="10" name="Column10" queryTableFieldId="10" dataDxfId="427"/>
    <tableColumn id="11" xr3:uid="{492944EA-3A1D-41C4-8DFE-D0B7CF951404}" uniqueName="11" name="Column11" queryTableFieldId="11" dataDxfId="426"/>
    <tableColumn id="12" xr3:uid="{8F781D9C-F54E-447B-BC6C-A9F3535044AA}" uniqueName="12" name="Column12" queryTableFieldId="12" dataDxfId="425"/>
    <tableColumn id="13" xr3:uid="{F94F3530-B59D-4500-9EF6-CBC60B785FC0}" uniqueName="13" name="Column13" queryTableFieldId="13" dataDxfId="424"/>
    <tableColumn id="14" xr3:uid="{061071CC-B908-4A8F-AB95-4782BFB901A8}" uniqueName="14" name="Column14" queryTableFieldId="14" dataDxfId="423"/>
    <tableColumn id="15" xr3:uid="{F85F0774-9711-4AFF-B24A-1E14EB6C7668}" uniqueName="15" name="Column15" queryTableFieldId="15" dataDxfId="422"/>
    <tableColumn id="16" xr3:uid="{AF70CBE0-5BCA-402C-9272-D20BD7A5CE0C}" uniqueName="16" name="Column16" queryTableFieldId="16" dataDxfId="421"/>
    <tableColumn id="17" xr3:uid="{DA0860F5-AFC2-4497-BEA9-2680FF65DA41}" uniqueName="17" name="Column17" queryTableFieldId="17" dataDxfId="420"/>
    <tableColumn id="18" xr3:uid="{FB3DE50A-D621-4A10-9F55-D27BFD321AF7}" uniqueName="18" name="Column18" queryTableFieldId="18" dataDxfId="419"/>
    <tableColumn id="19" xr3:uid="{0A6B1798-905D-4AF7-AAB8-477DFA8EEBDB}" uniqueName="19" name="Column19" queryTableFieldId="19" dataDxfId="418"/>
    <tableColumn id="20" xr3:uid="{D873FB16-6774-4AF2-9493-E69A38B2519B}" uniqueName="20" name="Column20" queryTableFieldId="20" dataDxfId="417"/>
    <tableColumn id="21" xr3:uid="{5ED585D5-CD09-4A77-8445-20078DDCC529}" uniqueName="21" name="Column21" queryTableFieldId="21" dataDxfId="416"/>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table" Target="../tables/table5.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table" Target="../tables/table7.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zakonyprolidi.cz/cs/2000-361" TargetMode="External"/></Relationships>
</file>

<file path=xl/worksheets/_rels/sheet2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table" Target="../tables/table10.xml"/></Relationships>
</file>

<file path=xl/worksheets/_rels/sheet42.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table" Target="../tables/table12.xml"/></Relationships>
</file>

<file path=xl/worksheets/_rels/sheet50.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table" Target="../tables/table14.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4.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table" Target="../tables/table16.xml"/></Relationships>
</file>

<file path=xl/worksheets/_rels/sheet58.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table" Target="../tables/table18.xml"/></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62.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table" Target="../tables/table20.xml"/></Relationships>
</file>

<file path=xl/worksheets/_rels/sheet75.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table" Target="../tables/table22.xml"/></Relationships>
</file>

<file path=xl/worksheets/_rels/sheet79.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table" Target="../tables/table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
  <sheetViews>
    <sheetView tabSelected="1" workbookViewId="0">
      <selection activeCell="C10" sqref="C10"/>
    </sheetView>
  </sheetViews>
  <sheetFormatPr defaultRowHeight="14.4"/>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9CD31-4F54-4C52-BD44-FDD557C0CFD0}">
  <dimension ref="B1:U43"/>
  <sheetViews>
    <sheetView workbookViewId="0">
      <selection activeCell="E15" sqref="E15"/>
    </sheetView>
  </sheetViews>
  <sheetFormatPr defaultRowHeight="14.4"/>
  <cols>
    <col min="1" max="1" width="3.109375" customWidth="1"/>
    <col min="2" max="2" width="19.109375" style="157" customWidth="1"/>
    <col min="3" max="3" width="15.6640625" customWidth="1"/>
    <col min="4" max="4" width="39.109375" customWidth="1"/>
    <col min="5" max="5" width="20.44140625" style="143" customWidth="1"/>
    <col min="6" max="6" width="13.77734375" style="143" bestFit="1" customWidth="1"/>
    <col min="7" max="7" width="19.5546875" style="143" customWidth="1"/>
    <col min="8" max="8" width="23.5546875" style="143" customWidth="1"/>
    <col min="9" max="9" width="20.33203125" customWidth="1"/>
    <col min="10" max="10" width="15.6640625" bestFit="1" customWidth="1"/>
    <col min="11" max="11" width="25.88671875" customWidth="1"/>
    <col min="12" max="12" width="26.109375" customWidth="1"/>
    <col min="13" max="13" width="32.44140625" customWidth="1"/>
    <col min="14" max="14" width="30.6640625" customWidth="1"/>
    <col min="15" max="15" width="11.44140625" customWidth="1"/>
    <col min="16" max="16" width="30.6640625" customWidth="1"/>
    <col min="17" max="17" width="31.109375" customWidth="1"/>
    <col min="18" max="18" width="16.109375" customWidth="1"/>
    <col min="19" max="19" width="15.6640625" bestFit="1" customWidth="1"/>
    <col min="20" max="20" width="30.6640625" customWidth="1"/>
    <col min="21" max="21" width="31.109375" customWidth="1"/>
    <col min="29" max="29" width="12.88671875" bestFit="1" customWidth="1"/>
  </cols>
  <sheetData>
    <row r="1" spans="2:21" ht="20.399999999999999">
      <c r="B1" s="26" t="s">
        <v>96</v>
      </c>
      <c r="C1" s="27"/>
      <c r="D1" s="27"/>
      <c r="E1" s="30"/>
      <c r="F1" s="30"/>
      <c r="G1" s="30"/>
      <c r="H1" s="30"/>
      <c r="I1" s="30"/>
      <c r="J1" s="30"/>
      <c r="K1" s="30"/>
      <c r="L1" s="27"/>
      <c r="M1" s="30"/>
      <c r="N1" s="30"/>
      <c r="O1" s="30"/>
      <c r="P1" s="30"/>
      <c r="Q1" s="27"/>
      <c r="R1" s="30"/>
      <c r="S1" s="30"/>
      <c r="T1" s="30"/>
      <c r="U1" s="30"/>
    </row>
    <row r="2" spans="2:21" ht="18">
      <c r="B2" s="161" t="s">
        <v>166</v>
      </c>
      <c r="C2" s="36"/>
      <c r="D2" s="36"/>
      <c r="E2" s="36"/>
      <c r="F2" s="36"/>
      <c r="G2" s="36"/>
      <c r="H2" s="36"/>
      <c r="I2" s="36"/>
      <c r="J2" s="36"/>
      <c r="K2" s="164"/>
      <c r="L2" s="164"/>
      <c r="M2" s="36"/>
      <c r="N2" s="36"/>
      <c r="O2" s="36"/>
      <c r="P2" s="164"/>
      <c r="Q2" s="164"/>
      <c r="R2" s="36"/>
      <c r="S2" s="36"/>
      <c r="T2" s="36"/>
      <c r="U2" s="164"/>
    </row>
    <row r="3" spans="2:21" s="44" customFormat="1" ht="15.6">
      <c r="B3" s="167" t="s">
        <v>97</v>
      </c>
      <c r="C3" s="168" t="s">
        <v>98</v>
      </c>
      <c r="D3" s="168" t="s">
        <v>100</v>
      </c>
      <c r="E3" s="169" t="s">
        <v>101</v>
      </c>
      <c r="F3" s="169" t="s">
        <v>102</v>
      </c>
      <c r="G3" s="169" t="s">
        <v>103</v>
      </c>
      <c r="H3" s="169" t="s">
        <v>104</v>
      </c>
      <c r="I3" s="169" t="s">
        <v>105</v>
      </c>
      <c r="J3" s="169" t="s">
        <v>106</v>
      </c>
      <c r="K3" s="367" t="s">
        <v>107</v>
      </c>
      <c r="L3" s="367" t="s">
        <v>108</v>
      </c>
      <c r="M3" s="168" t="s">
        <v>109</v>
      </c>
      <c r="N3" s="168" t="s">
        <v>110</v>
      </c>
      <c r="O3" s="168" t="s">
        <v>111</v>
      </c>
      <c r="P3" s="177" t="s">
        <v>112</v>
      </c>
      <c r="Q3" s="177" t="s">
        <v>113</v>
      </c>
      <c r="R3" s="168" t="s">
        <v>114</v>
      </c>
      <c r="S3" s="168" t="s">
        <v>115</v>
      </c>
      <c r="T3" s="177" t="s">
        <v>116</v>
      </c>
      <c r="U3" s="177" t="s">
        <v>117</v>
      </c>
    </row>
    <row r="4" spans="2:21" ht="15.6">
      <c r="B4" s="179" t="s">
        <v>18</v>
      </c>
      <c r="C4" s="121" t="s">
        <v>14</v>
      </c>
      <c r="D4" s="121" t="s">
        <v>31</v>
      </c>
      <c r="E4" s="261">
        <v>10</v>
      </c>
      <c r="F4" s="368">
        <v>8487</v>
      </c>
      <c r="G4" s="368">
        <v>22806</v>
      </c>
      <c r="H4" s="369">
        <v>5.3224616582530099E-3</v>
      </c>
      <c r="I4" s="370">
        <v>116.1617886178861</v>
      </c>
      <c r="J4" s="370">
        <v>0.22154326314931999</v>
      </c>
      <c r="K4" s="370">
        <v>115.72750985973325</v>
      </c>
      <c r="L4" s="371">
        <v>116.59606737603973</v>
      </c>
      <c r="M4" s="371">
        <v>20.409654330032339</v>
      </c>
      <c r="N4" s="371">
        <v>136.80000000000001</v>
      </c>
      <c r="O4" s="371">
        <v>0.2851602569558746</v>
      </c>
      <c r="P4" s="372">
        <v>136.4</v>
      </c>
      <c r="Q4" s="372">
        <v>137.5</v>
      </c>
      <c r="R4" s="373">
        <v>0.89413805737638463</v>
      </c>
      <c r="S4" s="374">
        <v>3.3505064918960222E-3</v>
      </c>
      <c r="T4" s="374">
        <v>0.88759243133429666</v>
      </c>
      <c r="U4" s="374">
        <v>0.9006836834184726</v>
      </c>
    </row>
    <row r="5" spans="2:21" ht="15.6">
      <c r="B5" s="179" t="s">
        <v>18</v>
      </c>
      <c r="C5" s="121" t="s">
        <v>12</v>
      </c>
      <c r="D5" s="121" t="s">
        <v>31</v>
      </c>
      <c r="E5" s="261">
        <v>10</v>
      </c>
      <c r="F5" s="375">
        <v>9252</v>
      </c>
      <c r="G5" s="368">
        <v>23070</v>
      </c>
      <c r="H5" s="369">
        <v>0.226042480047316</v>
      </c>
      <c r="I5" s="370">
        <v>64.155263726761802</v>
      </c>
      <c r="J5" s="370">
        <v>0.14323817149817597</v>
      </c>
      <c r="K5" s="370">
        <v>63.874485333547014</v>
      </c>
      <c r="L5" s="371">
        <v>64.436042119976108</v>
      </c>
      <c r="M5" s="371">
        <v>13.777695444389506</v>
      </c>
      <c r="N5" s="371">
        <v>77.7</v>
      </c>
      <c r="O5" s="371">
        <v>0.26212019718589058</v>
      </c>
      <c r="P5" s="372">
        <v>77.400000000000006</v>
      </c>
      <c r="Q5" s="372">
        <v>78.400000000000006</v>
      </c>
      <c r="R5" s="376">
        <v>0.93357180245725913</v>
      </c>
      <c r="S5" s="374">
        <v>2.2007721638079105E-3</v>
      </c>
      <c r="T5" s="374">
        <v>0.92849735971520875</v>
      </c>
      <c r="U5" s="374">
        <v>0.9386462451993095</v>
      </c>
    </row>
    <row r="6" spans="2:21" ht="15.6">
      <c r="B6" s="179" t="s">
        <v>18</v>
      </c>
      <c r="C6" s="121" t="s">
        <v>10</v>
      </c>
      <c r="D6" s="121" t="s">
        <v>31</v>
      </c>
      <c r="E6" s="261">
        <v>10</v>
      </c>
      <c r="F6" s="375">
        <v>10069</v>
      </c>
      <c r="G6" s="368">
        <v>22818</v>
      </c>
      <c r="H6" s="369">
        <v>0.76863505829443102</v>
      </c>
      <c r="I6" s="370">
        <v>52.467295659946387</v>
      </c>
      <c r="J6" s="370">
        <v>0.11337788412314882</v>
      </c>
      <c r="K6" s="370">
        <v>52.245052372614495</v>
      </c>
      <c r="L6" s="371">
        <v>52.689538947278578</v>
      </c>
      <c r="M6" s="371">
        <v>11.376836540110363</v>
      </c>
      <c r="N6" s="371">
        <v>63.3</v>
      </c>
      <c r="O6" s="371">
        <v>0.19059968163310048</v>
      </c>
      <c r="P6" s="372">
        <v>63</v>
      </c>
      <c r="Q6" s="372">
        <v>63.7</v>
      </c>
      <c r="R6" s="376">
        <v>0.44740742615735074</v>
      </c>
      <c r="S6" s="374">
        <v>4.9447240067179814E-3</v>
      </c>
      <c r="T6" s="374">
        <v>0.4376952395727422</v>
      </c>
      <c r="U6" s="374">
        <v>0.45711961274195928</v>
      </c>
    </row>
    <row r="7" spans="2:21" ht="15.6">
      <c r="B7" s="185" t="s">
        <v>18</v>
      </c>
      <c r="C7" s="186" t="s">
        <v>135</v>
      </c>
      <c r="D7" s="187" t="s">
        <v>137</v>
      </c>
      <c r="E7" s="266">
        <f>SUBTOTAL(109,E4:E6)</f>
        <v>30</v>
      </c>
      <c r="F7" s="377">
        <v>27808</v>
      </c>
      <c r="G7" s="378">
        <v>68694</v>
      </c>
      <c r="H7" s="379">
        <f>SUBTOTAL(109,H4:H6)</f>
        <v>1</v>
      </c>
      <c r="I7" s="380">
        <v>75.795555235903407</v>
      </c>
      <c r="J7" s="381">
        <v>0.18740165539274908</v>
      </c>
      <c r="K7" s="380">
        <v>75.428238868693512</v>
      </c>
      <c r="L7" s="382">
        <v>76.162871603112677</v>
      </c>
      <c r="M7" s="382">
        <v>31.250595696484861</v>
      </c>
      <c r="N7" s="382">
        <v>117</v>
      </c>
      <c r="O7" s="382">
        <v>0.4175797735370656</v>
      </c>
      <c r="P7" s="383">
        <v>116.49766753243394</v>
      </c>
      <c r="Q7" s="383">
        <v>118</v>
      </c>
      <c r="R7" s="384">
        <v>0.55618213004408257</v>
      </c>
      <c r="S7" s="385">
        <v>2.6024127976605935E-3</v>
      </c>
      <c r="T7" s="385">
        <v>0.55034254346393885</v>
      </c>
      <c r="U7" s="385">
        <v>0.56202171662422629</v>
      </c>
    </row>
    <row r="8" spans="2:21" ht="15.6">
      <c r="B8" s="197"/>
      <c r="C8" s="198"/>
      <c r="D8" s="199"/>
      <c r="E8" s="200"/>
      <c r="F8" s="200"/>
      <c r="G8" s="273"/>
      <c r="H8" s="386"/>
      <c r="I8" s="387"/>
      <c r="J8" s="209"/>
      <c r="K8" s="210"/>
      <c r="L8" s="278"/>
      <c r="M8" s="210"/>
      <c r="N8" s="387"/>
      <c r="O8" s="209"/>
      <c r="P8" s="210"/>
      <c r="Q8" s="278"/>
      <c r="R8" s="386"/>
      <c r="S8" s="387"/>
      <c r="T8" s="209"/>
      <c r="U8" s="210"/>
    </row>
    <row r="9" spans="2:21" s="44" customFormat="1" ht="18">
      <c r="B9" s="161" t="s">
        <v>167</v>
      </c>
      <c r="C9" s="36"/>
      <c r="D9" s="36"/>
      <c r="E9" s="36"/>
      <c r="F9" s="36"/>
      <c r="G9" s="36"/>
      <c r="H9" s="36"/>
      <c r="I9" s="36"/>
      <c r="J9" s="36"/>
      <c r="K9" s="164"/>
      <c r="L9" s="164"/>
      <c r="M9" s="36"/>
      <c r="N9" s="36"/>
      <c r="O9" s="36"/>
      <c r="P9" s="164"/>
      <c r="Q9" s="164"/>
      <c r="R9" s="36"/>
      <c r="S9" s="36"/>
      <c r="T9" s="36"/>
      <c r="U9" s="164"/>
    </row>
    <row r="10" spans="2:21" s="44" customFormat="1" ht="15.6">
      <c r="B10" s="167" t="s">
        <v>97</v>
      </c>
      <c r="C10" s="168" t="s">
        <v>98</v>
      </c>
      <c r="D10" s="168" t="s">
        <v>100</v>
      </c>
      <c r="E10" s="169" t="s">
        <v>101</v>
      </c>
      <c r="F10" s="169" t="s">
        <v>102</v>
      </c>
      <c r="G10" s="169" t="s">
        <v>103</v>
      </c>
      <c r="H10" s="169" t="s">
        <v>104</v>
      </c>
      <c r="I10" s="169" t="s">
        <v>105</v>
      </c>
      <c r="J10" s="169" t="s">
        <v>106</v>
      </c>
      <c r="K10" s="367" t="s">
        <v>107</v>
      </c>
      <c r="L10" s="367" t="s">
        <v>108</v>
      </c>
      <c r="M10" s="169" t="s">
        <v>109</v>
      </c>
      <c r="N10" s="169" t="s">
        <v>110</v>
      </c>
      <c r="O10" s="168" t="s">
        <v>111</v>
      </c>
      <c r="P10" s="177" t="s">
        <v>112</v>
      </c>
      <c r="Q10" s="177" t="s">
        <v>113</v>
      </c>
      <c r="R10" s="168" t="s">
        <v>114</v>
      </c>
      <c r="S10" s="168" t="s">
        <v>115</v>
      </c>
      <c r="T10" s="177" t="s">
        <v>116</v>
      </c>
      <c r="U10" s="177" t="s">
        <v>117</v>
      </c>
    </row>
    <row r="11" spans="2:21">
      <c r="B11" s="179" t="s">
        <v>18</v>
      </c>
      <c r="C11" s="121" t="s">
        <v>14</v>
      </c>
      <c r="D11" s="121" t="s">
        <v>31</v>
      </c>
      <c r="E11" s="261"/>
      <c r="F11" s="261"/>
      <c r="G11" s="261"/>
      <c r="H11" s="261"/>
      <c r="I11" s="261"/>
      <c r="J11" s="346"/>
      <c r="K11" s="388"/>
      <c r="L11" s="346"/>
      <c r="M11" s="346"/>
      <c r="N11" s="346"/>
      <c r="O11" s="346"/>
      <c r="P11" s="261"/>
      <c r="Q11" s="346"/>
      <c r="R11" s="388"/>
      <c r="S11" s="346"/>
      <c r="T11" s="346"/>
      <c r="U11" s="346"/>
    </row>
    <row r="12" spans="2:21">
      <c r="B12" s="179" t="s">
        <v>18</v>
      </c>
      <c r="C12" s="121" t="s">
        <v>14</v>
      </c>
      <c r="D12" s="121" t="s">
        <v>118</v>
      </c>
      <c r="E12" s="261"/>
      <c r="F12" s="261"/>
      <c r="G12" s="261"/>
      <c r="H12" s="261"/>
      <c r="I12" s="261"/>
      <c r="J12" s="346"/>
      <c r="K12" s="388"/>
      <c r="L12" s="346"/>
      <c r="M12" s="346"/>
      <c r="N12" s="346"/>
      <c r="O12" s="346"/>
      <c r="P12" s="261"/>
      <c r="Q12" s="346"/>
      <c r="R12" s="388"/>
      <c r="S12" s="346"/>
      <c r="T12" s="346"/>
      <c r="U12" s="346"/>
    </row>
    <row r="13" spans="2:21">
      <c r="B13" s="179" t="s">
        <v>18</v>
      </c>
      <c r="C13" s="121" t="s">
        <v>14</v>
      </c>
      <c r="D13" s="121" t="s">
        <v>119</v>
      </c>
      <c r="E13" s="261"/>
      <c r="F13" s="261"/>
      <c r="G13" s="261"/>
      <c r="H13" s="261"/>
      <c r="I13" s="261"/>
      <c r="J13" s="346"/>
      <c r="K13" s="388"/>
      <c r="L13" s="346"/>
      <c r="M13" s="346"/>
      <c r="N13" s="346"/>
      <c r="O13" s="346"/>
      <c r="P13" s="261"/>
      <c r="Q13" s="346"/>
      <c r="R13" s="388"/>
      <c r="S13" s="346"/>
      <c r="T13" s="346"/>
      <c r="U13" s="346"/>
    </row>
    <row r="14" spans="2:21">
      <c r="B14" s="179" t="s">
        <v>18</v>
      </c>
      <c r="C14" s="121" t="s">
        <v>14</v>
      </c>
      <c r="D14" s="121" t="s">
        <v>34</v>
      </c>
      <c r="E14" s="261"/>
      <c r="F14" s="261"/>
      <c r="G14" s="261"/>
      <c r="H14" s="261"/>
      <c r="I14" s="261"/>
      <c r="J14" s="346"/>
      <c r="K14" s="388"/>
      <c r="L14" s="346"/>
      <c r="M14" s="346"/>
      <c r="N14" s="346"/>
      <c r="O14" s="346"/>
      <c r="P14" s="261"/>
      <c r="Q14" s="346"/>
      <c r="R14" s="388"/>
      <c r="S14" s="346"/>
      <c r="T14" s="346"/>
      <c r="U14" s="346"/>
    </row>
    <row r="15" spans="2:21" s="66" customFormat="1" ht="15.6">
      <c r="B15" s="218" t="s">
        <v>18</v>
      </c>
      <c r="C15" s="130" t="s">
        <v>128</v>
      </c>
      <c r="D15" s="97" t="s">
        <v>121</v>
      </c>
      <c r="E15" s="279"/>
      <c r="F15" s="279"/>
      <c r="G15" s="279"/>
      <c r="H15" s="279"/>
      <c r="I15" s="389"/>
      <c r="J15" s="288"/>
      <c r="K15" s="390"/>
      <c r="L15" s="353"/>
      <c r="M15" s="353"/>
      <c r="N15" s="353"/>
      <c r="O15" s="353"/>
      <c r="P15" s="389"/>
      <c r="Q15" s="288"/>
      <c r="R15" s="390"/>
      <c r="S15" s="353"/>
      <c r="T15" s="353"/>
      <c r="U15" s="391"/>
    </row>
    <row r="16" spans="2:21">
      <c r="B16" s="179" t="s">
        <v>18</v>
      </c>
      <c r="C16" s="121" t="s">
        <v>12</v>
      </c>
      <c r="D16" s="121" t="s">
        <v>31</v>
      </c>
      <c r="E16" s="261"/>
      <c r="F16" s="261"/>
      <c r="G16" s="261"/>
      <c r="H16" s="261"/>
      <c r="I16" s="261"/>
      <c r="J16" s="346"/>
      <c r="K16" s="388"/>
      <c r="L16" s="346"/>
      <c r="M16" s="346"/>
      <c r="N16" s="346"/>
      <c r="O16" s="346"/>
      <c r="P16" s="261"/>
      <c r="Q16" s="346"/>
      <c r="R16" s="388"/>
      <c r="S16" s="346"/>
      <c r="T16" s="346"/>
      <c r="U16" s="346"/>
    </row>
    <row r="17" spans="2:21">
      <c r="B17" s="179" t="s">
        <v>18</v>
      </c>
      <c r="C17" s="121" t="s">
        <v>12</v>
      </c>
      <c r="D17" s="121" t="s">
        <v>118</v>
      </c>
      <c r="E17" s="261"/>
      <c r="F17" s="261"/>
      <c r="G17" s="261"/>
      <c r="H17" s="261"/>
      <c r="I17" s="261"/>
      <c r="J17" s="346"/>
      <c r="K17" s="388"/>
      <c r="L17" s="346"/>
      <c r="M17" s="346"/>
      <c r="N17" s="346"/>
      <c r="O17" s="346"/>
      <c r="P17" s="261"/>
      <c r="Q17" s="346"/>
      <c r="R17" s="388"/>
      <c r="S17" s="346"/>
      <c r="T17" s="346"/>
      <c r="U17" s="346"/>
    </row>
    <row r="18" spans="2:21">
      <c r="B18" s="179" t="s">
        <v>18</v>
      </c>
      <c r="C18" s="121" t="s">
        <v>12</v>
      </c>
      <c r="D18" s="121" t="s">
        <v>119</v>
      </c>
      <c r="E18" s="261"/>
      <c r="F18" s="261"/>
      <c r="G18" s="261"/>
      <c r="H18" s="261"/>
      <c r="I18" s="261"/>
      <c r="J18" s="346"/>
      <c r="K18" s="388"/>
      <c r="L18" s="346"/>
      <c r="M18" s="346"/>
      <c r="N18" s="346"/>
      <c r="O18" s="346"/>
      <c r="P18" s="261"/>
      <c r="Q18" s="346"/>
      <c r="R18" s="388"/>
      <c r="S18" s="346"/>
      <c r="T18" s="346"/>
      <c r="U18" s="346"/>
    </row>
    <row r="19" spans="2:21">
      <c r="B19" s="179" t="s">
        <v>18</v>
      </c>
      <c r="C19" s="121" t="s">
        <v>12</v>
      </c>
      <c r="D19" s="121" t="s">
        <v>34</v>
      </c>
      <c r="E19" s="261"/>
      <c r="F19" s="261"/>
      <c r="G19" s="261"/>
      <c r="H19" s="261"/>
      <c r="I19" s="261"/>
      <c r="J19" s="346"/>
      <c r="K19" s="388"/>
      <c r="L19" s="346"/>
      <c r="M19" s="346"/>
      <c r="N19" s="346"/>
      <c r="O19" s="346"/>
      <c r="P19" s="261"/>
      <c r="Q19" s="346"/>
      <c r="R19" s="388"/>
      <c r="S19" s="346"/>
      <c r="T19" s="346"/>
      <c r="U19" s="346"/>
    </row>
    <row r="20" spans="2:21" ht="15.6">
      <c r="B20" s="218" t="s">
        <v>18</v>
      </c>
      <c r="C20" s="130" t="s">
        <v>131</v>
      </c>
      <c r="D20" s="97" t="s">
        <v>121</v>
      </c>
      <c r="E20" s="279"/>
      <c r="F20" s="279"/>
      <c r="G20" s="279"/>
      <c r="H20" s="279"/>
      <c r="I20" s="389"/>
      <c r="J20" s="288"/>
      <c r="K20" s="390"/>
      <c r="L20" s="353"/>
      <c r="M20" s="353"/>
      <c r="N20" s="353"/>
      <c r="O20" s="353"/>
      <c r="P20" s="389"/>
      <c r="Q20" s="288"/>
      <c r="R20" s="390"/>
      <c r="S20" s="353"/>
      <c r="T20" s="353"/>
      <c r="U20" s="391"/>
    </row>
    <row r="21" spans="2:21">
      <c r="B21" s="179" t="s">
        <v>18</v>
      </c>
      <c r="C21" s="121" t="s">
        <v>10</v>
      </c>
      <c r="D21" s="121" t="s">
        <v>31</v>
      </c>
      <c r="E21" s="261"/>
      <c r="F21" s="261"/>
      <c r="G21" s="261"/>
      <c r="H21" s="261"/>
      <c r="I21" s="261"/>
      <c r="J21" s="346"/>
      <c r="K21" s="388"/>
      <c r="L21" s="346"/>
      <c r="M21" s="346"/>
      <c r="N21" s="346"/>
      <c r="O21" s="346"/>
      <c r="P21" s="261"/>
      <c r="Q21" s="346"/>
      <c r="R21" s="388"/>
      <c r="S21" s="346"/>
      <c r="T21" s="346"/>
      <c r="U21" s="346"/>
    </row>
    <row r="22" spans="2:21">
      <c r="B22" s="179" t="s">
        <v>18</v>
      </c>
      <c r="C22" s="121" t="s">
        <v>10</v>
      </c>
      <c r="D22" s="121" t="s">
        <v>118</v>
      </c>
      <c r="E22" s="261"/>
      <c r="F22" s="261"/>
      <c r="G22" s="261"/>
      <c r="H22" s="261"/>
      <c r="I22" s="261"/>
      <c r="J22" s="346"/>
      <c r="K22" s="388"/>
      <c r="L22" s="346"/>
      <c r="M22" s="346"/>
      <c r="N22" s="346"/>
      <c r="O22" s="346"/>
      <c r="P22" s="261"/>
      <c r="Q22" s="346"/>
      <c r="R22" s="388"/>
      <c r="S22" s="346"/>
      <c r="T22" s="346"/>
      <c r="U22" s="346"/>
    </row>
    <row r="23" spans="2:21">
      <c r="B23" s="179" t="s">
        <v>18</v>
      </c>
      <c r="C23" s="121" t="s">
        <v>10</v>
      </c>
      <c r="D23" s="121" t="s">
        <v>119</v>
      </c>
      <c r="E23" s="261"/>
      <c r="F23" s="261"/>
      <c r="G23" s="261"/>
      <c r="H23" s="261"/>
      <c r="I23" s="261"/>
      <c r="J23" s="346"/>
      <c r="K23" s="388"/>
      <c r="L23" s="346"/>
      <c r="M23" s="346"/>
      <c r="N23" s="346"/>
      <c r="O23" s="346"/>
      <c r="P23" s="261"/>
      <c r="Q23" s="346"/>
      <c r="R23" s="388"/>
      <c r="S23" s="346"/>
      <c r="T23" s="346"/>
      <c r="U23" s="346"/>
    </row>
    <row r="24" spans="2:21" ht="15.6">
      <c r="B24" s="179" t="s">
        <v>18</v>
      </c>
      <c r="C24" s="121" t="s">
        <v>10</v>
      </c>
      <c r="D24" s="121" t="s">
        <v>34</v>
      </c>
      <c r="E24" s="261"/>
      <c r="F24" s="283"/>
      <c r="G24" s="283"/>
      <c r="H24" s="283"/>
      <c r="I24" s="283"/>
      <c r="J24" s="345"/>
      <c r="K24" s="392"/>
      <c r="L24" s="345"/>
      <c r="M24" s="345"/>
      <c r="N24" s="345"/>
      <c r="O24" s="345"/>
      <c r="P24" s="283"/>
      <c r="Q24" s="345"/>
      <c r="R24" s="392"/>
      <c r="S24" s="345"/>
      <c r="T24" s="345"/>
      <c r="U24" s="345"/>
    </row>
    <row r="25" spans="2:21" ht="15.6">
      <c r="B25" s="218" t="s">
        <v>18</v>
      </c>
      <c r="C25" s="130" t="s">
        <v>168</v>
      </c>
      <c r="D25" s="97" t="s">
        <v>121</v>
      </c>
      <c r="E25" s="279"/>
      <c r="F25" s="279"/>
      <c r="G25" s="279"/>
      <c r="H25" s="279"/>
      <c r="I25" s="389"/>
      <c r="J25" s="393"/>
      <c r="K25" s="390"/>
      <c r="L25" s="353"/>
      <c r="M25" s="353"/>
      <c r="N25" s="353"/>
      <c r="O25" s="353"/>
      <c r="P25" s="389"/>
      <c r="Q25" s="393"/>
      <c r="R25" s="390"/>
      <c r="S25" s="353"/>
      <c r="T25" s="353"/>
      <c r="U25" s="391"/>
    </row>
    <row r="26" spans="2:21" ht="15.6">
      <c r="B26" s="218" t="s">
        <v>18</v>
      </c>
      <c r="C26" s="97" t="s">
        <v>135</v>
      </c>
      <c r="D26" s="130" t="s">
        <v>137</v>
      </c>
      <c r="E26" s="287"/>
      <c r="F26" s="287"/>
      <c r="G26" s="288"/>
      <c r="H26" s="288"/>
      <c r="I26" s="389"/>
      <c r="J26" s="393"/>
      <c r="K26" s="390"/>
      <c r="L26" s="353"/>
      <c r="M26" s="353"/>
      <c r="N26" s="353"/>
      <c r="O26" s="353"/>
      <c r="P26" s="389"/>
      <c r="Q26" s="393"/>
      <c r="R26" s="390"/>
      <c r="S26" s="353"/>
      <c r="T26" s="353"/>
      <c r="U26" s="353"/>
    </row>
    <row r="27" spans="2:21" ht="15.6">
      <c r="B27" s="218" t="s">
        <v>18</v>
      </c>
      <c r="C27" s="97" t="s">
        <v>135</v>
      </c>
      <c r="D27" s="130" t="s">
        <v>138</v>
      </c>
      <c r="E27" s="287"/>
      <c r="F27" s="287"/>
      <c r="G27" s="288"/>
      <c r="H27" s="288"/>
      <c r="I27" s="389"/>
      <c r="J27" s="393"/>
      <c r="K27" s="390"/>
      <c r="L27" s="353"/>
      <c r="M27" s="353"/>
      <c r="N27" s="353"/>
      <c r="O27" s="353"/>
      <c r="P27" s="389"/>
      <c r="Q27" s="393"/>
      <c r="R27" s="390"/>
      <c r="S27" s="353"/>
      <c r="T27" s="353"/>
      <c r="U27" s="353"/>
    </row>
    <row r="28" spans="2:21" ht="15.6">
      <c r="B28" s="218" t="s">
        <v>18</v>
      </c>
      <c r="C28" s="97" t="s">
        <v>135</v>
      </c>
      <c r="D28" s="130" t="s">
        <v>139</v>
      </c>
      <c r="E28" s="287"/>
      <c r="F28" s="287"/>
      <c r="G28" s="288"/>
      <c r="H28" s="288"/>
      <c r="I28" s="389"/>
      <c r="J28" s="393"/>
      <c r="K28" s="390"/>
      <c r="L28" s="353"/>
      <c r="M28" s="353"/>
      <c r="N28" s="353"/>
      <c r="O28" s="353"/>
      <c r="P28" s="389"/>
      <c r="Q28" s="393"/>
      <c r="R28" s="390"/>
      <c r="S28" s="353"/>
      <c r="T28" s="353"/>
      <c r="U28" s="353"/>
    </row>
    <row r="29" spans="2:21" ht="15.6">
      <c r="B29" s="218" t="s">
        <v>18</v>
      </c>
      <c r="C29" s="97" t="s">
        <v>135</v>
      </c>
      <c r="D29" s="130" t="s">
        <v>140</v>
      </c>
      <c r="E29" s="287"/>
      <c r="F29" s="287"/>
      <c r="G29" s="287"/>
      <c r="H29" s="287"/>
      <c r="I29" s="393"/>
      <c r="J29" s="393"/>
      <c r="K29" s="394"/>
      <c r="L29" s="395"/>
      <c r="M29" s="395"/>
      <c r="N29" s="395"/>
      <c r="O29" s="395"/>
      <c r="P29" s="393"/>
      <c r="Q29" s="393"/>
      <c r="R29" s="394"/>
      <c r="S29" s="395"/>
      <c r="T29" s="395"/>
      <c r="U29" s="395"/>
    </row>
    <row r="30" spans="2:21" ht="15.6">
      <c r="B30" s="236" t="s">
        <v>18</v>
      </c>
      <c r="C30" s="237" t="s">
        <v>135</v>
      </c>
      <c r="D30" s="238" t="s">
        <v>121</v>
      </c>
      <c r="E30" s="291"/>
      <c r="F30" s="291"/>
      <c r="G30" s="291"/>
      <c r="H30" s="291"/>
      <c r="I30" s="291"/>
      <c r="J30" s="396"/>
      <c r="K30" s="396"/>
      <c r="L30" s="396"/>
      <c r="M30" s="396"/>
      <c r="N30" s="396"/>
      <c r="O30" s="396"/>
      <c r="P30" s="396"/>
      <c r="Q30" s="396"/>
      <c r="R30" s="396"/>
      <c r="S30" s="396"/>
      <c r="T30" s="396"/>
      <c r="U30" s="396"/>
    </row>
    <row r="31" spans="2:21" ht="15.6">
      <c r="B31" s="140"/>
    </row>
    <row r="32" spans="2:21">
      <c r="B32" s="147" t="s">
        <v>147</v>
      </c>
      <c r="C32" s="148"/>
      <c r="D32" s="148"/>
      <c r="E32" s="148"/>
    </row>
    <row r="33" spans="2:8">
      <c r="B33" s="149"/>
      <c r="C33" s="148" t="s">
        <v>148</v>
      </c>
      <c r="D33" s="148" t="s">
        <v>149</v>
      </c>
      <c r="E33"/>
      <c r="F33"/>
      <c r="G33"/>
      <c r="H33"/>
    </row>
    <row r="34" spans="2:8">
      <c r="B34" s="152"/>
      <c r="C34" s="148" t="s">
        <v>150</v>
      </c>
      <c r="D34" s="148" t="s">
        <v>151</v>
      </c>
      <c r="E34"/>
      <c r="F34"/>
      <c r="G34"/>
      <c r="H34"/>
    </row>
    <row r="35" spans="2:8">
      <c r="B35" s="153"/>
      <c r="C35" s="148" t="s">
        <v>152</v>
      </c>
      <c r="D35" s="148" t="s">
        <v>153</v>
      </c>
      <c r="E35"/>
      <c r="F35"/>
      <c r="G35"/>
      <c r="H35"/>
    </row>
    <row r="36" spans="2:8">
      <c r="B36"/>
      <c r="E36"/>
    </row>
    <row r="37" spans="2:8">
      <c r="B37" s="156" t="s">
        <v>158</v>
      </c>
      <c r="C37" s="148" t="s">
        <v>159</v>
      </c>
      <c r="D37" s="148"/>
      <c r="E37"/>
    </row>
    <row r="38" spans="2:8">
      <c r="B38" s="156" t="s">
        <v>102</v>
      </c>
      <c r="C38" s="156" t="s">
        <v>160</v>
      </c>
      <c r="D38" s="156"/>
      <c r="E38"/>
    </row>
    <row r="39" spans="2:8">
      <c r="B39" s="156" t="s">
        <v>114</v>
      </c>
      <c r="C39" s="156" t="s">
        <v>161</v>
      </c>
      <c r="D39" s="156"/>
      <c r="E39"/>
    </row>
    <row r="40" spans="2:8">
      <c r="B40" s="156" t="s">
        <v>162</v>
      </c>
      <c r="C40" s="156" t="s">
        <v>163</v>
      </c>
      <c r="D40" s="156"/>
      <c r="E40"/>
    </row>
    <row r="41" spans="2:8">
      <c r="B41" s="156" t="s">
        <v>164</v>
      </c>
      <c r="C41" s="156" t="s">
        <v>165</v>
      </c>
      <c r="D41" s="156"/>
      <c r="E41"/>
    </row>
    <row r="42" spans="2:8">
      <c r="E42"/>
    </row>
    <row r="43" spans="2:8">
      <c r="E43"/>
    </row>
  </sheetData>
  <pageMargins left="0.7" right="0.7" top="0.75" bottom="0.75" header="0.3" footer="0.3"/>
  <tableParts count="2">
    <tablePart r:id="rId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A3351-728E-4615-876A-1A4416329650}">
  <dimension ref="A1"/>
  <sheetViews>
    <sheetView workbookViewId="0">
      <selection activeCell="J32" sqref="J32"/>
    </sheetView>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A99AC-3D89-434C-998C-C580B702EB9B}">
  <dimension ref="A2:C93"/>
  <sheetViews>
    <sheetView workbookViewId="0">
      <selection activeCell="A97" sqref="A97"/>
    </sheetView>
  </sheetViews>
  <sheetFormatPr defaultColWidth="9.109375" defaultRowHeight="14.4"/>
  <cols>
    <col min="1" max="1" width="80.88671875" style="24" customWidth="1"/>
    <col min="2" max="2" width="60.77734375" style="4" customWidth="1"/>
    <col min="3" max="3" width="38.33203125" style="4" customWidth="1"/>
    <col min="4" max="16384" width="9.109375" style="4"/>
  </cols>
  <sheetData>
    <row r="2" spans="1:3" ht="20.399999999999999">
      <c r="A2" s="1"/>
      <c r="B2" s="2" t="s">
        <v>0</v>
      </c>
      <c r="C2" s="3"/>
    </row>
    <row r="3" spans="1:3" ht="15.6">
      <c r="A3" s="5" t="s">
        <v>1</v>
      </c>
      <c r="B3" s="6"/>
      <c r="C3" s="7" t="s">
        <v>2</v>
      </c>
    </row>
    <row r="4" spans="1:3" ht="39" customHeight="1">
      <c r="A4" s="8" t="s">
        <v>3</v>
      </c>
      <c r="B4" s="13" t="s">
        <v>212</v>
      </c>
      <c r="C4" s="13"/>
    </row>
    <row r="5" spans="1:3">
      <c r="A5" s="11" t="s">
        <v>5</v>
      </c>
      <c r="B5" s="8" t="s">
        <v>6</v>
      </c>
      <c r="C5" s="8"/>
    </row>
    <row r="6" spans="1:3" ht="20.25" customHeight="1">
      <c r="A6" s="11" t="s">
        <v>8</v>
      </c>
      <c r="B6" s="356"/>
      <c r="C6" s="356"/>
    </row>
    <row r="7" spans="1:3" ht="15.6">
      <c r="A7" s="15" t="s">
        <v>9</v>
      </c>
      <c r="B7" s="357"/>
      <c r="C7" s="356"/>
    </row>
    <row r="8" spans="1:3" ht="15.6">
      <c r="A8" s="17" t="s">
        <v>10</v>
      </c>
      <c r="B8" s="8" t="s">
        <v>11</v>
      </c>
      <c r="C8" s="8"/>
    </row>
    <row r="9" spans="1:3" ht="43.2">
      <c r="A9" s="17" t="s">
        <v>12</v>
      </c>
      <c r="B9" s="8" t="s">
        <v>214</v>
      </c>
      <c r="C9" s="8"/>
    </row>
    <row r="10" spans="1:3" ht="131.25" customHeight="1">
      <c r="A10" s="17" t="s">
        <v>14</v>
      </c>
      <c r="B10" s="8" t="s">
        <v>15</v>
      </c>
      <c r="C10" s="8"/>
    </row>
    <row r="11" spans="1:3" ht="15.75" customHeight="1">
      <c r="A11" s="15" t="s">
        <v>17</v>
      </c>
      <c r="B11" s="357"/>
      <c r="C11" s="356"/>
    </row>
    <row r="12" spans="1:3" ht="15.75" customHeight="1">
      <c r="A12" s="17" t="s">
        <v>18</v>
      </c>
      <c r="B12" s="8" t="s">
        <v>216</v>
      </c>
      <c r="C12" s="8"/>
    </row>
    <row r="13" spans="1:3" ht="15.75" customHeight="1">
      <c r="A13" s="17" t="s">
        <v>21</v>
      </c>
      <c r="B13" s="8" t="s">
        <v>215</v>
      </c>
      <c r="C13" s="8"/>
    </row>
    <row r="14" spans="1:3" ht="15.75" customHeight="1">
      <c r="A14" s="17" t="s">
        <v>23</v>
      </c>
      <c r="B14" s="8" t="s">
        <v>215</v>
      </c>
      <c r="C14" s="8"/>
    </row>
    <row r="15" spans="1:3" ht="15.75" customHeight="1">
      <c r="A15" s="17" t="s">
        <v>25</v>
      </c>
      <c r="B15" s="8" t="s">
        <v>215</v>
      </c>
      <c r="C15" s="8"/>
    </row>
    <row r="16" spans="1:3" ht="15.75" customHeight="1">
      <c r="A16" s="17" t="s">
        <v>27</v>
      </c>
      <c r="B16" s="8" t="s">
        <v>215</v>
      </c>
      <c r="C16" s="8"/>
    </row>
    <row r="17" spans="1:3" ht="15.75" customHeight="1">
      <c r="A17" s="17" t="s">
        <v>28</v>
      </c>
      <c r="B17" s="8" t="s">
        <v>215</v>
      </c>
      <c r="C17" s="8"/>
    </row>
    <row r="18" spans="1:3">
      <c r="A18" s="18" t="s">
        <v>29</v>
      </c>
      <c r="B18" s="356"/>
      <c r="C18" s="356"/>
    </row>
    <row r="19" spans="1:3" ht="57.6">
      <c r="A19" s="13" t="s">
        <v>30</v>
      </c>
      <c r="B19" s="356"/>
      <c r="C19" s="8" t="s">
        <v>218</v>
      </c>
    </row>
    <row r="20" spans="1:3">
      <c r="A20" s="18" t="s">
        <v>14</v>
      </c>
      <c r="B20" s="8"/>
      <c r="C20" s="8"/>
    </row>
    <row r="21" spans="1:3">
      <c r="A21" s="20" t="s">
        <v>31</v>
      </c>
      <c r="B21" s="13">
        <v>140</v>
      </c>
      <c r="C21" s="8"/>
    </row>
    <row r="22" spans="1:3">
      <c r="A22" s="20" t="s">
        <v>32</v>
      </c>
      <c r="B22" s="13" t="s">
        <v>215</v>
      </c>
      <c r="C22" s="8"/>
    </row>
    <row r="23" spans="1:3">
      <c r="A23" s="20" t="s">
        <v>33</v>
      </c>
      <c r="B23" s="13" t="s">
        <v>215</v>
      </c>
      <c r="C23" s="8"/>
    </row>
    <row r="24" spans="1:3">
      <c r="A24" s="20" t="s">
        <v>34</v>
      </c>
      <c r="B24" s="13" t="s">
        <v>215</v>
      </c>
      <c r="C24" s="8"/>
    </row>
    <row r="25" spans="1:3">
      <c r="A25" s="18" t="s">
        <v>12</v>
      </c>
      <c r="B25" s="13"/>
      <c r="C25" s="8"/>
    </row>
    <row r="26" spans="1:3">
      <c r="A26" s="20" t="s">
        <v>31</v>
      </c>
      <c r="B26" s="13">
        <v>90</v>
      </c>
      <c r="C26" s="8"/>
    </row>
    <row r="27" spans="1:3">
      <c r="A27" s="20" t="s">
        <v>32</v>
      </c>
      <c r="B27" s="13" t="s">
        <v>215</v>
      </c>
      <c r="C27" s="8"/>
    </row>
    <row r="28" spans="1:3">
      <c r="A28" s="20" t="s">
        <v>33</v>
      </c>
      <c r="B28" s="13" t="s">
        <v>215</v>
      </c>
      <c r="C28" s="8"/>
    </row>
    <row r="29" spans="1:3">
      <c r="A29" s="20" t="s">
        <v>34</v>
      </c>
      <c r="B29" s="13" t="s">
        <v>215</v>
      </c>
      <c r="C29" s="8"/>
    </row>
    <row r="30" spans="1:3">
      <c r="A30" s="18" t="s">
        <v>10</v>
      </c>
      <c r="B30" s="13"/>
      <c r="C30" s="8"/>
    </row>
    <row r="31" spans="1:3">
      <c r="A31" s="20" t="s">
        <v>31</v>
      </c>
      <c r="B31" s="13">
        <v>50</v>
      </c>
      <c r="C31" s="8"/>
    </row>
    <row r="32" spans="1:3">
      <c r="A32" s="20" t="s">
        <v>32</v>
      </c>
      <c r="B32" s="13" t="s">
        <v>215</v>
      </c>
      <c r="C32" s="8"/>
    </row>
    <row r="33" spans="1:3">
      <c r="A33" s="20" t="s">
        <v>33</v>
      </c>
      <c r="B33" s="13" t="s">
        <v>215</v>
      </c>
      <c r="C33" s="8"/>
    </row>
    <row r="34" spans="1:3">
      <c r="A34" s="20" t="s">
        <v>34</v>
      </c>
      <c r="B34" s="13" t="s">
        <v>215</v>
      </c>
      <c r="C34" s="8"/>
    </row>
    <row r="35" spans="1:3" ht="15.75" customHeight="1">
      <c r="A35" s="18" t="s">
        <v>35</v>
      </c>
      <c r="B35" s="356"/>
      <c r="C35" s="356"/>
    </row>
    <row r="36" spans="1:3" ht="7.5" customHeight="1">
      <c r="A36" s="11"/>
      <c r="B36" s="11"/>
      <c r="C36" s="11"/>
    </row>
    <row r="37" spans="1:3" ht="15.6">
      <c r="A37" s="5" t="s">
        <v>36</v>
      </c>
      <c r="B37" s="358"/>
      <c r="C37" s="359" t="s">
        <v>2</v>
      </c>
    </row>
    <row r="38" spans="1:3">
      <c r="A38" s="11" t="s">
        <v>37</v>
      </c>
      <c r="B38" s="11" t="s">
        <v>38</v>
      </c>
      <c r="C38" s="11"/>
    </row>
    <row r="39" spans="1:3">
      <c r="A39" s="11" t="s">
        <v>39</v>
      </c>
      <c r="B39" s="11" t="s">
        <v>219</v>
      </c>
      <c r="C39" s="11"/>
    </row>
    <row r="40" spans="1:3">
      <c r="A40" s="8" t="s">
        <v>41</v>
      </c>
      <c r="B40" s="356"/>
      <c r="C40" s="356"/>
    </row>
    <row r="41" spans="1:3">
      <c r="A41" s="11" t="s">
        <v>42</v>
      </c>
      <c r="B41" s="13">
        <v>27808</v>
      </c>
      <c r="C41" s="8"/>
    </row>
    <row r="42" spans="1:3">
      <c r="A42" s="11" t="s">
        <v>44</v>
      </c>
      <c r="B42" s="8" t="s">
        <v>220</v>
      </c>
      <c r="C42" s="8"/>
    </row>
    <row r="43" spans="1:3" ht="15.6">
      <c r="A43" s="15" t="s">
        <v>46</v>
      </c>
      <c r="B43" s="356"/>
      <c r="C43" s="356"/>
    </row>
    <row r="44" spans="1:3" ht="31.2">
      <c r="A44" s="17" t="s">
        <v>47</v>
      </c>
      <c r="B44" s="355" t="s">
        <v>221</v>
      </c>
      <c r="C44" s="8"/>
    </row>
    <row r="45" spans="1:3" ht="15.6">
      <c r="A45" s="17" t="s">
        <v>49</v>
      </c>
      <c r="B45" s="355" t="s">
        <v>215</v>
      </c>
      <c r="C45" s="8" t="s">
        <v>217</v>
      </c>
    </row>
    <row r="46" spans="1:3" ht="31.2">
      <c r="A46" s="17" t="s">
        <v>50</v>
      </c>
      <c r="B46" s="355" t="s">
        <v>222</v>
      </c>
      <c r="C46" s="8"/>
    </row>
    <row r="47" spans="1:3" ht="15.6">
      <c r="A47" s="22" t="s">
        <v>52</v>
      </c>
      <c r="B47" s="356"/>
      <c r="C47" s="356"/>
    </row>
    <row r="48" spans="1:3">
      <c r="A48" s="18" t="s">
        <v>53</v>
      </c>
      <c r="B48" s="361"/>
      <c r="C48" s="361"/>
    </row>
    <row r="49" spans="1:3" ht="15.75" customHeight="1">
      <c r="A49" s="18" t="s">
        <v>54</v>
      </c>
      <c r="B49" s="356"/>
      <c r="C49" s="356"/>
    </row>
    <row r="50" spans="1:3" ht="15.75" customHeight="1">
      <c r="A50" s="20" t="s">
        <v>55</v>
      </c>
      <c r="B50" s="356"/>
      <c r="C50" s="356"/>
    </row>
    <row r="51" spans="1:3" ht="15.75" customHeight="1">
      <c r="A51" s="20" t="s">
        <v>56</v>
      </c>
      <c r="B51" s="356"/>
      <c r="C51" s="356"/>
    </row>
    <row r="52" spans="1:3" ht="28.8">
      <c r="A52" s="13" t="s">
        <v>57</v>
      </c>
      <c r="B52" s="361"/>
      <c r="C52" s="361"/>
    </row>
    <row r="53" spans="1:3" ht="7.5" customHeight="1">
      <c r="A53" s="11"/>
      <c r="B53" s="11"/>
      <c r="C53" s="11"/>
    </row>
    <row r="54" spans="1:3" ht="15.6">
      <c r="A54" s="5" t="s">
        <v>58</v>
      </c>
      <c r="B54" s="358"/>
      <c r="C54" s="359" t="s">
        <v>2</v>
      </c>
    </row>
    <row r="55" spans="1:3" ht="15.6">
      <c r="A55" s="15" t="s">
        <v>59</v>
      </c>
      <c r="B55" s="356"/>
      <c r="C55" s="356"/>
    </row>
    <row r="56" spans="1:3" ht="17.25" customHeight="1">
      <c r="A56" s="17" t="s">
        <v>60</v>
      </c>
      <c r="B56" s="362" t="s">
        <v>223</v>
      </c>
      <c r="C56" s="8"/>
    </row>
    <row r="57" spans="1:3" ht="15.6">
      <c r="A57" s="17" t="s">
        <v>62</v>
      </c>
      <c r="B57" s="8" t="s">
        <v>224</v>
      </c>
      <c r="C57" s="8"/>
    </row>
    <row r="58" spans="1:3" ht="15.6">
      <c r="A58" s="15" t="s">
        <v>64</v>
      </c>
      <c r="B58" s="356"/>
      <c r="C58" s="356"/>
    </row>
    <row r="59" spans="1:3" ht="15.6">
      <c r="A59" s="17" t="s">
        <v>10</v>
      </c>
      <c r="B59" s="13">
        <v>10</v>
      </c>
      <c r="C59" s="8"/>
    </row>
    <row r="60" spans="1:3" ht="15.6">
      <c r="A60" s="17" t="s">
        <v>12</v>
      </c>
      <c r="B60" s="13">
        <v>10</v>
      </c>
      <c r="C60" s="8"/>
    </row>
    <row r="61" spans="1:3" ht="15.6">
      <c r="A61" s="17" t="s">
        <v>14</v>
      </c>
      <c r="B61" s="13">
        <v>10</v>
      </c>
      <c r="C61" s="8"/>
    </row>
    <row r="62" spans="1:3" ht="15.6">
      <c r="A62" s="15" t="s">
        <v>65</v>
      </c>
      <c r="B62" s="363"/>
      <c r="C62" s="361"/>
    </row>
    <row r="63" spans="1:3" ht="15.6">
      <c r="A63" s="17" t="s">
        <v>10</v>
      </c>
      <c r="B63" s="360">
        <v>20</v>
      </c>
      <c r="C63" s="8"/>
    </row>
    <row r="64" spans="1:3" ht="15.6">
      <c r="A64" s="17" t="s">
        <v>12</v>
      </c>
      <c r="B64" s="360">
        <v>20</v>
      </c>
      <c r="C64" s="8"/>
    </row>
    <row r="65" spans="1:3" ht="15.6">
      <c r="A65" s="17" t="s">
        <v>14</v>
      </c>
      <c r="B65" s="360">
        <v>19</v>
      </c>
      <c r="C65" s="8"/>
    </row>
    <row r="66" spans="1:3" ht="15.6">
      <c r="A66" s="17" t="s">
        <v>18</v>
      </c>
      <c r="B66" s="360">
        <v>59</v>
      </c>
      <c r="C66" s="8"/>
    </row>
    <row r="67" spans="1:3" ht="15.6">
      <c r="A67" s="17" t="s">
        <v>21</v>
      </c>
      <c r="B67" s="13" t="s">
        <v>215</v>
      </c>
      <c r="C67" s="8"/>
    </row>
    <row r="68" spans="1:3" ht="15.6">
      <c r="A68" s="17" t="s">
        <v>23</v>
      </c>
      <c r="B68" s="13" t="s">
        <v>215</v>
      </c>
      <c r="C68" s="8"/>
    </row>
    <row r="69" spans="1:3" ht="15.6">
      <c r="A69" s="17" t="s">
        <v>25</v>
      </c>
      <c r="B69" s="13" t="s">
        <v>215</v>
      </c>
      <c r="C69" s="8"/>
    </row>
    <row r="70" spans="1:3" ht="15.6">
      <c r="A70" s="17" t="s">
        <v>27</v>
      </c>
      <c r="B70" s="13" t="s">
        <v>215</v>
      </c>
      <c r="C70" s="8"/>
    </row>
    <row r="71" spans="1:3" ht="15.6">
      <c r="A71" s="17" t="s">
        <v>28</v>
      </c>
      <c r="B71" s="13" t="s">
        <v>215</v>
      </c>
      <c r="C71" s="8"/>
    </row>
    <row r="72" spans="1:3">
      <c r="A72" s="11" t="s">
        <v>66</v>
      </c>
      <c r="B72" s="364">
        <v>8.3333333333333329E-2</v>
      </c>
      <c r="C72" s="8"/>
    </row>
    <row r="73" spans="1:3">
      <c r="A73" s="11" t="s">
        <v>68</v>
      </c>
      <c r="B73" s="361"/>
      <c r="C73" s="361"/>
    </row>
    <row r="74" spans="1:3" ht="28.8">
      <c r="A74" s="11" t="s">
        <v>69</v>
      </c>
      <c r="B74" s="8" t="s">
        <v>225</v>
      </c>
      <c r="C74" s="8" t="s">
        <v>226</v>
      </c>
    </row>
    <row r="75" spans="1:3" ht="33" customHeight="1">
      <c r="A75" s="18" t="s">
        <v>71</v>
      </c>
      <c r="B75" s="355" t="s">
        <v>196</v>
      </c>
      <c r="C75" s="8"/>
    </row>
    <row r="76" spans="1:3" ht="39" customHeight="1">
      <c r="A76" s="13" t="s">
        <v>74</v>
      </c>
      <c r="B76" s="355" t="s">
        <v>227</v>
      </c>
      <c r="C76" s="8"/>
    </row>
    <row r="77" spans="1:3" ht="33.75" customHeight="1">
      <c r="A77" s="11" t="s">
        <v>76</v>
      </c>
      <c r="B77" s="355" t="s">
        <v>228</v>
      </c>
      <c r="C77" s="8"/>
    </row>
    <row r="78" spans="1:3" ht="29.25" customHeight="1">
      <c r="A78" s="11" t="s">
        <v>77</v>
      </c>
      <c r="B78" s="355" t="s">
        <v>201</v>
      </c>
      <c r="C78" s="8"/>
    </row>
    <row r="79" spans="1:3" ht="53.4" customHeight="1">
      <c r="A79" s="11" t="s">
        <v>79</v>
      </c>
      <c r="B79" s="355" t="s">
        <v>229</v>
      </c>
      <c r="C79" s="8"/>
    </row>
    <row r="80" spans="1:3" ht="15.75" customHeight="1">
      <c r="A80" s="22" t="s">
        <v>52</v>
      </c>
      <c r="B80" s="361"/>
      <c r="C80" s="361"/>
    </row>
    <row r="81" spans="1:3" ht="29.25" customHeight="1">
      <c r="A81" s="11" t="s">
        <v>82</v>
      </c>
      <c r="B81" s="361"/>
      <c r="C81" s="361"/>
    </row>
    <row r="82" spans="1:3" ht="7.5" customHeight="1">
      <c r="A82" s="11"/>
      <c r="B82" s="11"/>
      <c r="C82" s="11"/>
    </row>
    <row r="83" spans="1:3" ht="15.6">
      <c r="A83" s="5" t="s">
        <v>83</v>
      </c>
      <c r="B83" s="358"/>
      <c r="C83" s="359" t="s">
        <v>2</v>
      </c>
    </row>
    <row r="84" spans="1:3" ht="31.2">
      <c r="A84" s="11" t="s">
        <v>84</v>
      </c>
      <c r="B84" s="355" t="s">
        <v>230</v>
      </c>
      <c r="C84" s="8"/>
    </row>
    <row r="85" spans="1:3" ht="31.2">
      <c r="A85" s="11" t="s">
        <v>86</v>
      </c>
      <c r="B85" s="355" t="s">
        <v>231</v>
      </c>
      <c r="C85" s="8"/>
    </row>
    <row r="86" spans="1:3" ht="15.6">
      <c r="A86" s="11" t="s">
        <v>87</v>
      </c>
      <c r="B86" s="355" t="s">
        <v>215</v>
      </c>
      <c r="C86" s="8"/>
    </row>
    <row r="87" spans="1:3" ht="28.8">
      <c r="A87" s="11" t="s">
        <v>89</v>
      </c>
      <c r="B87" s="8" t="s">
        <v>232</v>
      </c>
      <c r="C87" s="8"/>
    </row>
    <row r="88" spans="1:3" ht="177.6" customHeight="1">
      <c r="A88" s="18" t="s">
        <v>90</v>
      </c>
      <c r="B88" s="8" t="s">
        <v>233</v>
      </c>
      <c r="C88" s="8"/>
    </row>
    <row r="89" spans="1:3" ht="15.75" customHeight="1">
      <c r="A89" s="18" t="s">
        <v>92</v>
      </c>
      <c r="B89" s="365">
        <v>1</v>
      </c>
      <c r="C89" s="8"/>
    </row>
    <row r="90" spans="1:3" ht="7.5" customHeight="1">
      <c r="A90" s="11"/>
      <c r="B90" s="11"/>
      <c r="C90" s="11"/>
    </row>
    <row r="91" spans="1:3" ht="15.6">
      <c r="A91" s="5" t="s">
        <v>93</v>
      </c>
      <c r="B91" s="358"/>
      <c r="C91" s="359" t="s">
        <v>2</v>
      </c>
    </row>
    <row r="92" spans="1:3" ht="132" customHeight="1">
      <c r="A92" s="11" t="s">
        <v>94</v>
      </c>
      <c r="B92" s="355" t="s">
        <v>234</v>
      </c>
      <c r="C92" s="8"/>
    </row>
    <row r="93" spans="1:3">
      <c r="B93" s="366"/>
      <c r="C93" s="366"/>
    </row>
  </sheetData>
  <dataValidations count="4">
    <dataValidation type="list" allowBlank="1" showInputMessage="1" showErrorMessage="1" sqref="B39" xr:uid="{90D910E6-B1A0-4387-BF52-B2251B31BC81}">
      <formula1>"Please select, Simple random, Stratified random, Other (please specify)"</formula1>
    </dataValidation>
    <dataValidation type="list" allowBlank="1" showInputMessage="1" showErrorMessage="1" sqref="B5" xr:uid="{9A45EE9C-1A3F-404C-A9A3-FF826011B06C}">
      <formula1>"Please select, Roadside observations by researchers, Automated measurements, Self-reported behaviour, Observations/measurements by the police, Analysis of video images, Analysis of existing databases, Other (please specify)"</formula1>
    </dataValidation>
    <dataValidation type="list" allowBlank="1" showInputMessage="1" showErrorMessage="1" sqref="B38" xr:uid="{8F3DBEAC-8DBD-47FF-81D5-92C7291EADE8}">
      <formula1>"Please select, Vehicle, Driver, Rider, Passenger, Driver and Passenger, Rider and Passenger, Other (please specify)"</formula1>
    </dataValidation>
    <dataValidation type="list" allowBlank="1" showInputMessage="1" showErrorMessage="1" sqref="B75" xr:uid="{B90DBD42-F0BA-4150-B49D-9B3B8A3E4CD0}">
      <formula1>"National mobility survey, Automatic traffic measuring points, Traffic counts during measurements, Other (please specify)"</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AF69C-1A7F-456E-9629-9C721AFB27DD}">
  <sheetPr>
    <tabColor rgb="FF92D050"/>
  </sheetPr>
  <dimension ref="A2"/>
  <sheetViews>
    <sheetView workbookViewId="0">
      <selection activeCell="A3" sqref="A3"/>
    </sheetView>
  </sheetViews>
  <sheetFormatPr defaultRowHeight="14.4"/>
  <sheetData>
    <row r="2" spans="1:1">
      <c r="A2" t="s">
        <v>410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68339-DE27-47BC-9074-036CFF8C78CB}">
  <dimension ref="A1"/>
  <sheetViews>
    <sheetView workbookViewId="0">
      <selection activeCell="F33" sqref="F33"/>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CC4AF-3668-4B11-9F44-197F7A5D5657}">
  <dimension ref="B1:Z465"/>
  <sheetViews>
    <sheetView workbookViewId="0">
      <selection activeCell="F20" sqref="F20"/>
    </sheetView>
  </sheetViews>
  <sheetFormatPr defaultRowHeight="14.4"/>
  <cols>
    <col min="1" max="1" width="5.77734375" customWidth="1"/>
    <col min="2" max="2" width="24.21875" style="157" customWidth="1"/>
    <col min="3" max="3" width="19.21875" customWidth="1"/>
    <col min="4" max="4" width="16.21875" customWidth="1"/>
    <col min="5" max="5" width="42.77734375" customWidth="1"/>
    <col min="6" max="6" width="20.44140625" style="143" customWidth="1"/>
    <col min="7" max="7" width="10.77734375" style="143" customWidth="1"/>
    <col min="8" max="8" width="23.77734375" style="143" customWidth="1"/>
    <col min="9" max="9" width="28" style="143" customWidth="1"/>
    <col min="10" max="10" width="24" style="143" customWidth="1"/>
    <col min="11" max="11" width="12.21875" style="144" customWidth="1"/>
    <col min="12" max="12" width="27.44140625" customWidth="1"/>
    <col min="13" max="13" width="28" customWidth="1"/>
    <col min="14" max="14" width="37" customWidth="1"/>
    <col min="15" max="15" width="32.77734375" customWidth="1"/>
    <col min="16" max="16" width="12.21875" style="144" customWidth="1"/>
    <col min="17" max="17" width="27.44140625" customWidth="1"/>
    <col min="18" max="18" width="28" customWidth="1"/>
    <col min="19" max="19" width="12.5546875" customWidth="1"/>
    <col min="20" max="20" width="12.21875" style="144" customWidth="1"/>
    <col min="21" max="21" width="27.44140625" customWidth="1"/>
    <col min="22" max="22" width="28" customWidth="1"/>
    <col min="33" max="33" width="12.77734375" bestFit="1" customWidth="1"/>
  </cols>
  <sheetData>
    <row r="1" spans="2:25" ht="20.399999999999999">
      <c r="B1" s="26" t="s">
        <v>96</v>
      </c>
      <c r="C1" s="27"/>
      <c r="D1" s="27"/>
      <c r="E1" s="27"/>
      <c r="F1" s="30"/>
      <c r="G1" s="30"/>
      <c r="H1" s="30"/>
      <c r="I1" s="30"/>
      <c r="J1" s="30"/>
      <c r="K1" s="30"/>
      <c r="L1" s="30"/>
      <c r="M1" s="27"/>
      <c r="N1" s="30"/>
      <c r="O1" s="30"/>
      <c r="P1" s="30"/>
      <c r="Q1" s="30"/>
      <c r="R1" s="27"/>
      <c r="S1" s="30"/>
      <c r="T1" s="30"/>
      <c r="U1" s="30"/>
      <c r="V1" s="27"/>
    </row>
    <row r="2" spans="2:25" s="44" customFormat="1" ht="15.6">
      <c r="B2" s="35" t="s">
        <v>97</v>
      </c>
      <c r="C2" s="36" t="s">
        <v>98</v>
      </c>
      <c r="D2" s="36" t="s">
        <v>99</v>
      </c>
      <c r="E2" s="36" t="s">
        <v>100</v>
      </c>
      <c r="F2" s="36" t="s">
        <v>101</v>
      </c>
      <c r="G2" s="36" t="s">
        <v>102</v>
      </c>
      <c r="H2" s="36" t="s">
        <v>103</v>
      </c>
      <c r="I2" s="36" t="s">
        <v>104</v>
      </c>
      <c r="J2" s="36" t="s">
        <v>105</v>
      </c>
      <c r="K2" s="36" t="s">
        <v>106</v>
      </c>
      <c r="L2" s="164" t="s">
        <v>107</v>
      </c>
      <c r="M2" s="164" t="s">
        <v>108</v>
      </c>
      <c r="N2" s="36" t="s">
        <v>109</v>
      </c>
      <c r="O2" s="36" t="s">
        <v>110</v>
      </c>
      <c r="P2" s="36" t="s">
        <v>111</v>
      </c>
      <c r="Q2" s="164" t="s">
        <v>112</v>
      </c>
      <c r="R2" s="164" t="s">
        <v>113</v>
      </c>
      <c r="S2" s="36" t="s">
        <v>114</v>
      </c>
      <c r="T2" s="36" t="s">
        <v>115</v>
      </c>
      <c r="U2" s="164" t="s">
        <v>116</v>
      </c>
      <c r="V2" s="164" t="s">
        <v>117</v>
      </c>
      <c r="W2" s="43"/>
      <c r="Y2" s="43"/>
    </row>
    <row r="3" spans="2:25">
      <c r="B3" s="45" t="s">
        <v>18</v>
      </c>
      <c r="C3" s="46" t="s">
        <v>14</v>
      </c>
      <c r="D3" s="47">
        <v>80</v>
      </c>
      <c r="E3" s="46" t="s">
        <v>31</v>
      </c>
      <c r="F3" s="304"/>
      <c r="G3" s="304"/>
      <c r="H3" s="304"/>
      <c r="I3" s="304"/>
      <c r="J3" s="304"/>
      <c r="K3" s="332"/>
      <c r="L3" s="332"/>
      <c r="M3" s="332"/>
      <c r="N3" s="332"/>
      <c r="O3" s="304"/>
      <c r="P3" s="332"/>
      <c r="Q3" s="332"/>
      <c r="R3" s="332"/>
      <c r="S3" s="332"/>
      <c r="T3" s="332"/>
      <c r="U3" s="332"/>
      <c r="V3" s="332"/>
    </row>
    <row r="4" spans="2:25">
      <c r="B4" s="45" t="s">
        <v>18</v>
      </c>
      <c r="C4" s="46" t="s">
        <v>14</v>
      </c>
      <c r="D4" s="47">
        <v>80</v>
      </c>
      <c r="E4" s="46" t="s">
        <v>118</v>
      </c>
      <c r="F4" s="304"/>
      <c r="G4" s="304"/>
      <c r="H4" s="304"/>
      <c r="I4" s="304"/>
      <c r="J4" s="304"/>
      <c r="K4" s="332"/>
      <c r="L4" s="332"/>
      <c r="M4" s="332"/>
      <c r="N4" s="332"/>
      <c r="O4" s="304"/>
      <c r="P4" s="332"/>
      <c r="Q4" s="332"/>
      <c r="R4" s="332"/>
      <c r="S4" s="332"/>
      <c r="T4" s="332"/>
      <c r="U4" s="332"/>
      <c r="V4" s="332"/>
    </row>
    <row r="5" spans="2:25">
      <c r="B5" s="45" t="s">
        <v>18</v>
      </c>
      <c r="C5" s="46" t="s">
        <v>14</v>
      </c>
      <c r="D5" s="47">
        <v>80</v>
      </c>
      <c r="E5" s="46" t="s">
        <v>119</v>
      </c>
      <c r="F5" s="304"/>
      <c r="G5" s="304"/>
      <c r="H5" s="304"/>
      <c r="I5" s="304"/>
      <c r="J5" s="304"/>
      <c r="K5" s="332"/>
      <c r="L5" s="332"/>
      <c r="M5" s="332"/>
      <c r="N5" s="332"/>
      <c r="O5" s="304"/>
      <c r="P5" s="332"/>
      <c r="Q5" s="332"/>
      <c r="R5" s="332"/>
      <c r="S5" s="332"/>
      <c r="T5" s="332"/>
      <c r="U5" s="332"/>
      <c r="V5" s="332"/>
    </row>
    <row r="6" spans="2:25">
      <c r="B6" s="45" t="s">
        <v>18</v>
      </c>
      <c r="C6" s="46" t="s">
        <v>14</v>
      </c>
      <c r="D6" s="47">
        <v>80</v>
      </c>
      <c r="E6" s="46" t="s">
        <v>34</v>
      </c>
      <c r="F6" s="304"/>
      <c r="G6" s="304"/>
      <c r="H6" s="304"/>
      <c r="I6" s="304"/>
      <c r="J6" s="304"/>
      <c r="K6" s="332"/>
      <c r="L6" s="332"/>
      <c r="M6" s="332"/>
      <c r="N6" s="332"/>
      <c r="O6" s="304"/>
      <c r="P6" s="332"/>
      <c r="Q6" s="332"/>
      <c r="R6" s="332"/>
      <c r="S6" s="332"/>
      <c r="T6" s="332"/>
      <c r="U6" s="332"/>
      <c r="V6" s="332"/>
    </row>
    <row r="7" spans="2:25" s="66" customFormat="1" ht="15.6">
      <c r="B7" s="54" t="s">
        <v>18</v>
      </c>
      <c r="C7" s="55" t="s">
        <v>14</v>
      </c>
      <c r="D7" s="56" t="s">
        <v>120</v>
      </c>
      <c r="E7" s="57" t="s">
        <v>121</v>
      </c>
      <c r="F7" s="307"/>
      <c r="G7" s="307"/>
      <c r="H7" s="307"/>
      <c r="I7" s="307"/>
      <c r="J7" s="333"/>
      <c r="K7" s="334"/>
      <c r="L7" s="335"/>
      <c r="M7" s="335"/>
      <c r="N7" s="335"/>
      <c r="O7" s="333"/>
      <c r="P7" s="334"/>
      <c r="Q7" s="335"/>
      <c r="R7" s="335"/>
      <c r="S7" s="336"/>
      <c r="T7" s="334"/>
      <c r="U7" s="335"/>
      <c r="V7" s="335"/>
    </row>
    <row r="8" spans="2:25">
      <c r="B8" s="45" t="s">
        <v>18</v>
      </c>
      <c r="C8" s="46" t="s">
        <v>14</v>
      </c>
      <c r="D8" s="47">
        <v>90</v>
      </c>
      <c r="E8" s="46" t="s">
        <v>31</v>
      </c>
      <c r="F8" s="304"/>
      <c r="G8" s="304"/>
      <c r="H8" s="304"/>
      <c r="I8" s="304"/>
      <c r="J8" s="304"/>
      <c r="K8" s="332"/>
      <c r="L8" s="332"/>
      <c r="M8" s="332"/>
      <c r="N8" s="332"/>
      <c r="O8" s="304"/>
      <c r="P8" s="332"/>
      <c r="Q8" s="332"/>
      <c r="R8" s="332"/>
      <c r="S8" s="332"/>
      <c r="T8" s="332"/>
      <c r="U8" s="332"/>
      <c r="V8" s="332"/>
    </row>
    <row r="9" spans="2:25">
      <c r="B9" s="45" t="s">
        <v>18</v>
      </c>
      <c r="C9" s="46" t="s">
        <v>14</v>
      </c>
      <c r="D9" s="47">
        <v>90</v>
      </c>
      <c r="E9" s="46" t="s">
        <v>118</v>
      </c>
      <c r="F9" s="304"/>
      <c r="G9" s="304"/>
      <c r="H9" s="304"/>
      <c r="I9" s="304"/>
      <c r="J9" s="304"/>
      <c r="K9" s="332"/>
      <c r="L9" s="332"/>
      <c r="M9" s="332"/>
      <c r="N9" s="332"/>
      <c r="O9" s="304"/>
      <c r="P9" s="332"/>
      <c r="Q9" s="332"/>
      <c r="R9" s="332"/>
      <c r="S9" s="332"/>
      <c r="T9" s="332"/>
      <c r="U9" s="332"/>
      <c r="V9" s="332"/>
    </row>
    <row r="10" spans="2:25">
      <c r="B10" s="45" t="s">
        <v>18</v>
      </c>
      <c r="C10" s="46" t="s">
        <v>14</v>
      </c>
      <c r="D10" s="47">
        <v>90</v>
      </c>
      <c r="E10" s="46" t="s">
        <v>119</v>
      </c>
      <c r="F10" s="304"/>
      <c r="G10" s="304"/>
      <c r="H10" s="304"/>
      <c r="I10" s="304"/>
      <c r="J10" s="304"/>
      <c r="K10" s="332"/>
      <c r="L10" s="332"/>
      <c r="M10" s="332"/>
      <c r="N10" s="332"/>
      <c r="O10" s="304"/>
      <c r="P10" s="332"/>
      <c r="Q10" s="332"/>
      <c r="R10" s="332"/>
      <c r="S10" s="332"/>
      <c r="T10" s="332"/>
      <c r="U10" s="332"/>
      <c r="V10" s="332"/>
    </row>
    <row r="11" spans="2:25">
      <c r="B11" s="45" t="s">
        <v>18</v>
      </c>
      <c r="C11" s="46" t="s">
        <v>14</v>
      </c>
      <c r="D11" s="47">
        <v>90</v>
      </c>
      <c r="E11" s="46" t="s">
        <v>34</v>
      </c>
      <c r="F11" s="304"/>
      <c r="G11" s="304"/>
      <c r="H11" s="304"/>
      <c r="I11" s="304"/>
      <c r="J11" s="304"/>
      <c r="K11" s="332"/>
      <c r="L11" s="332"/>
      <c r="M11" s="332"/>
      <c r="N11" s="332"/>
      <c r="O11" s="304"/>
      <c r="P11" s="332"/>
      <c r="Q11" s="332"/>
      <c r="R11" s="332"/>
      <c r="S11" s="332"/>
      <c r="T11" s="332"/>
      <c r="U11" s="332"/>
      <c r="V11" s="332"/>
    </row>
    <row r="12" spans="2:25" s="66" customFormat="1" ht="15.6">
      <c r="B12" s="54" t="s">
        <v>18</v>
      </c>
      <c r="C12" s="55" t="s">
        <v>14</v>
      </c>
      <c r="D12" s="56" t="s">
        <v>122</v>
      </c>
      <c r="E12" s="57" t="s">
        <v>121</v>
      </c>
      <c r="F12" s="307"/>
      <c r="G12" s="307"/>
      <c r="H12" s="307"/>
      <c r="I12" s="307"/>
      <c r="J12" s="333"/>
      <c r="K12" s="334"/>
      <c r="L12" s="335"/>
      <c r="M12" s="335"/>
      <c r="N12" s="335"/>
      <c r="O12" s="333"/>
      <c r="P12" s="334"/>
      <c r="Q12" s="335"/>
      <c r="R12" s="335"/>
      <c r="S12" s="336"/>
      <c r="T12" s="334"/>
      <c r="U12" s="335"/>
      <c r="V12" s="335"/>
    </row>
    <row r="13" spans="2:25">
      <c r="B13" s="45" t="s">
        <v>18</v>
      </c>
      <c r="C13" s="46" t="s">
        <v>14</v>
      </c>
      <c r="D13" s="47">
        <v>100</v>
      </c>
      <c r="E13" s="46" t="s">
        <v>31</v>
      </c>
      <c r="F13" s="304"/>
      <c r="G13" s="304"/>
      <c r="H13" s="304"/>
      <c r="I13" s="304"/>
      <c r="J13" s="304"/>
      <c r="K13" s="332"/>
      <c r="L13" s="332"/>
      <c r="M13" s="332"/>
      <c r="N13" s="332"/>
      <c r="O13" s="304"/>
      <c r="P13" s="332"/>
      <c r="Q13" s="332"/>
      <c r="R13" s="332"/>
      <c r="S13" s="332"/>
      <c r="T13" s="332"/>
      <c r="U13" s="332"/>
      <c r="V13" s="332"/>
    </row>
    <row r="14" spans="2:25">
      <c r="B14" s="45" t="s">
        <v>18</v>
      </c>
      <c r="C14" s="46" t="s">
        <v>14</v>
      </c>
      <c r="D14" s="47">
        <v>100</v>
      </c>
      <c r="E14" s="46" t="s">
        <v>118</v>
      </c>
      <c r="F14" s="304"/>
      <c r="G14" s="304"/>
      <c r="H14" s="304"/>
      <c r="I14" s="304"/>
      <c r="J14" s="304"/>
      <c r="K14" s="332"/>
      <c r="L14" s="332"/>
      <c r="M14" s="332"/>
      <c r="N14" s="332"/>
      <c r="O14" s="304"/>
      <c r="P14" s="332"/>
      <c r="Q14" s="332"/>
      <c r="R14" s="332"/>
      <c r="S14" s="332"/>
      <c r="T14" s="332"/>
      <c r="U14" s="332"/>
      <c r="V14" s="332"/>
    </row>
    <row r="15" spans="2:25">
      <c r="B15" s="45" t="s">
        <v>18</v>
      </c>
      <c r="C15" s="46" t="s">
        <v>14</v>
      </c>
      <c r="D15" s="47">
        <v>100</v>
      </c>
      <c r="E15" s="46" t="s">
        <v>119</v>
      </c>
      <c r="F15" s="304"/>
      <c r="G15" s="304"/>
      <c r="H15" s="304"/>
      <c r="I15" s="304"/>
      <c r="J15" s="304"/>
      <c r="K15" s="332"/>
      <c r="L15" s="332"/>
      <c r="M15" s="332"/>
      <c r="N15" s="332"/>
      <c r="O15" s="304"/>
      <c r="P15" s="332"/>
      <c r="Q15" s="332"/>
      <c r="R15" s="332"/>
      <c r="S15" s="332"/>
      <c r="T15" s="332"/>
      <c r="U15" s="332"/>
      <c r="V15" s="332"/>
    </row>
    <row r="16" spans="2:25">
      <c r="B16" s="45" t="s">
        <v>18</v>
      </c>
      <c r="C16" s="46" t="s">
        <v>14</v>
      </c>
      <c r="D16" s="47">
        <v>100</v>
      </c>
      <c r="E16" s="46" t="s">
        <v>34</v>
      </c>
      <c r="F16" s="304"/>
      <c r="G16" s="304"/>
      <c r="H16" s="304"/>
      <c r="I16" s="304"/>
      <c r="J16" s="304"/>
      <c r="K16" s="332"/>
      <c r="L16" s="332"/>
      <c r="M16" s="332"/>
      <c r="N16" s="332"/>
      <c r="O16" s="304"/>
      <c r="P16" s="332"/>
      <c r="Q16" s="332"/>
      <c r="R16" s="332"/>
      <c r="S16" s="332"/>
      <c r="T16" s="332"/>
      <c r="U16" s="332"/>
      <c r="V16" s="332"/>
    </row>
    <row r="17" spans="2:22" s="66" customFormat="1" ht="15.6">
      <c r="B17" s="54" t="s">
        <v>18</v>
      </c>
      <c r="C17" s="55" t="s">
        <v>14</v>
      </c>
      <c r="D17" s="56" t="s">
        <v>123</v>
      </c>
      <c r="E17" s="57" t="s">
        <v>121</v>
      </c>
      <c r="F17" s="307"/>
      <c r="G17" s="307"/>
      <c r="H17" s="307"/>
      <c r="I17" s="307"/>
      <c r="J17" s="333"/>
      <c r="K17" s="334"/>
      <c r="L17" s="335"/>
      <c r="M17" s="335"/>
      <c r="N17" s="335"/>
      <c r="O17" s="333"/>
      <c r="P17" s="334"/>
      <c r="Q17" s="335"/>
      <c r="R17" s="335"/>
      <c r="S17" s="336"/>
      <c r="T17" s="334"/>
      <c r="U17" s="335"/>
      <c r="V17" s="335"/>
    </row>
    <row r="18" spans="2:22">
      <c r="B18" s="45" t="s">
        <v>18</v>
      </c>
      <c r="C18" s="46" t="s">
        <v>14</v>
      </c>
      <c r="D18" s="47">
        <v>110</v>
      </c>
      <c r="E18" s="46" t="s">
        <v>31</v>
      </c>
      <c r="F18" s="304"/>
      <c r="G18" s="304"/>
      <c r="H18" s="304"/>
      <c r="I18" s="304"/>
      <c r="J18" s="304"/>
      <c r="K18" s="332"/>
      <c r="L18" s="332"/>
      <c r="M18" s="332"/>
      <c r="N18" s="332"/>
      <c r="O18" s="304"/>
      <c r="P18" s="332"/>
      <c r="Q18" s="332"/>
      <c r="R18" s="332"/>
      <c r="S18" s="332"/>
      <c r="T18" s="332"/>
      <c r="U18" s="332"/>
      <c r="V18" s="332"/>
    </row>
    <row r="19" spans="2:22">
      <c r="B19" s="45" t="s">
        <v>18</v>
      </c>
      <c r="C19" s="46" t="s">
        <v>14</v>
      </c>
      <c r="D19" s="47">
        <v>110</v>
      </c>
      <c r="E19" s="46" t="s">
        <v>118</v>
      </c>
      <c r="F19" s="304"/>
      <c r="G19" s="304"/>
      <c r="H19" s="304"/>
      <c r="I19" s="304"/>
      <c r="J19" s="304"/>
      <c r="K19" s="332"/>
      <c r="L19" s="332"/>
      <c r="M19" s="332"/>
      <c r="N19" s="332"/>
      <c r="O19" s="304"/>
      <c r="P19" s="332"/>
      <c r="Q19" s="332"/>
      <c r="R19" s="332"/>
      <c r="S19" s="332"/>
      <c r="T19" s="332"/>
      <c r="U19" s="332"/>
      <c r="V19" s="332"/>
    </row>
    <row r="20" spans="2:22">
      <c r="B20" s="45" t="s">
        <v>18</v>
      </c>
      <c r="C20" s="46" t="s">
        <v>14</v>
      </c>
      <c r="D20" s="47">
        <v>110</v>
      </c>
      <c r="E20" s="46" t="s">
        <v>119</v>
      </c>
      <c r="F20" s="304"/>
      <c r="G20" s="304"/>
      <c r="H20" s="304"/>
      <c r="I20" s="304"/>
      <c r="J20" s="304"/>
      <c r="K20" s="332"/>
      <c r="L20" s="332"/>
      <c r="M20" s="332"/>
      <c r="N20" s="332"/>
      <c r="O20" s="304"/>
      <c r="P20" s="332"/>
      <c r="Q20" s="332"/>
      <c r="R20" s="332"/>
      <c r="S20" s="332"/>
      <c r="T20" s="332"/>
      <c r="U20" s="332"/>
      <c r="V20" s="332"/>
    </row>
    <row r="21" spans="2:22">
      <c r="B21" s="45" t="s">
        <v>18</v>
      </c>
      <c r="C21" s="46" t="s">
        <v>14</v>
      </c>
      <c r="D21" s="47">
        <v>110</v>
      </c>
      <c r="E21" s="46" t="s">
        <v>34</v>
      </c>
      <c r="F21" s="304"/>
      <c r="G21" s="304"/>
      <c r="H21" s="304"/>
      <c r="I21" s="304"/>
      <c r="J21" s="304"/>
      <c r="K21" s="332"/>
      <c r="L21" s="332"/>
      <c r="M21" s="332"/>
      <c r="N21" s="332"/>
      <c r="O21" s="304"/>
      <c r="P21" s="332"/>
      <c r="Q21" s="332"/>
      <c r="R21" s="332"/>
      <c r="S21" s="332"/>
      <c r="T21" s="332"/>
      <c r="U21" s="332"/>
      <c r="V21" s="332"/>
    </row>
    <row r="22" spans="2:22" s="66" customFormat="1" ht="15.6">
      <c r="B22" s="54" t="s">
        <v>18</v>
      </c>
      <c r="C22" s="55" t="s">
        <v>14</v>
      </c>
      <c r="D22" s="56" t="s">
        <v>124</v>
      </c>
      <c r="E22" s="57" t="s">
        <v>121</v>
      </c>
      <c r="F22" s="307"/>
      <c r="G22" s="307"/>
      <c r="H22" s="307"/>
      <c r="I22" s="307"/>
      <c r="J22" s="333"/>
      <c r="K22" s="334"/>
      <c r="L22" s="335"/>
      <c r="M22" s="335"/>
      <c r="N22" s="335"/>
      <c r="O22" s="333"/>
      <c r="P22" s="334"/>
      <c r="Q22" s="335"/>
      <c r="R22" s="335"/>
      <c r="S22" s="336"/>
      <c r="T22" s="334"/>
      <c r="U22" s="335"/>
      <c r="V22" s="335"/>
    </row>
    <row r="23" spans="2:22">
      <c r="B23" s="45" t="s">
        <v>18</v>
      </c>
      <c r="C23" s="46" t="s">
        <v>14</v>
      </c>
      <c r="D23" s="47">
        <v>120</v>
      </c>
      <c r="E23" s="46" t="s">
        <v>31</v>
      </c>
      <c r="F23" s="304"/>
      <c r="G23" s="304"/>
      <c r="H23" s="304"/>
      <c r="I23" s="304"/>
      <c r="J23" s="304"/>
      <c r="K23" s="332"/>
      <c r="L23" s="332"/>
      <c r="M23" s="332"/>
      <c r="N23" s="332"/>
      <c r="O23" s="304"/>
      <c r="P23" s="332"/>
      <c r="Q23" s="332"/>
      <c r="R23" s="332"/>
      <c r="S23" s="332"/>
      <c r="T23" s="332"/>
      <c r="U23" s="332"/>
      <c r="V23" s="332"/>
    </row>
    <row r="24" spans="2:22">
      <c r="B24" s="45" t="s">
        <v>18</v>
      </c>
      <c r="C24" s="46" t="s">
        <v>14</v>
      </c>
      <c r="D24" s="47">
        <v>120</v>
      </c>
      <c r="E24" s="46" t="s">
        <v>118</v>
      </c>
      <c r="F24" s="304"/>
      <c r="G24" s="304"/>
      <c r="H24" s="304"/>
      <c r="I24" s="304"/>
      <c r="J24" s="304"/>
      <c r="K24" s="332"/>
      <c r="L24" s="332"/>
      <c r="M24" s="332"/>
      <c r="N24" s="332"/>
      <c r="O24" s="304"/>
      <c r="P24" s="332"/>
      <c r="Q24" s="332"/>
      <c r="R24" s="332"/>
      <c r="S24" s="332"/>
      <c r="T24" s="332"/>
      <c r="U24" s="332"/>
      <c r="V24" s="332"/>
    </row>
    <row r="25" spans="2:22">
      <c r="B25" s="45" t="s">
        <v>18</v>
      </c>
      <c r="C25" s="46" t="s">
        <v>14</v>
      </c>
      <c r="D25" s="47">
        <v>120</v>
      </c>
      <c r="E25" s="46" t="s">
        <v>119</v>
      </c>
      <c r="F25" s="304"/>
      <c r="G25" s="304"/>
      <c r="H25" s="304"/>
      <c r="I25" s="304"/>
      <c r="J25" s="304"/>
      <c r="K25" s="332"/>
      <c r="L25" s="332"/>
      <c r="M25" s="332"/>
      <c r="N25" s="332"/>
      <c r="O25" s="304"/>
      <c r="P25" s="332"/>
      <c r="Q25" s="332"/>
      <c r="R25" s="332"/>
      <c r="S25" s="332"/>
      <c r="T25" s="332"/>
      <c r="U25" s="332"/>
      <c r="V25" s="332"/>
    </row>
    <row r="26" spans="2:22">
      <c r="B26" s="45" t="s">
        <v>18</v>
      </c>
      <c r="C26" s="46" t="s">
        <v>14</v>
      </c>
      <c r="D26" s="47">
        <v>120</v>
      </c>
      <c r="E26" s="46" t="s">
        <v>34</v>
      </c>
      <c r="F26" s="304"/>
      <c r="G26" s="304"/>
      <c r="H26" s="304"/>
      <c r="I26" s="304"/>
      <c r="J26" s="304"/>
      <c r="K26" s="332"/>
      <c r="L26" s="332"/>
      <c r="M26" s="332"/>
      <c r="N26" s="332"/>
      <c r="O26" s="304"/>
      <c r="P26" s="332"/>
      <c r="Q26" s="332"/>
      <c r="R26" s="332"/>
      <c r="S26" s="332"/>
      <c r="T26" s="332"/>
      <c r="U26" s="332"/>
      <c r="V26" s="332"/>
    </row>
    <row r="27" spans="2:22" s="66" customFormat="1" ht="15.6">
      <c r="B27" s="54" t="s">
        <v>18</v>
      </c>
      <c r="C27" s="55" t="s">
        <v>14</v>
      </c>
      <c r="D27" s="56" t="s">
        <v>125</v>
      </c>
      <c r="E27" s="57" t="s">
        <v>121</v>
      </c>
      <c r="F27" s="307"/>
      <c r="G27" s="307"/>
      <c r="H27" s="307"/>
      <c r="I27" s="307"/>
      <c r="J27" s="333"/>
      <c r="K27" s="334"/>
      <c r="L27" s="335"/>
      <c r="M27" s="335"/>
      <c r="N27" s="335"/>
      <c r="O27" s="333"/>
      <c r="P27" s="334"/>
      <c r="Q27" s="335"/>
      <c r="R27" s="335"/>
      <c r="S27" s="336"/>
      <c r="T27" s="334"/>
      <c r="U27" s="335"/>
      <c r="V27" s="335"/>
    </row>
    <row r="28" spans="2:22">
      <c r="B28" s="45" t="s">
        <v>18</v>
      </c>
      <c r="C28" s="46" t="s">
        <v>14</v>
      </c>
      <c r="D28" s="47">
        <v>130</v>
      </c>
      <c r="E28" s="46" t="s">
        <v>31</v>
      </c>
      <c r="F28" s="304"/>
      <c r="G28" s="304"/>
      <c r="H28" s="304"/>
      <c r="I28" s="304"/>
      <c r="J28" s="304"/>
      <c r="K28" s="332"/>
      <c r="L28" s="332"/>
      <c r="M28" s="332"/>
      <c r="N28" s="332"/>
      <c r="O28" s="304"/>
      <c r="P28" s="332"/>
      <c r="Q28" s="332"/>
      <c r="R28" s="332"/>
      <c r="S28" s="332"/>
      <c r="T28" s="332"/>
      <c r="U28" s="332"/>
      <c r="V28" s="332"/>
    </row>
    <row r="29" spans="2:22">
      <c r="B29" s="45" t="s">
        <v>18</v>
      </c>
      <c r="C29" s="46" t="s">
        <v>14</v>
      </c>
      <c r="D29" s="47">
        <v>130</v>
      </c>
      <c r="E29" s="46" t="s">
        <v>118</v>
      </c>
      <c r="F29" s="304"/>
      <c r="G29" s="304"/>
      <c r="H29" s="304"/>
      <c r="I29" s="304"/>
      <c r="J29" s="304"/>
      <c r="K29" s="332"/>
      <c r="L29" s="332"/>
      <c r="M29" s="332"/>
      <c r="N29" s="332"/>
      <c r="O29" s="304"/>
      <c r="P29" s="332"/>
      <c r="Q29" s="332"/>
      <c r="R29" s="332"/>
      <c r="S29" s="332"/>
      <c r="T29" s="332"/>
      <c r="U29" s="332"/>
      <c r="V29" s="332"/>
    </row>
    <row r="30" spans="2:22">
      <c r="B30" s="45" t="s">
        <v>18</v>
      </c>
      <c r="C30" s="46" t="s">
        <v>14</v>
      </c>
      <c r="D30" s="47">
        <v>130</v>
      </c>
      <c r="E30" s="46" t="s">
        <v>119</v>
      </c>
      <c r="F30" s="304"/>
      <c r="G30" s="304"/>
      <c r="H30" s="304"/>
      <c r="I30" s="304"/>
      <c r="J30" s="304"/>
      <c r="K30" s="332"/>
      <c r="L30" s="332"/>
      <c r="M30" s="332"/>
      <c r="N30" s="332"/>
      <c r="O30" s="304"/>
      <c r="P30" s="332"/>
      <c r="Q30" s="332"/>
      <c r="R30" s="332"/>
      <c r="S30" s="332"/>
      <c r="T30" s="332"/>
      <c r="U30" s="332"/>
      <c r="V30" s="332"/>
    </row>
    <row r="31" spans="2:22">
      <c r="B31" s="45" t="s">
        <v>18</v>
      </c>
      <c r="C31" s="46" t="s">
        <v>14</v>
      </c>
      <c r="D31" s="47">
        <v>130</v>
      </c>
      <c r="E31" s="46" t="s">
        <v>34</v>
      </c>
      <c r="F31" s="304"/>
      <c r="G31" s="304"/>
      <c r="H31" s="304"/>
      <c r="I31" s="304"/>
      <c r="J31" s="304"/>
      <c r="K31" s="332"/>
      <c r="L31" s="332"/>
      <c r="M31" s="332"/>
      <c r="N31" s="332"/>
      <c r="O31" s="304"/>
      <c r="P31" s="332"/>
      <c r="Q31" s="332"/>
      <c r="R31" s="332"/>
      <c r="S31" s="332"/>
      <c r="T31" s="332"/>
      <c r="U31" s="332"/>
      <c r="V31" s="332"/>
    </row>
    <row r="32" spans="2:22" s="66" customFormat="1" ht="15.6">
      <c r="B32" s="54" t="s">
        <v>18</v>
      </c>
      <c r="C32" s="55" t="s">
        <v>14</v>
      </c>
      <c r="D32" s="56" t="s">
        <v>126</v>
      </c>
      <c r="E32" s="57" t="s">
        <v>121</v>
      </c>
      <c r="F32" s="307"/>
      <c r="G32" s="307"/>
      <c r="H32" s="307"/>
      <c r="I32" s="307"/>
      <c r="J32" s="333"/>
      <c r="K32" s="334"/>
      <c r="L32" s="335"/>
      <c r="M32" s="335"/>
      <c r="N32" s="335"/>
      <c r="O32" s="333"/>
      <c r="P32" s="334"/>
      <c r="Q32" s="335"/>
      <c r="R32" s="335"/>
      <c r="S32" s="336"/>
      <c r="T32" s="334"/>
      <c r="U32" s="335"/>
      <c r="V32" s="335"/>
    </row>
    <row r="33" spans="2:26" ht="15.6">
      <c r="B33" s="54" t="s">
        <v>18</v>
      </c>
      <c r="C33" s="55" t="s">
        <v>14</v>
      </c>
      <c r="D33" s="67" t="s">
        <v>127</v>
      </c>
      <c r="E33" s="68" t="s">
        <v>31</v>
      </c>
      <c r="F33" s="311">
        <v>13</v>
      </c>
      <c r="G33" s="311">
        <v>13689</v>
      </c>
      <c r="H33" s="311">
        <v>54826</v>
      </c>
      <c r="I33" s="339">
        <v>1.6291389755773551E-2</v>
      </c>
      <c r="J33" s="337">
        <v>97.725241922962425</v>
      </c>
      <c r="K33" s="338"/>
      <c r="L33" s="339"/>
      <c r="M33" s="339"/>
      <c r="N33" s="339">
        <v>11.45845562285144</v>
      </c>
      <c r="O33" s="337">
        <v>108.94184793141987</v>
      </c>
      <c r="P33" s="338"/>
      <c r="Q33" s="339"/>
      <c r="R33" s="339"/>
      <c r="S33" s="314">
        <v>0.46527411885951192</v>
      </c>
      <c r="T33" s="310">
        <v>4.2631850897288104E-3</v>
      </c>
      <c r="U33" s="399">
        <v>0.45691827608364344</v>
      </c>
      <c r="V33" s="399">
        <v>0.4736299616353804</v>
      </c>
      <c r="X33" s="66"/>
      <c r="Z33" s="66"/>
    </row>
    <row r="34" spans="2:26" ht="15.6">
      <c r="B34" s="54" t="s">
        <v>18</v>
      </c>
      <c r="C34" s="55" t="s">
        <v>14</v>
      </c>
      <c r="D34" s="67" t="s">
        <v>127</v>
      </c>
      <c r="E34" s="68" t="s">
        <v>118</v>
      </c>
      <c r="F34" s="311">
        <v>13</v>
      </c>
      <c r="G34" s="311">
        <v>2394</v>
      </c>
      <c r="H34" s="311">
        <v>16576</v>
      </c>
      <c r="I34" s="339">
        <v>1.0372475248061759E-2</v>
      </c>
      <c r="J34" s="337">
        <v>90.867375766871348</v>
      </c>
      <c r="K34" s="338"/>
      <c r="L34" s="339"/>
      <c r="M34" s="339"/>
      <c r="N34" s="339">
        <v>9.2621038530612925</v>
      </c>
      <c r="O34" s="337">
        <v>99.478399835996058</v>
      </c>
      <c r="P34" s="338"/>
      <c r="Q34" s="339"/>
      <c r="R34" s="339"/>
      <c r="S34" s="314">
        <v>0.75958898691143917</v>
      </c>
      <c r="T34" s="310">
        <v>8.7338239993574023E-3</v>
      </c>
      <c r="U34" s="399">
        <v>0.74247069187269865</v>
      </c>
      <c r="V34" s="399">
        <v>0.77670728195017968</v>
      </c>
      <c r="X34" s="66"/>
      <c r="Z34" s="66"/>
    </row>
    <row r="35" spans="2:26" ht="15.6">
      <c r="B35" s="54" t="s">
        <v>18</v>
      </c>
      <c r="C35" s="55" t="s">
        <v>14</v>
      </c>
      <c r="D35" s="67" t="s">
        <v>127</v>
      </c>
      <c r="E35" s="68" t="s">
        <v>119</v>
      </c>
      <c r="F35" s="311">
        <v>13</v>
      </c>
      <c r="G35" s="311">
        <v>1</v>
      </c>
      <c r="H35" s="311">
        <v>72</v>
      </c>
      <c r="I35" s="339">
        <v>8.0184626453548319E-4</v>
      </c>
      <c r="J35" s="337"/>
      <c r="K35" s="338"/>
      <c r="L35" s="339"/>
      <c r="M35" s="339"/>
      <c r="N35" s="339"/>
      <c r="O35" s="337"/>
      <c r="P35" s="338"/>
      <c r="Q35" s="339"/>
      <c r="R35" s="339"/>
      <c r="S35" s="314"/>
      <c r="T35" s="310"/>
      <c r="U35" s="399"/>
      <c r="V35" s="399"/>
      <c r="X35" s="66"/>
      <c r="Z35" s="66"/>
    </row>
    <row r="36" spans="2:26" ht="15.6">
      <c r="B36" s="54" t="s">
        <v>18</v>
      </c>
      <c r="C36" s="55" t="s">
        <v>14</v>
      </c>
      <c r="D36" s="67" t="s">
        <v>127</v>
      </c>
      <c r="E36" s="68" t="s">
        <v>34</v>
      </c>
      <c r="F36" s="311"/>
      <c r="G36" s="311"/>
      <c r="H36" s="311"/>
      <c r="I36" s="339"/>
      <c r="J36" s="337"/>
      <c r="K36" s="338"/>
      <c r="L36" s="339"/>
      <c r="M36" s="339"/>
      <c r="N36" s="339"/>
      <c r="O36" s="337"/>
      <c r="P36" s="338"/>
      <c r="Q36" s="339"/>
      <c r="R36" s="339"/>
      <c r="S36" s="314"/>
      <c r="T36" s="310"/>
      <c r="U36" s="399"/>
      <c r="V36" s="399"/>
      <c r="X36" s="66"/>
      <c r="Z36" s="66"/>
    </row>
    <row r="37" spans="2:26" s="66" customFormat="1" ht="15.6">
      <c r="B37" s="76" t="s">
        <v>18</v>
      </c>
      <c r="C37" s="77" t="s">
        <v>128</v>
      </c>
      <c r="D37" s="78" t="s">
        <v>127</v>
      </c>
      <c r="E37" s="79" t="s">
        <v>121</v>
      </c>
      <c r="F37" s="315">
        <v>13</v>
      </c>
      <c r="G37" s="261">
        <v>16084</v>
      </c>
      <c r="H37" s="261">
        <v>71474</v>
      </c>
      <c r="I37" s="346">
        <v>2.7465711268370795E-2</v>
      </c>
      <c r="J37" s="341">
        <v>94.471905556317211</v>
      </c>
      <c r="K37" s="342"/>
      <c r="L37" s="343"/>
      <c r="M37" s="343"/>
      <c r="N37" s="343">
        <v>10.294476146975651</v>
      </c>
      <c r="O37" s="341">
        <v>104.37704624537278</v>
      </c>
      <c r="P37" s="342"/>
      <c r="Q37" s="343"/>
      <c r="R37" s="343"/>
      <c r="S37" s="318">
        <v>0.59203368464426653</v>
      </c>
      <c r="T37" s="317">
        <v>3.8751483184008011E-3</v>
      </c>
      <c r="U37" s="400">
        <v>0.58443839394020092</v>
      </c>
      <c r="V37" s="400">
        <v>0.59962897534833215</v>
      </c>
    </row>
    <row r="38" spans="2:26">
      <c r="B38" s="45" t="s">
        <v>18</v>
      </c>
      <c r="C38" s="46" t="s">
        <v>12</v>
      </c>
      <c r="D38" s="47">
        <v>60</v>
      </c>
      <c r="E38" s="46" t="s">
        <v>31</v>
      </c>
      <c r="F38" s="304"/>
      <c r="G38" s="304"/>
      <c r="H38" s="304"/>
      <c r="I38" s="304"/>
      <c r="J38" s="304"/>
      <c r="K38" s="332"/>
      <c r="L38" s="332"/>
      <c r="M38" s="332"/>
      <c r="N38" s="332"/>
      <c r="O38" s="304"/>
      <c r="P38" s="332"/>
      <c r="Q38" s="332"/>
      <c r="R38" s="332"/>
      <c r="S38" s="332"/>
      <c r="T38" s="332"/>
      <c r="U38" s="332"/>
      <c r="V38" s="332"/>
    </row>
    <row r="39" spans="2:26">
      <c r="B39" s="45" t="s">
        <v>18</v>
      </c>
      <c r="C39" s="46" t="s">
        <v>12</v>
      </c>
      <c r="D39" s="47">
        <v>60</v>
      </c>
      <c r="E39" s="46" t="s">
        <v>118</v>
      </c>
      <c r="F39" s="304"/>
      <c r="G39" s="304"/>
      <c r="H39" s="304"/>
      <c r="I39" s="304"/>
      <c r="J39" s="304"/>
      <c r="K39" s="332"/>
      <c r="L39" s="332"/>
      <c r="M39" s="332"/>
      <c r="N39" s="332"/>
      <c r="O39" s="304"/>
      <c r="P39" s="332"/>
      <c r="Q39" s="332"/>
      <c r="R39" s="332"/>
      <c r="S39" s="332"/>
      <c r="T39" s="332"/>
      <c r="U39" s="332"/>
      <c r="V39" s="332"/>
    </row>
    <row r="40" spans="2:26">
      <c r="B40" s="45" t="s">
        <v>18</v>
      </c>
      <c r="C40" s="46" t="s">
        <v>12</v>
      </c>
      <c r="D40" s="47">
        <v>60</v>
      </c>
      <c r="E40" s="46" t="s">
        <v>119</v>
      </c>
      <c r="F40" s="304"/>
      <c r="G40" s="304"/>
      <c r="H40" s="304"/>
      <c r="I40" s="304"/>
      <c r="J40" s="304"/>
      <c r="K40" s="332"/>
      <c r="L40" s="332"/>
      <c r="M40" s="332"/>
      <c r="N40" s="332"/>
      <c r="O40" s="304"/>
      <c r="P40" s="332"/>
      <c r="Q40" s="332"/>
      <c r="R40" s="332"/>
      <c r="S40" s="332"/>
      <c r="T40" s="332"/>
      <c r="U40" s="332"/>
      <c r="V40" s="332"/>
    </row>
    <row r="41" spans="2:26">
      <c r="B41" s="45" t="s">
        <v>18</v>
      </c>
      <c r="C41" s="46" t="s">
        <v>12</v>
      </c>
      <c r="D41" s="47">
        <v>60</v>
      </c>
      <c r="E41" s="46" t="s">
        <v>34</v>
      </c>
      <c r="F41" s="304"/>
      <c r="G41" s="304"/>
      <c r="H41" s="304"/>
      <c r="I41" s="304"/>
      <c r="J41" s="304"/>
      <c r="K41" s="332"/>
      <c r="L41" s="332"/>
      <c r="M41" s="332"/>
      <c r="N41" s="332"/>
      <c r="O41" s="304"/>
      <c r="P41" s="332"/>
      <c r="Q41" s="332"/>
      <c r="R41" s="332"/>
      <c r="S41" s="332"/>
      <c r="T41" s="332"/>
      <c r="U41" s="332"/>
      <c r="V41" s="332"/>
    </row>
    <row r="42" spans="2:26" ht="15.6">
      <c r="B42" s="54" t="s">
        <v>18</v>
      </c>
      <c r="C42" s="55" t="s">
        <v>12</v>
      </c>
      <c r="D42" s="56" t="s">
        <v>129</v>
      </c>
      <c r="E42" s="57" t="s">
        <v>121</v>
      </c>
      <c r="F42" s="307"/>
      <c r="G42" s="307"/>
      <c r="H42" s="307"/>
      <c r="I42" s="307"/>
      <c r="J42" s="333"/>
      <c r="K42" s="334"/>
      <c r="L42" s="335"/>
      <c r="M42" s="335"/>
      <c r="N42" s="335"/>
      <c r="O42" s="333"/>
      <c r="P42" s="334"/>
      <c r="Q42" s="335"/>
      <c r="R42" s="335"/>
      <c r="S42" s="336"/>
      <c r="T42" s="334"/>
      <c r="U42" s="335"/>
      <c r="V42" s="335"/>
      <c r="X42" s="66"/>
      <c r="Z42" s="66"/>
    </row>
    <row r="43" spans="2:26">
      <c r="B43" s="45" t="s">
        <v>18</v>
      </c>
      <c r="C43" s="46" t="s">
        <v>12</v>
      </c>
      <c r="D43" s="47">
        <v>70</v>
      </c>
      <c r="E43" s="46" t="s">
        <v>31</v>
      </c>
      <c r="F43" s="304"/>
      <c r="G43" s="304"/>
      <c r="H43" s="304"/>
      <c r="I43" s="304"/>
      <c r="J43" s="304"/>
      <c r="K43" s="332"/>
      <c r="L43" s="332"/>
      <c r="M43" s="332"/>
      <c r="N43" s="332"/>
      <c r="O43" s="304"/>
      <c r="P43" s="332"/>
      <c r="Q43" s="332"/>
      <c r="R43" s="332"/>
      <c r="S43" s="332"/>
      <c r="T43" s="332"/>
      <c r="U43" s="332"/>
      <c r="V43" s="332"/>
    </row>
    <row r="44" spans="2:26">
      <c r="B44" s="45" t="s">
        <v>18</v>
      </c>
      <c r="C44" s="46" t="s">
        <v>12</v>
      </c>
      <c r="D44" s="47">
        <v>70</v>
      </c>
      <c r="E44" s="46" t="s">
        <v>118</v>
      </c>
      <c r="F44" s="304"/>
      <c r="G44" s="304"/>
      <c r="H44" s="304"/>
      <c r="I44" s="304"/>
      <c r="J44" s="304"/>
      <c r="K44" s="332"/>
      <c r="L44" s="332"/>
      <c r="M44" s="332"/>
      <c r="N44" s="332"/>
      <c r="O44" s="304"/>
      <c r="P44" s="332"/>
      <c r="Q44" s="332"/>
      <c r="R44" s="332"/>
      <c r="S44" s="332"/>
      <c r="T44" s="332"/>
      <c r="U44" s="332"/>
      <c r="V44" s="332"/>
    </row>
    <row r="45" spans="2:26">
      <c r="B45" s="45" t="s">
        <v>18</v>
      </c>
      <c r="C45" s="46" t="s">
        <v>12</v>
      </c>
      <c r="D45" s="47">
        <v>70</v>
      </c>
      <c r="E45" s="46" t="s">
        <v>119</v>
      </c>
      <c r="F45" s="304"/>
      <c r="G45" s="304"/>
      <c r="H45" s="304"/>
      <c r="I45" s="304"/>
      <c r="J45" s="304"/>
      <c r="K45" s="332"/>
      <c r="L45" s="332"/>
      <c r="M45" s="332"/>
      <c r="N45" s="332"/>
      <c r="O45" s="304"/>
      <c r="P45" s="332"/>
      <c r="Q45" s="332"/>
      <c r="R45" s="332"/>
      <c r="S45" s="332"/>
      <c r="T45" s="332"/>
      <c r="U45" s="332"/>
      <c r="V45" s="332"/>
    </row>
    <row r="46" spans="2:26">
      <c r="B46" s="45" t="s">
        <v>18</v>
      </c>
      <c r="C46" s="46" t="s">
        <v>12</v>
      </c>
      <c r="D46" s="47">
        <v>70</v>
      </c>
      <c r="E46" s="46" t="s">
        <v>34</v>
      </c>
      <c r="F46" s="304"/>
      <c r="G46" s="304"/>
      <c r="H46" s="304"/>
      <c r="I46" s="304"/>
      <c r="J46" s="304"/>
      <c r="K46" s="332"/>
      <c r="L46" s="332"/>
      <c r="M46" s="332"/>
      <c r="N46" s="332"/>
      <c r="O46" s="304"/>
      <c r="P46" s="332"/>
      <c r="Q46" s="332"/>
      <c r="R46" s="332"/>
      <c r="S46" s="332"/>
      <c r="T46" s="332"/>
      <c r="U46" s="332"/>
      <c r="V46" s="332"/>
    </row>
    <row r="47" spans="2:26" ht="15.6">
      <c r="B47" s="54" t="s">
        <v>18</v>
      </c>
      <c r="C47" s="55" t="s">
        <v>12</v>
      </c>
      <c r="D47" s="56" t="s">
        <v>130</v>
      </c>
      <c r="E47" s="57" t="s">
        <v>121</v>
      </c>
      <c r="F47" s="307"/>
      <c r="G47" s="307"/>
      <c r="H47" s="307"/>
      <c r="I47" s="307"/>
      <c r="J47" s="333"/>
      <c r="K47" s="334"/>
      <c r="L47" s="335"/>
      <c r="M47" s="335"/>
      <c r="N47" s="335"/>
      <c r="O47" s="333"/>
      <c r="P47" s="334"/>
      <c r="Q47" s="335"/>
      <c r="R47" s="335"/>
      <c r="S47" s="336"/>
      <c r="T47" s="334"/>
      <c r="U47" s="335"/>
      <c r="V47" s="335"/>
      <c r="X47" s="66"/>
      <c r="Z47" s="66"/>
    </row>
    <row r="48" spans="2:26">
      <c r="B48" s="45" t="s">
        <v>18</v>
      </c>
      <c r="C48" s="46" t="s">
        <v>12</v>
      </c>
      <c r="D48" s="47">
        <v>80</v>
      </c>
      <c r="E48" s="46" t="s">
        <v>31</v>
      </c>
      <c r="F48" s="304"/>
      <c r="G48" s="304"/>
      <c r="H48" s="304"/>
      <c r="I48" s="304"/>
      <c r="J48" s="304"/>
      <c r="K48" s="332"/>
      <c r="L48" s="332"/>
      <c r="M48" s="332"/>
      <c r="N48" s="332"/>
      <c r="O48" s="304"/>
      <c r="P48" s="332"/>
      <c r="Q48" s="332"/>
      <c r="R48" s="332"/>
      <c r="S48" s="332"/>
      <c r="T48" s="332"/>
      <c r="U48" s="332"/>
      <c r="V48" s="332"/>
    </row>
    <row r="49" spans="2:26">
      <c r="B49" s="45" t="s">
        <v>18</v>
      </c>
      <c r="C49" s="46" t="s">
        <v>12</v>
      </c>
      <c r="D49" s="47">
        <v>80</v>
      </c>
      <c r="E49" s="46" t="s">
        <v>118</v>
      </c>
      <c r="F49" s="304"/>
      <c r="G49" s="304"/>
      <c r="H49" s="304"/>
      <c r="I49" s="304"/>
      <c r="J49" s="304"/>
      <c r="K49" s="332"/>
      <c r="L49" s="332"/>
      <c r="M49" s="332"/>
      <c r="N49" s="332"/>
      <c r="O49" s="304"/>
      <c r="P49" s="332"/>
      <c r="Q49" s="332"/>
      <c r="R49" s="332"/>
      <c r="S49" s="332"/>
      <c r="T49" s="332"/>
      <c r="U49" s="332"/>
      <c r="V49" s="332"/>
    </row>
    <row r="50" spans="2:26">
      <c r="B50" s="45" t="s">
        <v>18</v>
      </c>
      <c r="C50" s="46" t="s">
        <v>12</v>
      </c>
      <c r="D50" s="47">
        <v>80</v>
      </c>
      <c r="E50" s="46" t="s">
        <v>119</v>
      </c>
      <c r="F50" s="304"/>
      <c r="G50" s="304"/>
      <c r="H50" s="304"/>
      <c r="I50" s="304"/>
      <c r="J50" s="304"/>
      <c r="K50" s="332"/>
      <c r="L50" s="332"/>
      <c r="M50" s="332"/>
      <c r="N50" s="332"/>
      <c r="O50" s="304"/>
      <c r="P50" s="332"/>
      <c r="Q50" s="332"/>
      <c r="R50" s="332"/>
      <c r="S50" s="332"/>
      <c r="T50" s="332"/>
      <c r="U50" s="332"/>
      <c r="V50" s="332"/>
    </row>
    <row r="51" spans="2:26">
      <c r="B51" s="45" t="s">
        <v>18</v>
      </c>
      <c r="C51" s="46" t="s">
        <v>12</v>
      </c>
      <c r="D51" s="47">
        <v>80</v>
      </c>
      <c r="E51" s="46" t="s">
        <v>34</v>
      </c>
      <c r="F51" s="304"/>
      <c r="G51" s="304"/>
      <c r="H51" s="304"/>
      <c r="I51" s="304"/>
      <c r="J51" s="304"/>
      <c r="K51" s="332"/>
      <c r="L51" s="332"/>
      <c r="M51" s="332"/>
      <c r="N51" s="332"/>
      <c r="O51" s="304"/>
      <c r="P51" s="332"/>
      <c r="Q51" s="332"/>
      <c r="R51" s="332"/>
      <c r="S51" s="332"/>
      <c r="T51" s="332"/>
      <c r="U51" s="332"/>
      <c r="V51" s="332"/>
    </row>
    <row r="52" spans="2:26" ht="15.6">
      <c r="B52" s="54" t="s">
        <v>18</v>
      </c>
      <c r="C52" s="55" t="s">
        <v>12</v>
      </c>
      <c r="D52" s="56" t="s">
        <v>120</v>
      </c>
      <c r="E52" s="57" t="s">
        <v>121</v>
      </c>
      <c r="F52" s="307"/>
      <c r="G52" s="307"/>
      <c r="H52" s="307"/>
      <c r="I52" s="307"/>
      <c r="J52" s="333"/>
      <c r="K52" s="334"/>
      <c r="L52" s="335"/>
      <c r="M52" s="335"/>
      <c r="N52" s="335"/>
      <c r="O52" s="333"/>
      <c r="P52" s="334"/>
      <c r="Q52" s="335"/>
      <c r="R52" s="335"/>
      <c r="S52" s="336"/>
      <c r="T52" s="334"/>
      <c r="U52" s="335"/>
      <c r="V52" s="335"/>
      <c r="X52" s="66"/>
      <c r="Z52" s="66"/>
    </row>
    <row r="53" spans="2:26">
      <c r="B53" s="45" t="s">
        <v>18</v>
      </c>
      <c r="C53" s="46" t="s">
        <v>12</v>
      </c>
      <c r="D53" s="47">
        <v>90</v>
      </c>
      <c r="E53" s="46" t="s">
        <v>31</v>
      </c>
      <c r="F53" s="304"/>
      <c r="G53" s="304"/>
      <c r="H53" s="304"/>
      <c r="I53" s="304"/>
      <c r="J53" s="304"/>
      <c r="K53" s="332"/>
      <c r="L53" s="332"/>
      <c r="M53" s="332"/>
      <c r="N53" s="332"/>
      <c r="O53" s="304"/>
      <c r="P53" s="332"/>
      <c r="Q53" s="332"/>
      <c r="R53" s="332"/>
      <c r="S53" s="332"/>
      <c r="T53" s="332"/>
      <c r="U53" s="332"/>
      <c r="V53" s="332"/>
    </row>
    <row r="54" spans="2:26">
      <c r="B54" s="45" t="s">
        <v>18</v>
      </c>
      <c r="C54" s="46" t="s">
        <v>12</v>
      </c>
      <c r="D54" s="47">
        <v>90</v>
      </c>
      <c r="E54" s="46" t="s">
        <v>118</v>
      </c>
      <c r="F54" s="304"/>
      <c r="G54" s="304"/>
      <c r="H54" s="304"/>
      <c r="I54" s="304"/>
      <c r="J54" s="304"/>
      <c r="K54" s="332"/>
      <c r="L54" s="332"/>
      <c r="M54" s="332"/>
      <c r="N54" s="332"/>
      <c r="O54" s="304"/>
      <c r="P54" s="332"/>
      <c r="Q54" s="332"/>
      <c r="R54" s="332"/>
      <c r="S54" s="332"/>
      <c r="T54" s="332"/>
      <c r="U54" s="332"/>
      <c r="V54" s="332"/>
    </row>
    <row r="55" spans="2:26">
      <c r="B55" s="45" t="s">
        <v>18</v>
      </c>
      <c r="C55" s="46" t="s">
        <v>12</v>
      </c>
      <c r="D55" s="47">
        <v>90</v>
      </c>
      <c r="E55" s="46" t="s">
        <v>119</v>
      </c>
      <c r="F55" s="304"/>
      <c r="G55" s="304"/>
      <c r="H55" s="304"/>
      <c r="I55" s="304"/>
      <c r="J55" s="304"/>
      <c r="K55" s="332"/>
      <c r="L55" s="332"/>
      <c r="M55" s="332"/>
      <c r="N55" s="332"/>
      <c r="O55" s="304"/>
      <c r="P55" s="332"/>
      <c r="Q55" s="332"/>
      <c r="R55" s="332"/>
      <c r="S55" s="332"/>
      <c r="T55" s="332"/>
      <c r="U55" s="332"/>
      <c r="V55" s="332"/>
    </row>
    <row r="56" spans="2:26">
      <c r="B56" s="45" t="s">
        <v>18</v>
      </c>
      <c r="C56" s="46" t="s">
        <v>12</v>
      </c>
      <c r="D56" s="47">
        <v>90</v>
      </c>
      <c r="E56" s="46" t="s">
        <v>34</v>
      </c>
      <c r="F56" s="304"/>
      <c r="G56" s="304"/>
      <c r="H56" s="304"/>
      <c r="I56" s="304"/>
      <c r="J56" s="304"/>
      <c r="K56" s="332"/>
      <c r="L56" s="332"/>
      <c r="M56" s="332"/>
      <c r="N56" s="332"/>
      <c r="O56" s="304"/>
      <c r="P56" s="332"/>
      <c r="Q56" s="332"/>
      <c r="R56" s="332"/>
      <c r="S56" s="332"/>
      <c r="T56" s="332"/>
      <c r="U56" s="332"/>
      <c r="V56" s="332"/>
    </row>
    <row r="57" spans="2:26" ht="15.6">
      <c r="B57" s="54" t="s">
        <v>18</v>
      </c>
      <c r="C57" s="55" t="s">
        <v>12</v>
      </c>
      <c r="D57" s="56" t="s">
        <v>122</v>
      </c>
      <c r="E57" s="57" t="s">
        <v>121</v>
      </c>
      <c r="F57" s="307"/>
      <c r="G57" s="307"/>
      <c r="H57" s="307"/>
      <c r="I57" s="307"/>
      <c r="J57" s="333"/>
      <c r="K57" s="334"/>
      <c r="L57" s="335"/>
      <c r="M57" s="335"/>
      <c r="N57" s="335"/>
      <c r="O57" s="333"/>
      <c r="P57" s="334"/>
      <c r="Q57" s="335"/>
      <c r="R57" s="335"/>
      <c r="S57" s="336"/>
      <c r="T57" s="334"/>
      <c r="U57" s="335"/>
      <c r="V57" s="335"/>
      <c r="X57" s="66"/>
      <c r="Z57" s="66"/>
    </row>
    <row r="58" spans="2:26">
      <c r="B58" s="45" t="s">
        <v>18</v>
      </c>
      <c r="C58" s="46" t="s">
        <v>12</v>
      </c>
      <c r="D58" s="47">
        <v>100</v>
      </c>
      <c r="E58" s="46" t="s">
        <v>31</v>
      </c>
      <c r="F58" s="304"/>
      <c r="G58" s="304"/>
      <c r="H58" s="304"/>
      <c r="I58" s="304"/>
      <c r="J58" s="304"/>
      <c r="K58" s="332"/>
      <c r="L58" s="332"/>
      <c r="M58" s="332"/>
      <c r="N58" s="332"/>
      <c r="O58" s="304"/>
      <c r="P58" s="332"/>
      <c r="Q58" s="332"/>
      <c r="R58" s="332"/>
      <c r="S58" s="332"/>
      <c r="T58" s="332"/>
      <c r="U58" s="332"/>
      <c r="V58" s="332"/>
    </row>
    <row r="59" spans="2:26">
      <c r="B59" s="45" t="s">
        <v>18</v>
      </c>
      <c r="C59" s="46" t="s">
        <v>12</v>
      </c>
      <c r="D59" s="47">
        <v>100</v>
      </c>
      <c r="E59" s="46" t="s">
        <v>118</v>
      </c>
      <c r="F59" s="304"/>
      <c r="G59" s="304"/>
      <c r="H59" s="304"/>
      <c r="I59" s="304"/>
      <c r="J59" s="304"/>
      <c r="K59" s="332"/>
      <c r="L59" s="332"/>
      <c r="M59" s="332"/>
      <c r="N59" s="332"/>
      <c r="O59" s="304"/>
      <c r="P59" s="332"/>
      <c r="Q59" s="332"/>
      <c r="R59" s="332"/>
      <c r="S59" s="332"/>
      <c r="T59" s="332"/>
      <c r="U59" s="332"/>
      <c r="V59" s="332"/>
    </row>
    <row r="60" spans="2:26">
      <c r="B60" s="45" t="s">
        <v>18</v>
      </c>
      <c r="C60" s="46" t="s">
        <v>12</v>
      </c>
      <c r="D60" s="47">
        <v>100</v>
      </c>
      <c r="E60" s="46" t="s">
        <v>119</v>
      </c>
      <c r="F60" s="304"/>
      <c r="G60" s="304"/>
      <c r="H60" s="304"/>
      <c r="I60" s="304"/>
      <c r="J60" s="304"/>
      <c r="K60" s="332"/>
      <c r="L60" s="332"/>
      <c r="M60" s="332"/>
      <c r="N60" s="332"/>
      <c r="O60" s="304"/>
      <c r="P60" s="332"/>
      <c r="Q60" s="332"/>
      <c r="R60" s="332"/>
      <c r="S60" s="332"/>
      <c r="T60" s="332"/>
      <c r="U60" s="332"/>
      <c r="V60" s="332"/>
    </row>
    <row r="61" spans="2:26">
      <c r="B61" s="45" t="s">
        <v>18</v>
      </c>
      <c r="C61" s="46" t="s">
        <v>12</v>
      </c>
      <c r="D61" s="47">
        <v>100</v>
      </c>
      <c r="E61" s="46" t="s">
        <v>34</v>
      </c>
      <c r="F61" s="304"/>
      <c r="G61" s="304"/>
      <c r="H61" s="304"/>
      <c r="I61" s="304"/>
      <c r="J61" s="304"/>
      <c r="K61" s="332"/>
      <c r="L61" s="332"/>
      <c r="M61" s="332"/>
      <c r="N61" s="332"/>
      <c r="O61" s="304"/>
      <c r="P61" s="332"/>
      <c r="Q61" s="332"/>
      <c r="R61" s="332"/>
      <c r="S61" s="332"/>
      <c r="T61" s="332"/>
      <c r="U61" s="332"/>
      <c r="V61" s="332"/>
    </row>
    <row r="62" spans="2:26" ht="15.6">
      <c r="B62" s="54" t="s">
        <v>18</v>
      </c>
      <c r="C62" s="55" t="s">
        <v>12</v>
      </c>
      <c r="D62" s="56" t="s">
        <v>123</v>
      </c>
      <c r="E62" s="57" t="s">
        <v>121</v>
      </c>
      <c r="F62" s="307"/>
      <c r="G62" s="307"/>
      <c r="H62" s="307"/>
      <c r="I62" s="307"/>
      <c r="J62" s="333"/>
      <c r="K62" s="334"/>
      <c r="L62" s="335"/>
      <c r="M62" s="335"/>
      <c r="N62" s="335"/>
      <c r="O62" s="333"/>
      <c r="P62" s="334"/>
      <c r="Q62" s="335"/>
      <c r="R62" s="335"/>
      <c r="S62" s="336"/>
      <c r="T62" s="334"/>
      <c r="U62" s="335"/>
      <c r="V62" s="335"/>
      <c r="X62" s="66"/>
      <c r="Z62" s="66"/>
    </row>
    <row r="63" spans="2:26" ht="15.6">
      <c r="B63" s="54" t="s">
        <v>18</v>
      </c>
      <c r="C63" s="55" t="s">
        <v>12</v>
      </c>
      <c r="D63" s="67" t="s">
        <v>127</v>
      </c>
      <c r="E63" s="68" t="s">
        <v>31</v>
      </c>
      <c r="F63" s="307">
        <v>13</v>
      </c>
      <c r="G63" s="311">
        <v>6614</v>
      </c>
      <c r="H63" s="311">
        <v>15583</v>
      </c>
      <c r="I63" s="339">
        <v>0.12474070614548617</v>
      </c>
      <c r="J63" s="337">
        <v>69.381166111293254</v>
      </c>
      <c r="K63" s="338"/>
      <c r="L63" s="339"/>
      <c r="M63" s="339"/>
      <c r="N63" s="339">
        <v>10.066690871364186</v>
      </c>
      <c r="O63" s="337">
        <v>79.236424922088574</v>
      </c>
      <c r="P63" s="338"/>
      <c r="Q63" s="339"/>
      <c r="R63" s="339"/>
      <c r="S63" s="314">
        <v>0.45734201642485922</v>
      </c>
      <c r="T63" s="310">
        <v>6.1256411874397116E-3</v>
      </c>
      <c r="U63" s="399">
        <v>0.44533575969747741</v>
      </c>
      <c r="V63" s="399">
        <v>0.46934827315224104</v>
      </c>
      <c r="X63" s="66"/>
      <c r="Z63" s="66"/>
    </row>
    <row r="64" spans="2:26" ht="15.6">
      <c r="B64" s="54" t="s">
        <v>18</v>
      </c>
      <c r="C64" s="55" t="s">
        <v>12</v>
      </c>
      <c r="D64" s="67" t="s">
        <v>127</v>
      </c>
      <c r="E64" s="68" t="s">
        <v>118</v>
      </c>
      <c r="F64" s="307">
        <v>13</v>
      </c>
      <c r="G64" s="311">
        <v>900</v>
      </c>
      <c r="H64" s="311">
        <v>3939</v>
      </c>
      <c r="I64" s="339">
        <v>7.6824319988152492E-2</v>
      </c>
      <c r="J64" s="337">
        <v>63.944857646339734</v>
      </c>
      <c r="K64" s="338"/>
      <c r="L64" s="339"/>
      <c r="M64" s="339"/>
      <c r="N64" s="339">
        <v>8.4043451778555607</v>
      </c>
      <c r="O64" s="337">
        <v>70.872424131852114</v>
      </c>
      <c r="P64" s="338"/>
      <c r="Q64" s="339"/>
      <c r="R64" s="339"/>
      <c r="S64" s="314">
        <v>0.63469379332482612</v>
      </c>
      <c r="T64" s="310">
        <v>1.6050530695268097E-2</v>
      </c>
      <c r="U64" s="399">
        <v>0.60323475316210062</v>
      </c>
      <c r="V64" s="399">
        <v>0.66615283348755161</v>
      </c>
      <c r="X64" s="66"/>
      <c r="Z64" s="66"/>
    </row>
    <row r="65" spans="2:26" ht="15.6">
      <c r="B65" s="54" t="s">
        <v>18</v>
      </c>
      <c r="C65" s="55" t="s">
        <v>12</v>
      </c>
      <c r="D65" s="67" t="s">
        <v>127</v>
      </c>
      <c r="E65" s="68" t="s">
        <v>119</v>
      </c>
      <c r="F65" s="307">
        <v>13</v>
      </c>
      <c r="G65" s="311">
        <v>39</v>
      </c>
      <c r="H65" s="311">
        <v>753</v>
      </c>
      <c r="I65" s="339">
        <v>5.5057182736031364E-2</v>
      </c>
      <c r="J65" s="337">
        <v>34.627604166666664</v>
      </c>
      <c r="K65" s="338"/>
      <c r="L65" s="339"/>
      <c r="M65" s="339"/>
      <c r="N65" s="339">
        <v>4.4152802794932233</v>
      </c>
      <c r="O65" s="337">
        <v>37.176145833333329</v>
      </c>
      <c r="P65" s="338"/>
      <c r="Q65" s="339"/>
      <c r="R65" s="339"/>
      <c r="S65" s="314">
        <v>0.9784722222222223</v>
      </c>
      <c r="T65" s="310">
        <v>2.3240290259081687E-2</v>
      </c>
      <c r="U65" s="399"/>
      <c r="V65" s="399"/>
      <c r="X65" s="66"/>
      <c r="Z65" s="66"/>
    </row>
    <row r="66" spans="2:26" ht="15.6">
      <c r="B66" s="54" t="s">
        <v>18</v>
      </c>
      <c r="C66" s="55" t="s">
        <v>12</v>
      </c>
      <c r="D66" s="67" t="s">
        <v>127</v>
      </c>
      <c r="E66" s="68" t="s">
        <v>34</v>
      </c>
      <c r="F66" s="307"/>
      <c r="G66" s="311"/>
      <c r="H66" s="311"/>
      <c r="I66" s="339"/>
      <c r="J66" s="337"/>
      <c r="K66" s="338"/>
      <c r="L66" s="339"/>
      <c r="M66" s="339"/>
      <c r="N66" s="339"/>
      <c r="O66" s="337"/>
      <c r="P66" s="338"/>
      <c r="Q66" s="339"/>
      <c r="R66" s="339"/>
      <c r="S66" s="314"/>
      <c r="T66" s="310"/>
      <c r="U66" s="399"/>
      <c r="V66" s="399"/>
      <c r="X66" s="66"/>
      <c r="Z66" s="66"/>
    </row>
    <row r="67" spans="2:26" ht="15.6">
      <c r="B67" s="76" t="s">
        <v>18</v>
      </c>
      <c r="C67" s="77" t="s">
        <v>131</v>
      </c>
      <c r="D67" s="78" t="s">
        <v>127</v>
      </c>
      <c r="E67" s="79" t="s">
        <v>121</v>
      </c>
      <c r="F67" s="315">
        <v>13</v>
      </c>
      <c r="G67" s="261">
        <v>7553</v>
      </c>
      <c r="H67" s="261">
        <v>20275</v>
      </c>
      <c r="I67" s="346">
        <v>0.25662220886967002</v>
      </c>
      <c r="J67" s="341">
        <v>60.297486557420108</v>
      </c>
      <c r="K67" s="342"/>
      <c r="L67" s="343"/>
      <c r="M67" s="343"/>
      <c r="N67" s="343">
        <v>8.3565531358383449</v>
      </c>
      <c r="O67" s="341">
        <v>67.708665271672757</v>
      </c>
      <c r="P67" s="342"/>
      <c r="Q67" s="343"/>
      <c r="R67" s="343"/>
      <c r="S67" s="318">
        <v>0.62224158149084652</v>
      </c>
      <c r="T67" s="317">
        <v>5.5786208830250154E-3</v>
      </c>
      <c r="U67" s="400">
        <v>0.61130748456011752</v>
      </c>
      <c r="V67" s="400">
        <v>0.63317567842157552</v>
      </c>
      <c r="X67" s="66"/>
      <c r="Z67" s="66"/>
    </row>
    <row r="68" spans="2:26">
      <c r="B68" s="45" t="s">
        <v>18</v>
      </c>
      <c r="C68" s="46" t="s">
        <v>10</v>
      </c>
      <c r="D68" s="47">
        <v>30</v>
      </c>
      <c r="E68" s="46" t="s">
        <v>31</v>
      </c>
      <c r="F68" s="304"/>
      <c r="G68" s="304"/>
      <c r="H68" s="304"/>
      <c r="I68" s="304"/>
      <c r="J68" s="304"/>
      <c r="K68" s="332"/>
      <c r="L68" s="332"/>
      <c r="M68" s="332"/>
      <c r="N68" s="332"/>
      <c r="O68" s="304"/>
      <c r="P68" s="332"/>
      <c r="Q68" s="332"/>
      <c r="R68" s="332"/>
      <c r="S68" s="332"/>
      <c r="T68" s="332"/>
      <c r="U68" s="332"/>
      <c r="V68" s="332"/>
    </row>
    <row r="69" spans="2:26">
      <c r="B69" s="45" t="s">
        <v>18</v>
      </c>
      <c r="C69" s="46" t="s">
        <v>10</v>
      </c>
      <c r="D69" s="47">
        <v>30</v>
      </c>
      <c r="E69" s="46" t="s">
        <v>118</v>
      </c>
      <c r="F69" s="304"/>
      <c r="G69" s="304"/>
      <c r="H69" s="304"/>
      <c r="I69" s="304"/>
      <c r="J69" s="304"/>
      <c r="K69" s="332"/>
      <c r="L69" s="332"/>
      <c r="M69" s="332"/>
      <c r="N69" s="332"/>
      <c r="O69" s="304"/>
      <c r="P69" s="332"/>
      <c r="Q69" s="332"/>
      <c r="R69" s="332"/>
      <c r="S69" s="332"/>
      <c r="T69" s="332"/>
      <c r="U69" s="332"/>
      <c r="V69" s="332"/>
    </row>
    <row r="70" spans="2:26">
      <c r="B70" s="45" t="s">
        <v>18</v>
      </c>
      <c r="C70" s="46" t="s">
        <v>10</v>
      </c>
      <c r="D70" s="47">
        <v>30</v>
      </c>
      <c r="E70" s="46" t="s">
        <v>119</v>
      </c>
      <c r="F70" s="304"/>
      <c r="G70" s="304"/>
      <c r="H70" s="304"/>
      <c r="I70" s="304"/>
      <c r="J70" s="304"/>
      <c r="K70" s="332"/>
      <c r="L70" s="332"/>
      <c r="M70" s="332"/>
      <c r="N70" s="332"/>
      <c r="O70" s="304"/>
      <c r="P70" s="332"/>
      <c r="Q70" s="332"/>
      <c r="R70" s="332"/>
      <c r="S70" s="332"/>
      <c r="T70" s="332"/>
      <c r="U70" s="332"/>
      <c r="V70" s="332"/>
    </row>
    <row r="71" spans="2:26">
      <c r="B71" s="45" t="s">
        <v>18</v>
      </c>
      <c r="C71" s="46" t="s">
        <v>10</v>
      </c>
      <c r="D71" s="47">
        <v>30</v>
      </c>
      <c r="E71" s="46" t="s">
        <v>34</v>
      </c>
      <c r="F71" s="304"/>
      <c r="G71" s="304"/>
      <c r="H71" s="304"/>
      <c r="I71" s="304"/>
      <c r="J71" s="304"/>
      <c r="K71" s="332"/>
      <c r="L71" s="332"/>
      <c r="M71" s="332"/>
      <c r="N71" s="332"/>
      <c r="O71" s="304"/>
      <c r="P71" s="332"/>
      <c r="Q71" s="332"/>
      <c r="R71" s="332"/>
      <c r="S71" s="332"/>
      <c r="T71" s="332"/>
      <c r="U71" s="332"/>
      <c r="V71" s="332"/>
    </row>
    <row r="72" spans="2:26" ht="15.6">
      <c r="B72" s="54" t="s">
        <v>18</v>
      </c>
      <c r="C72" s="55" t="s">
        <v>10</v>
      </c>
      <c r="D72" s="56" t="s">
        <v>132</v>
      </c>
      <c r="E72" s="57" t="s">
        <v>121</v>
      </c>
      <c r="F72" s="307"/>
      <c r="G72" s="307"/>
      <c r="H72" s="307"/>
      <c r="I72" s="307"/>
      <c r="J72" s="333"/>
      <c r="K72" s="337"/>
      <c r="L72" s="335"/>
      <c r="M72" s="335"/>
      <c r="N72" s="335"/>
      <c r="O72" s="333"/>
      <c r="P72" s="337"/>
      <c r="Q72" s="335"/>
      <c r="R72" s="335"/>
      <c r="S72" s="336"/>
      <c r="T72" s="337"/>
      <c r="U72" s="335"/>
      <c r="V72" s="335"/>
      <c r="X72" s="66"/>
      <c r="Z72" s="66"/>
    </row>
    <row r="73" spans="2:26">
      <c r="B73" s="45" t="s">
        <v>18</v>
      </c>
      <c r="C73" s="46" t="s">
        <v>10</v>
      </c>
      <c r="D73" s="47">
        <v>50</v>
      </c>
      <c r="E73" s="46" t="s">
        <v>31</v>
      </c>
      <c r="F73" s="304"/>
      <c r="G73" s="304"/>
      <c r="H73" s="304"/>
      <c r="I73" s="304"/>
      <c r="J73" s="304"/>
      <c r="K73" s="332"/>
      <c r="L73" s="332"/>
      <c r="M73" s="332"/>
      <c r="N73" s="332"/>
      <c r="O73" s="304"/>
      <c r="P73" s="332"/>
      <c r="Q73" s="332"/>
      <c r="R73" s="332"/>
      <c r="S73" s="332"/>
      <c r="T73" s="332"/>
      <c r="U73" s="332"/>
      <c r="V73" s="332"/>
    </row>
    <row r="74" spans="2:26">
      <c r="B74" s="45" t="s">
        <v>18</v>
      </c>
      <c r="C74" s="46" t="s">
        <v>10</v>
      </c>
      <c r="D74" s="47">
        <v>50</v>
      </c>
      <c r="E74" s="46" t="s">
        <v>118</v>
      </c>
      <c r="F74" s="304"/>
      <c r="G74" s="304"/>
      <c r="H74" s="304"/>
      <c r="I74" s="304"/>
      <c r="J74" s="304"/>
      <c r="K74" s="332"/>
      <c r="L74" s="332"/>
      <c r="M74" s="332"/>
      <c r="N74" s="332"/>
      <c r="O74" s="304"/>
      <c r="P74" s="332"/>
      <c r="Q74" s="332"/>
      <c r="R74" s="332"/>
      <c r="S74" s="332"/>
      <c r="T74" s="332"/>
      <c r="U74" s="332"/>
      <c r="V74" s="332"/>
    </row>
    <row r="75" spans="2:26">
      <c r="B75" s="45" t="s">
        <v>18</v>
      </c>
      <c r="C75" s="46" t="s">
        <v>10</v>
      </c>
      <c r="D75" s="47">
        <v>50</v>
      </c>
      <c r="E75" s="46" t="s">
        <v>119</v>
      </c>
      <c r="F75" s="304"/>
      <c r="G75" s="304"/>
      <c r="H75" s="304"/>
      <c r="I75" s="304"/>
      <c r="J75" s="304"/>
      <c r="K75" s="332"/>
      <c r="L75" s="332"/>
      <c r="M75" s="332"/>
      <c r="N75" s="332"/>
      <c r="O75" s="304"/>
      <c r="P75" s="332"/>
      <c r="Q75" s="332"/>
      <c r="R75" s="332"/>
      <c r="S75" s="332"/>
      <c r="T75" s="332"/>
      <c r="U75" s="332"/>
      <c r="V75" s="332"/>
    </row>
    <row r="76" spans="2:26">
      <c r="B76" s="45" t="s">
        <v>18</v>
      </c>
      <c r="C76" s="46" t="s">
        <v>10</v>
      </c>
      <c r="D76" s="47">
        <v>50</v>
      </c>
      <c r="E76" s="46" t="s">
        <v>34</v>
      </c>
      <c r="F76" s="304"/>
      <c r="G76" s="304"/>
      <c r="H76" s="304"/>
      <c r="I76" s="304"/>
      <c r="J76" s="304"/>
      <c r="K76" s="332"/>
      <c r="L76" s="332"/>
      <c r="M76" s="332"/>
      <c r="N76" s="332"/>
      <c r="O76" s="304"/>
      <c r="P76" s="332"/>
      <c r="Q76" s="332"/>
      <c r="R76" s="332"/>
      <c r="S76" s="332"/>
      <c r="T76" s="332"/>
      <c r="U76" s="332"/>
      <c r="V76" s="332"/>
    </row>
    <row r="77" spans="2:26" ht="15.6">
      <c r="B77" s="54" t="s">
        <v>18</v>
      </c>
      <c r="C77" s="55" t="s">
        <v>10</v>
      </c>
      <c r="D77" s="56" t="s">
        <v>133</v>
      </c>
      <c r="E77" s="57" t="s">
        <v>121</v>
      </c>
      <c r="F77" s="307"/>
      <c r="G77" s="307"/>
      <c r="H77" s="307"/>
      <c r="I77" s="307"/>
      <c r="J77" s="333"/>
      <c r="K77" s="337"/>
      <c r="L77" s="335"/>
      <c r="M77" s="335"/>
      <c r="N77" s="335"/>
      <c r="O77" s="333"/>
      <c r="P77" s="337"/>
      <c r="Q77" s="335"/>
      <c r="R77" s="335"/>
      <c r="S77" s="336"/>
      <c r="T77" s="337"/>
      <c r="U77" s="335"/>
      <c r="V77" s="335"/>
      <c r="X77" s="66"/>
      <c r="Z77" s="66"/>
    </row>
    <row r="78" spans="2:26">
      <c r="B78" s="45" t="s">
        <v>18</v>
      </c>
      <c r="C78" s="46" t="s">
        <v>10</v>
      </c>
      <c r="D78" s="47">
        <v>70</v>
      </c>
      <c r="E78" s="46" t="s">
        <v>31</v>
      </c>
      <c r="F78" s="304"/>
      <c r="G78" s="304"/>
      <c r="H78" s="304"/>
      <c r="I78" s="304"/>
      <c r="J78" s="304"/>
      <c r="K78" s="332"/>
      <c r="L78" s="332"/>
      <c r="M78" s="332"/>
      <c r="N78" s="332"/>
      <c r="O78" s="304"/>
      <c r="P78" s="332"/>
      <c r="Q78" s="332"/>
      <c r="R78" s="332"/>
      <c r="S78" s="332"/>
      <c r="T78" s="332"/>
      <c r="U78" s="332"/>
      <c r="V78" s="332"/>
    </row>
    <row r="79" spans="2:26">
      <c r="B79" s="45" t="s">
        <v>18</v>
      </c>
      <c r="C79" s="46" t="s">
        <v>10</v>
      </c>
      <c r="D79" s="47">
        <v>70</v>
      </c>
      <c r="E79" s="46" t="s">
        <v>118</v>
      </c>
      <c r="F79" s="304"/>
      <c r="G79" s="304"/>
      <c r="H79" s="304"/>
      <c r="I79" s="304"/>
      <c r="J79" s="304"/>
      <c r="K79" s="332"/>
      <c r="L79" s="332"/>
      <c r="M79" s="332"/>
      <c r="N79" s="332"/>
      <c r="O79" s="304"/>
      <c r="P79" s="332"/>
      <c r="Q79" s="332"/>
      <c r="R79" s="332"/>
      <c r="S79" s="332"/>
      <c r="T79" s="332"/>
      <c r="U79" s="332"/>
      <c r="V79" s="332"/>
    </row>
    <row r="80" spans="2:26">
      <c r="B80" s="45" t="s">
        <v>18</v>
      </c>
      <c r="C80" s="46" t="s">
        <v>10</v>
      </c>
      <c r="D80" s="47">
        <v>70</v>
      </c>
      <c r="E80" s="46" t="s">
        <v>119</v>
      </c>
      <c r="F80" s="304"/>
      <c r="G80" s="304"/>
      <c r="H80" s="304"/>
      <c r="I80" s="304"/>
      <c r="J80" s="304"/>
      <c r="K80" s="332"/>
      <c r="L80" s="332"/>
      <c r="M80" s="332"/>
      <c r="N80" s="332"/>
      <c r="O80" s="304"/>
      <c r="P80" s="332"/>
      <c r="Q80" s="332"/>
      <c r="R80" s="332"/>
      <c r="S80" s="332"/>
      <c r="T80" s="332"/>
      <c r="U80" s="332"/>
      <c r="V80" s="332"/>
    </row>
    <row r="81" spans="2:26">
      <c r="B81" s="45" t="s">
        <v>18</v>
      </c>
      <c r="C81" s="46" t="s">
        <v>10</v>
      </c>
      <c r="D81" s="47">
        <v>70</v>
      </c>
      <c r="E81" s="46" t="s">
        <v>34</v>
      </c>
      <c r="F81" s="304"/>
      <c r="G81" s="304"/>
      <c r="H81" s="304"/>
      <c r="I81" s="304"/>
      <c r="J81" s="304"/>
      <c r="K81" s="332"/>
      <c r="L81" s="332"/>
      <c r="M81" s="332"/>
      <c r="N81" s="332"/>
      <c r="O81" s="304"/>
      <c r="P81" s="332"/>
      <c r="Q81" s="332"/>
      <c r="R81" s="332"/>
      <c r="S81" s="332"/>
      <c r="T81" s="332"/>
      <c r="U81" s="332"/>
      <c r="V81" s="332"/>
    </row>
    <row r="82" spans="2:26" ht="15.6">
      <c r="B82" s="54" t="s">
        <v>18</v>
      </c>
      <c r="C82" s="55" t="s">
        <v>10</v>
      </c>
      <c r="D82" s="56" t="s">
        <v>130</v>
      </c>
      <c r="E82" s="57" t="s">
        <v>121</v>
      </c>
      <c r="F82" s="307"/>
      <c r="G82" s="307"/>
      <c r="H82" s="307"/>
      <c r="I82" s="307"/>
      <c r="J82" s="333"/>
      <c r="K82" s="337"/>
      <c r="L82" s="335"/>
      <c r="M82" s="335"/>
      <c r="N82" s="335"/>
      <c r="O82" s="333"/>
      <c r="P82" s="337"/>
      <c r="Q82" s="335"/>
      <c r="R82" s="335"/>
      <c r="S82" s="336"/>
      <c r="T82" s="337"/>
      <c r="U82" s="335"/>
      <c r="V82" s="335"/>
      <c r="X82" s="66"/>
      <c r="Z82" s="66"/>
    </row>
    <row r="83" spans="2:26" ht="15.6">
      <c r="B83" s="54" t="s">
        <v>18</v>
      </c>
      <c r="C83" s="55" t="s">
        <v>10</v>
      </c>
      <c r="D83" s="67" t="s">
        <v>127</v>
      </c>
      <c r="E83" s="68" t="s">
        <v>31</v>
      </c>
      <c r="F83" s="311">
        <v>14</v>
      </c>
      <c r="G83" s="311">
        <v>12163</v>
      </c>
      <c r="H83" s="311">
        <v>49608</v>
      </c>
      <c r="I83" s="339">
        <v>0.28640307217220018</v>
      </c>
      <c r="J83" s="337">
        <v>56.245674805218542</v>
      </c>
      <c r="K83" s="338"/>
      <c r="L83" s="339"/>
      <c r="M83" s="339"/>
      <c r="N83" s="339">
        <v>9.1146168375243697</v>
      </c>
      <c r="O83" s="337">
        <v>65.105548029315713</v>
      </c>
      <c r="P83" s="338"/>
      <c r="Q83" s="339"/>
      <c r="R83" s="339"/>
      <c r="S83" s="314">
        <v>0.26053214136609631</v>
      </c>
      <c r="T83" s="310">
        <v>3.9798797666027201E-3</v>
      </c>
      <c r="U83" s="399">
        <v>0.25273157702355498</v>
      </c>
      <c r="V83" s="399">
        <v>0.26833270570863765</v>
      </c>
      <c r="X83" s="66"/>
      <c r="Z83" s="66"/>
    </row>
    <row r="84" spans="2:26" ht="15.6">
      <c r="B84" s="54" t="s">
        <v>18</v>
      </c>
      <c r="C84" s="55" t="s">
        <v>10</v>
      </c>
      <c r="D84" s="67" t="s">
        <v>127</v>
      </c>
      <c r="E84" s="68" t="s">
        <v>118</v>
      </c>
      <c r="F84" s="311">
        <v>14</v>
      </c>
      <c r="G84" s="311">
        <v>1331</v>
      </c>
      <c r="H84" s="311">
        <v>7794</v>
      </c>
      <c r="I84" s="339">
        <v>7.7426939747741938E-2</v>
      </c>
      <c r="J84" s="337">
        <v>50.097783060068693</v>
      </c>
      <c r="K84" s="338"/>
      <c r="L84" s="339"/>
      <c r="M84" s="339"/>
      <c r="N84" s="339">
        <v>9.1263283067732797</v>
      </c>
      <c r="O84" s="337">
        <v>57.113786752499635</v>
      </c>
      <c r="P84" s="338"/>
      <c r="Q84" s="339"/>
      <c r="R84" s="339"/>
      <c r="S84" s="314">
        <v>0.48554151446928562</v>
      </c>
      <c r="T84" s="310">
        <v>1.3699329892964549E-2</v>
      </c>
      <c r="U84" s="399">
        <v>0.45869082787907511</v>
      </c>
      <c r="V84" s="399">
        <v>0.51239220105949612</v>
      </c>
      <c r="X84" s="66"/>
      <c r="Z84" s="66"/>
    </row>
    <row r="85" spans="2:26" ht="15.6">
      <c r="B85" s="54" t="s">
        <v>18</v>
      </c>
      <c r="C85" s="55" t="s">
        <v>10</v>
      </c>
      <c r="D85" s="67" t="s">
        <v>127</v>
      </c>
      <c r="E85" s="68" t="s">
        <v>119</v>
      </c>
      <c r="F85" s="311">
        <v>14</v>
      </c>
      <c r="G85" s="311">
        <v>270</v>
      </c>
      <c r="H85" s="311">
        <v>2164</v>
      </c>
      <c r="I85" s="339">
        <v>5.0713613387198306E-2</v>
      </c>
      <c r="J85" s="337">
        <v>43.915477154843813</v>
      </c>
      <c r="K85" s="338"/>
      <c r="L85" s="339"/>
      <c r="M85" s="339"/>
      <c r="N85" s="339">
        <v>4.1902690738655659</v>
      </c>
      <c r="O85" s="337">
        <v>47.015870707142476</v>
      </c>
      <c r="P85" s="338"/>
      <c r="Q85" s="339"/>
      <c r="R85" s="339"/>
      <c r="S85" s="314">
        <v>0.41409640100569067</v>
      </c>
      <c r="T85" s="310">
        <v>2.9976569348831052E-2</v>
      </c>
      <c r="U85" s="399">
        <v>0.35534232508198182</v>
      </c>
      <c r="V85" s="399">
        <v>0.47285047692939952</v>
      </c>
      <c r="X85" s="66"/>
      <c r="Z85" s="66"/>
    </row>
    <row r="86" spans="2:26" ht="15.6">
      <c r="B86" s="54" t="s">
        <v>18</v>
      </c>
      <c r="C86" s="55" t="s">
        <v>10</v>
      </c>
      <c r="D86" s="67" t="s">
        <v>127</v>
      </c>
      <c r="E86" s="68" t="s">
        <v>34</v>
      </c>
      <c r="F86" s="311"/>
      <c r="G86" s="311"/>
      <c r="H86" s="311"/>
      <c r="I86" s="339"/>
      <c r="J86" s="337"/>
      <c r="K86" s="338"/>
      <c r="L86" s="339"/>
      <c r="M86" s="339"/>
      <c r="N86" s="339"/>
      <c r="O86" s="337"/>
      <c r="P86" s="338"/>
      <c r="Q86" s="339"/>
      <c r="R86" s="339"/>
      <c r="S86" s="314"/>
      <c r="T86" s="310"/>
      <c r="U86" s="399"/>
      <c r="V86" s="399"/>
      <c r="X86" s="66"/>
      <c r="Z86" s="66"/>
    </row>
    <row r="87" spans="2:26" ht="15.6">
      <c r="B87" s="76" t="s">
        <v>18</v>
      </c>
      <c r="C87" s="77" t="s">
        <v>134</v>
      </c>
      <c r="D87" s="78" t="s">
        <v>127</v>
      </c>
      <c r="E87" s="79" t="s">
        <v>121</v>
      </c>
      <c r="F87" s="261">
        <v>14</v>
      </c>
      <c r="G87" s="261">
        <v>13764</v>
      </c>
      <c r="H87" s="261">
        <v>59566</v>
      </c>
      <c r="I87" s="346">
        <v>0.4145436253071404</v>
      </c>
      <c r="J87" s="350">
        <v>53.588966914606985</v>
      </c>
      <c r="K87" s="343"/>
      <c r="L87" s="343"/>
      <c r="M87" s="343"/>
      <c r="N87" s="346">
        <v>8.5143792020715097</v>
      </c>
      <c r="O87" s="350">
        <v>61.399857175340891</v>
      </c>
      <c r="P87" s="343"/>
      <c r="Q87" s="343"/>
      <c r="R87" s="343"/>
      <c r="S87" s="401">
        <v>0.32134500671582511</v>
      </c>
      <c r="T87" s="263">
        <v>3.9805031358690979E-3</v>
      </c>
      <c r="U87" s="402">
        <v>0.31354322056952166</v>
      </c>
      <c r="V87" s="402">
        <v>0.32914679286212856</v>
      </c>
      <c r="X87" s="66"/>
      <c r="Z87" s="66"/>
    </row>
    <row r="88" spans="2:26" ht="15.6">
      <c r="B88" s="76" t="s">
        <v>18</v>
      </c>
      <c r="C88" s="79" t="s">
        <v>135</v>
      </c>
      <c r="D88" s="78" t="s">
        <v>136</v>
      </c>
      <c r="E88" s="77" t="s">
        <v>137</v>
      </c>
      <c r="F88" s="261"/>
      <c r="G88" s="261"/>
      <c r="H88" s="283"/>
      <c r="I88" s="283"/>
      <c r="J88" s="341"/>
      <c r="K88" s="343"/>
      <c r="L88" s="343"/>
      <c r="M88" s="343"/>
      <c r="N88" s="343"/>
      <c r="O88" s="341"/>
      <c r="P88" s="343"/>
      <c r="Q88" s="343"/>
      <c r="R88" s="343"/>
      <c r="S88" s="343"/>
      <c r="T88" s="343"/>
      <c r="U88" s="343"/>
      <c r="V88" s="343"/>
    </row>
    <row r="89" spans="2:26" ht="15.6">
      <c r="B89" s="76" t="s">
        <v>18</v>
      </c>
      <c r="C89" s="79" t="s">
        <v>135</v>
      </c>
      <c r="D89" s="78" t="s">
        <v>136</v>
      </c>
      <c r="E89" s="77" t="s">
        <v>138</v>
      </c>
      <c r="F89" s="261"/>
      <c r="G89" s="261"/>
      <c r="H89" s="283"/>
      <c r="I89" s="283"/>
      <c r="J89" s="341"/>
      <c r="K89" s="343"/>
      <c r="L89" s="343"/>
      <c r="M89" s="343"/>
      <c r="N89" s="343"/>
      <c r="O89" s="341"/>
      <c r="P89" s="343"/>
      <c r="Q89" s="343"/>
      <c r="R89" s="343"/>
      <c r="S89" s="343"/>
      <c r="T89" s="343"/>
      <c r="U89" s="343"/>
      <c r="V89" s="343"/>
    </row>
    <row r="90" spans="2:26" ht="15.6">
      <c r="B90" s="76" t="s">
        <v>18</v>
      </c>
      <c r="C90" s="79" t="s">
        <v>135</v>
      </c>
      <c r="D90" s="78" t="s">
        <v>136</v>
      </c>
      <c r="E90" s="77" t="s">
        <v>139</v>
      </c>
      <c r="F90" s="261"/>
      <c r="G90" s="261"/>
      <c r="H90" s="283"/>
      <c r="I90" s="283"/>
      <c r="J90" s="341"/>
      <c r="K90" s="343"/>
      <c r="L90" s="343"/>
      <c r="M90" s="343"/>
      <c r="N90" s="343"/>
      <c r="O90" s="341"/>
      <c r="P90" s="343"/>
      <c r="Q90" s="343"/>
      <c r="R90" s="343"/>
      <c r="S90" s="343"/>
      <c r="T90" s="343"/>
      <c r="U90" s="343"/>
      <c r="V90" s="343"/>
    </row>
    <row r="91" spans="2:26" ht="15.6">
      <c r="B91" s="76" t="s">
        <v>18</v>
      </c>
      <c r="C91" s="79" t="s">
        <v>135</v>
      </c>
      <c r="D91" s="78" t="s">
        <v>136</v>
      </c>
      <c r="E91" s="77" t="s">
        <v>140</v>
      </c>
      <c r="F91" s="261"/>
      <c r="G91" s="261"/>
      <c r="H91" s="261"/>
      <c r="I91" s="261"/>
      <c r="J91" s="350"/>
      <c r="K91" s="346"/>
      <c r="L91" s="346"/>
      <c r="M91" s="346"/>
      <c r="N91" s="346"/>
      <c r="O91" s="350"/>
      <c r="P91" s="346"/>
      <c r="Q91" s="346"/>
      <c r="R91" s="346"/>
      <c r="S91" s="346"/>
      <c r="T91" s="346"/>
      <c r="U91" s="346"/>
      <c r="V91" s="346"/>
    </row>
    <row r="92" spans="2:26" ht="15.6">
      <c r="B92" s="96" t="s">
        <v>141</v>
      </c>
      <c r="C92" s="97" t="s">
        <v>135</v>
      </c>
      <c r="D92" s="98" t="s">
        <v>136</v>
      </c>
      <c r="E92" s="97" t="s">
        <v>121</v>
      </c>
      <c r="F92" s="319"/>
      <c r="G92" s="319"/>
      <c r="H92" s="319"/>
      <c r="I92" s="319"/>
      <c r="J92" s="351"/>
      <c r="K92" s="352"/>
      <c r="L92" s="353"/>
      <c r="M92" s="353"/>
      <c r="N92" s="351"/>
      <c r="O92" s="351"/>
      <c r="P92" s="352"/>
      <c r="Q92" s="353"/>
      <c r="R92" s="353"/>
      <c r="S92" s="354"/>
      <c r="T92" s="352"/>
      <c r="U92" s="353"/>
      <c r="V92" s="353"/>
    </row>
    <row r="93" spans="2:26">
      <c r="B93" s="45" t="s">
        <v>21</v>
      </c>
      <c r="C93" s="46" t="s">
        <v>14</v>
      </c>
      <c r="D93" s="47">
        <v>80</v>
      </c>
      <c r="E93" s="46" t="s">
        <v>31</v>
      </c>
      <c r="F93" s="304"/>
      <c r="G93" s="304"/>
      <c r="H93" s="304"/>
      <c r="I93" s="304"/>
      <c r="J93" s="304"/>
      <c r="K93" s="332"/>
      <c r="L93" s="332"/>
      <c r="M93" s="332"/>
      <c r="N93" s="332"/>
      <c r="O93" s="304"/>
      <c r="P93" s="332"/>
      <c r="Q93" s="332"/>
      <c r="R93" s="332"/>
      <c r="S93" s="332"/>
      <c r="T93" s="332"/>
      <c r="U93" s="332"/>
      <c r="V93" s="332"/>
    </row>
    <row r="94" spans="2:26">
      <c r="B94" s="45" t="s">
        <v>21</v>
      </c>
      <c r="C94" s="46" t="s">
        <v>14</v>
      </c>
      <c r="D94" s="47">
        <v>80</v>
      </c>
      <c r="E94" s="46" t="s">
        <v>118</v>
      </c>
      <c r="F94" s="304"/>
      <c r="G94" s="304"/>
      <c r="H94" s="304"/>
      <c r="I94" s="304"/>
      <c r="J94" s="304"/>
      <c r="K94" s="332"/>
      <c r="L94" s="332"/>
      <c r="M94" s="332"/>
      <c r="N94" s="332"/>
      <c r="O94" s="304"/>
      <c r="P94" s="332"/>
      <c r="Q94" s="332"/>
      <c r="R94" s="332"/>
      <c r="S94" s="332"/>
      <c r="T94" s="332"/>
      <c r="U94" s="332"/>
      <c r="V94" s="332"/>
    </row>
    <row r="95" spans="2:26">
      <c r="B95" s="45" t="s">
        <v>21</v>
      </c>
      <c r="C95" s="46" t="s">
        <v>14</v>
      </c>
      <c r="D95" s="47">
        <v>80</v>
      </c>
      <c r="E95" s="46" t="s">
        <v>119</v>
      </c>
      <c r="F95" s="304"/>
      <c r="G95" s="304"/>
      <c r="H95" s="304"/>
      <c r="I95" s="304"/>
      <c r="J95" s="304"/>
      <c r="K95" s="332"/>
      <c r="L95" s="332"/>
      <c r="M95" s="332"/>
      <c r="N95" s="332"/>
      <c r="O95" s="304"/>
      <c r="P95" s="332"/>
      <c r="Q95" s="332"/>
      <c r="R95" s="332"/>
      <c r="S95" s="332"/>
      <c r="T95" s="332"/>
      <c r="U95" s="332"/>
      <c r="V95" s="332"/>
    </row>
    <row r="96" spans="2:26">
      <c r="B96" s="45" t="s">
        <v>21</v>
      </c>
      <c r="C96" s="46" t="s">
        <v>14</v>
      </c>
      <c r="D96" s="47">
        <v>80</v>
      </c>
      <c r="E96" s="46" t="s">
        <v>34</v>
      </c>
      <c r="F96" s="304"/>
      <c r="G96" s="304"/>
      <c r="H96" s="304"/>
      <c r="I96" s="304"/>
      <c r="J96" s="304"/>
      <c r="K96" s="332"/>
      <c r="L96" s="332"/>
      <c r="M96" s="332"/>
      <c r="N96" s="332"/>
      <c r="O96" s="304"/>
      <c r="P96" s="332"/>
      <c r="Q96" s="332"/>
      <c r="R96" s="332"/>
      <c r="S96" s="332"/>
      <c r="T96" s="332"/>
      <c r="U96" s="332"/>
      <c r="V96" s="332"/>
    </row>
    <row r="97" spans="2:22" s="66" customFormat="1" ht="15.6">
      <c r="B97" s="54" t="s">
        <v>21</v>
      </c>
      <c r="C97" s="55" t="s">
        <v>14</v>
      </c>
      <c r="D97" s="56" t="s">
        <v>120</v>
      </c>
      <c r="E97" s="57" t="s">
        <v>121</v>
      </c>
      <c r="F97" s="307"/>
      <c r="G97" s="307"/>
      <c r="H97" s="307"/>
      <c r="I97" s="307"/>
      <c r="J97" s="333"/>
      <c r="K97" s="334"/>
      <c r="L97" s="335"/>
      <c r="M97" s="335"/>
      <c r="N97" s="335"/>
      <c r="O97" s="333"/>
      <c r="P97" s="334"/>
      <c r="Q97" s="335"/>
      <c r="R97" s="335"/>
      <c r="S97" s="336"/>
      <c r="T97" s="334"/>
      <c r="U97" s="335"/>
      <c r="V97" s="335"/>
    </row>
    <row r="98" spans="2:22">
      <c r="B98" s="45" t="s">
        <v>21</v>
      </c>
      <c r="C98" s="46" t="s">
        <v>14</v>
      </c>
      <c r="D98" s="47">
        <v>90</v>
      </c>
      <c r="E98" s="46" t="s">
        <v>31</v>
      </c>
      <c r="F98" s="304"/>
      <c r="G98" s="304"/>
      <c r="H98" s="304"/>
      <c r="I98" s="304"/>
      <c r="J98" s="304"/>
      <c r="K98" s="332"/>
      <c r="L98" s="332"/>
      <c r="M98" s="332"/>
      <c r="N98" s="332"/>
      <c r="O98" s="304"/>
      <c r="P98" s="332"/>
      <c r="Q98" s="332"/>
      <c r="R98" s="332"/>
      <c r="S98" s="332"/>
      <c r="T98" s="332"/>
      <c r="U98" s="332"/>
      <c r="V98" s="332"/>
    </row>
    <row r="99" spans="2:22">
      <c r="B99" s="45" t="s">
        <v>21</v>
      </c>
      <c r="C99" s="46" t="s">
        <v>14</v>
      </c>
      <c r="D99" s="47">
        <v>90</v>
      </c>
      <c r="E99" s="46" t="s">
        <v>118</v>
      </c>
      <c r="F99" s="304"/>
      <c r="G99" s="304"/>
      <c r="H99" s="304"/>
      <c r="I99" s="304"/>
      <c r="J99" s="304"/>
      <c r="K99" s="332"/>
      <c r="L99" s="332"/>
      <c r="M99" s="332"/>
      <c r="N99" s="332"/>
      <c r="O99" s="304"/>
      <c r="P99" s="332"/>
      <c r="Q99" s="332"/>
      <c r="R99" s="332"/>
      <c r="S99" s="332"/>
      <c r="T99" s="332"/>
      <c r="U99" s="332"/>
      <c r="V99" s="332"/>
    </row>
    <row r="100" spans="2:22">
      <c r="B100" s="45" t="s">
        <v>21</v>
      </c>
      <c r="C100" s="46" t="s">
        <v>14</v>
      </c>
      <c r="D100" s="47">
        <v>90</v>
      </c>
      <c r="E100" s="46" t="s">
        <v>119</v>
      </c>
      <c r="F100" s="304"/>
      <c r="G100" s="304"/>
      <c r="H100" s="304"/>
      <c r="I100" s="304"/>
      <c r="J100" s="304"/>
      <c r="K100" s="332"/>
      <c r="L100" s="332"/>
      <c r="M100" s="332"/>
      <c r="N100" s="332"/>
      <c r="O100" s="304"/>
      <c r="P100" s="332"/>
      <c r="Q100" s="332"/>
      <c r="R100" s="332"/>
      <c r="S100" s="332"/>
      <c r="T100" s="332"/>
      <c r="U100" s="332"/>
      <c r="V100" s="332"/>
    </row>
    <row r="101" spans="2:22">
      <c r="B101" s="45" t="s">
        <v>21</v>
      </c>
      <c r="C101" s="46" t="s">
        <v>14</v>
      </c>
      <c r="D101" s="47">
        <v>90</v>
      </c>
      <c r="E101" s="46" t="s">
        <v>34</v>
      </c>
      <c r="F101" s="304"/>
      <c r="G101" s="304"/>
      <c r="H101" s="304"/>
      <c r="I101" s="304"/>
      <c r="J101" s="304"/>
      <c r="K101" s="332"/>
      <c r="L101" s="332"/>
      <c r="M101" s="332"/>
      <c r="N101" s="332"/>
      <c r="O101" s="304"/>
      <c r="P101" s="332"/>
      <c r="Q101" s="332"/>
      <c r="R101" s="332"/>
      <c r="S101" s="332"/>
      <c r="T101" s="332"/>
      <c r="U101" s="332"/>
      <c r="V101" s="332"/>
    </row>
    <row r="102" spans="2:22" s="66" customFormat="1" ht="15.6">
      <c r="B102" s="54" t="s">
        <v>21</v>
      </c>
      <c r="C102" s="55" t="s">
        <v>14</v>
      </c>
      <c r="D102" s="56" t="s">
        <v>122</v>
      </c>
      <c r="E102" s="57" t="s">
        <v>121</v>
      </c>
      <c r="F102" s="307"/>
      <c r="G102" s="307"/>
      <c r="H102" s="307"/>
      <c r="I102" s="307"/>
      <c r="J102" s="333"/>
      <c r="K102" s="334"/>
      <c r="L102" s="335"/>
      <c r="M102" s="335"/>
      <c r="N102" s="335"/>
      <c r="O102" s="333"/>
      <c r="P102" s="334"/>
      <c r="Q102" s="335"/>
      <c r="R102" s="335"/>
      <c r="S102" s="336"/>
      <c r="T102" s="334"/>
      <c r="U102" s="335"/>
      <c r="V102" s="335"/>
    </row>
    <row r="103" spans="2:22">
      <c r="B103" s="45" t="s">
        <v>21</v>
      </c>
      <c r="C103" s="46" t="s">
        <v>14</v>
      </c>
      <c r="D103" s="47">
        <v>100</v>
      </c>
      <c r="E103" s="46" t="s">
        <v>31</v>
      </c>
      <c r="F103" s="304"/>
      <c r="G103" s="304"/>
      <c r="H103" s="304"/>
      <c r="I103" s="304"/>
      <c r="J103" s="304"/>
      <c r="K103" s="332"/>
      <c r="L103" s="332"/>
      <c r="M103" s="332"/>
      <c r="N103" s="332"/>
      <c r="O103" s="304"/>
      <c r="P103" s="332"/>
      <c r="Q103" s="332"/>
      <c r="R103" s="332"/>
      <c r="S103" s="332"/>
      <c r="T103" s="332"/>
      <c r="U103" s="332"/>
      <c r="V103" s="332"/>
    </row>
    <row r="104" spans="2:22">
      <c r="B104" s="45" t="s">
        <v>21</v>
      </c>
      <c r="C104" s="46" t="s">
        <v>14</v>
      </c>
      <c r="D104" s="47">
        <v>100</v>
      </c>
      <c r="E104" s="46" t="s">
        <v>118</v>
      </c>
      <c r="F104" s="304"/>
      <c r="G104" s="304"/>
      <c r="H104" s="304"/>
      <c r="I104" s="304"/>
      <c r="J104" s="304"/>
      <c r="K104" s="332"/>
      <c r="L104" s="332"/>
      <c r="M104" s="332"/>
      <c r="N104" s="332"/>
      <c r="O104" s="304"/>
      <c r="P104" s="332"/>
      <c r="Q104" s="332"/>
      <c r="R104" s="332"/>
      <c r="S104" s="332"/>
      <c r="T104" s="332"/>
      <c r="U104" s="332"/>
      <c r="V104" s="332"/>
    </row>
    <row r="105" spans="2:22">
      <c r="B105" s="45" t="s">
        <v>21</v>
      </c>
      <c r="C105" s="46" t="s">
        <v>14</v>
      </c>
      <c r="D105" s="47">
        <v>100</v>
      </c>
      <c r="E105" s="46" t="s">
        <v>119</v>
      </c>
      <c r="F105" s="304"/>
      <c r="G105" s="304"/>
      <c r="H105" s="304"/>
      <c r="I105" s="304"/>
      <c r="J105" s="304"/>
      <c r="K105" s="332"/>
      <c r="L105" s="332"/>
      <c r="M105" s="332"/>
      <c r="N105" s="332"/>
      <c r="O105" s="304"/>
      <c r="P105" s="332"/>
      <c r="Q105" s="332"/>
      <c r="R105" s="332"/>
      <c r="S105" s="332"/>
      <c r="T105" s="332"/>
      <c r="U105" s="332"/>
      <c r="V105" s="332"/>
    </row>
    <row r="106" spans="2:22">
      <c r="B106" s="45" t="s">
        <v>21</v>
      </c>
      <c r="C106" s="46" t="s">
        <v>14</v>
      </c>
      <c r="D106" s="47">
        <v>100</v>
      </c>
      <c r="E106" s="46" t="s">
        <v>34</v>
      </c>
      <c r="F106" s="304"/>
      <c r="G106" s="304"/>
      <c r="H106" s="304"/>
      <c r="I106" s="304"/>
      <c r="J106" s="304"/>
      <c r="K106" s="332"/>
      <c r="L106" s="332"/>
      <c r="M106" s="332"/>
      <c r="N106" s="332"/>
      <c r="O106" s="304"/>
      <c r="P106" s="332"/>
      <c r="Q106" s="332"/>
      <c r="R106" s="332"/>
      <c r="S106" s="332"/>
      <c r="T106" s="332"/>
      <c r="U106" s="332"/>
      <c r="V106" s="332"/>
    </row>
    <row r="107" spans="2:22" s="66" customFormat="1" ht="15.6">
      <c r="B107" s="54" t="s">
        <v>21</v>
      </c>
      <c r="C107" s="55" t="s">
        <v>14</v>
      </c>
      <c r="D107" s="56" t="s">
        <v>123</v>
      </c>
      <c r="E107" s="57" t="s">
        <v>121</v>
      </c>
      <c r="F107" s="307"/>
      <c r="G107" s="307"/>
      <c r="H107" s="307"/>
      <c r="I107" s="307"/>
      <c r="J107" s="333"/>
      <c r="K107" s="334"/>
      <c r="L107" s="335"/>
      <c r="M107" s="335"/>
      <c r="N107" s="335"/>
      <c r="O107" s="333"/>
      <c r="P107" s="334"/>
      <c r="Q107" s="335"/>
      <c r="R107" s="335"/>
      <c r="S107" s="336"/>
      <c r="T107" s="334"/>
      <c r="U107" s="335"/>
      <c r="V107" s="335"/>
    </row>
    <row r="108" spans="2:22">
      <c r="B108" s="45" t="s">
        <v>21</v>
      </c>
      <c r="C108" s="46" t="s">
        <v>14</v>
      </c>
      <c r="D108" s="47">
        <v>110</v>
      </c>
      <c r="E108" s="46" t="s">
        <v>31</v>
      </c>
      <c r="F108" s="304"/>
      <c r="G108" s="304"/>
      <c r="H108" s="304"/>
      <c r="I108" s="304"/>
      <c r="J108" s="304"/>
      <c r="K108" s="332"/>
      <c r="L108" s="332"/>
      <c r="M108" s="332"/>
      <c r="N108" s="332"/>
      <c r="O108" s="304"/>
      <c r="P108" s="332"/>
      <c r="Q108" s="332"/>
      <c r="R108" s="332"/>
      <c r="S108" s="332"/>
      <c r="T108" s="332"/>
      <c r="U108" s="332"/>
      <c r="V108" s="332"/>
    </row>
    <row r="109" spans="2:22">
      <c r="B109" s="45" t="s">
        <v>21</v>
      </c>
      <c r="C109" s="46" t="s">
        <v>14</v>
      </c>
      <c r="D109" s="47">
        <v>110</v>
      </c>
      <c r="E109" s="46" t="s">
        <v>118</v>
      </c>
      <c r="F109" s="304"/>
      <c r="G109" s="304"/>
      <c r="H109" s="304"/>
      <c r="I109" s="304"/>
      <c r="J109" s="304"/>
      <c r="K109" s="332"/>
      <c r="L109" s="332"/>
      <c r="M109" s="332"/>
      <c r="N109" s="332"/>
      <c r="O109" s="304"/>
      <c r="P109" s="332"/>
      <c r="Q109" s="332"/>
      <c r="R109" s="332"/>
      <c r="S109" s="332"/>
      <c r="T109" s="332"/>
      <c r="U109" s="332"/>
      <c r="V109" s="332"/>
    </row>
    <row r="110" spans="2:22">
      <c r="B110" s="45" t="s">
        <v>21</v>
      </c>
      <c r="C110" s="46" t="s">
        <v>14</v>
      </c>
      <c r="D110" s="47">
        <v>110</v>
      </c>
      <c r="E110" s="46" t="s">
        <v>119</v>
      </c>
      <c r="F110" s="304"/>
      <c r="G110" s="304"/>
      <c r="H110" s="304"/>
      <c r="I110" s="304"/>
      <c r="J110" s="304"/>
      <c r="K110" s="332"/>
      <c r="L110" s="332"/>
      <c r="M110" s="332"/>
      <c r="N110" s="332"/>
      <c r="O110" s="304"/>
      <c r="P110" s="332"/>
      <c r="Q110" s="332"/>
      <c r="R110" s="332"/>
      <c r="S110" s="332"/>
      <c r="T110" s="332"/>
      <c r="U110" s="332"/>
      <c r="V110" s="332"/>
    </row>
    <row r="111" spans="2:22">
      <c r="B111" s="45" t="s">
        <v>21</v>
      </c>
      <c r="C111" s="46" t="s">
        <v>14</v>
      </c>
      <c r="D111" s="47">
        <v>110</v>
      </c>
      <c r="E111" s="46" t="s">
        <v>34</v>
      </c>
      <c r="F111" s="304"/>
      <c r="G111" s="304"/>
      <c r="H111" s="304"/>
      <c r="I111" s="304"/>
      <c r="J111" s="304"/>
      <c r="K111" s="332"/>
      <c r="L111" s="332"/>
      <c r="M111" s="332"/>
      <c r="N111" s="332"/>
      <c r="O111" s="304"/>
      <c r="P111" s="332"/>
      <c r="Q111" s="332"/>
      <c r="R111" s="332"/>
      <c r="S111" s="332"/>
      <c r="T111" s="332"/>
      <c r="U111" s="332"/>
      <c r="V111" s="332"/>
    </row>
    <row r="112" spans="2:22" s="66" customFormat="1" ht="15.6">
      <c r="B112" s="54" t="s">
        <v>21</v>
      </c>
      <c r="C112" s="55" t="s">
        <v>14</v>
      </c>
      <c r="D112" s="56" t="s">
        <v>124</v>
      </c>
      <c r="E112" s="57" t="s">
        <v>121</v>
      </c>
      <c r="F112" s="307"/>
      <c r="G112" s="307"/>
      <c r="H112" s="307"/>
      <c r="I112" s="307"/>
      <c r="J112" s="333"/>
      <c r="K112" s="334"/>
      <c r="L112" s="335"/>
      <c r="M112" s="335"/>
      <c r="N112" s="335"/>
      <c r="O112" s="333"/>
      <c r="P112" s="334"/>
      <c r="Q112" s="335"/>
      <c r="R112" s="335"/>
      <c r="S112" s="336"/>
      <c r="T112" s="334"/>
      <c r="U112" s="335"/>
      <c r="V112" s="335"/>
    </row>
    <row r="113" spans="2:26">
      <c r="B113" s="45" t="s">
        <v>21</v>
      </c>
      <c r="C113" s="46" t="s">
        <v>14</v>
      </c>
      <c r="D113" s="47">
        <v>120</v>
      </c>
      <c r="E113" s="46" t="s">
        <v>31</v>
      </c>
      <c r="F113" s="304"/>
      <c r="G113" s="304"/>
      <c r="H113" s="304"/>
      <c r="I113" s="304"/>
      <c r="J113" s="304"/>
      <c r="K113" s="332"/>
      <c r="L113" s="332"/>
      <c r="M113" s="332"/>
      <c r="N113" s="332"/>
      <c r="O113" s="304"/>
      <c r="P113" s="332"/>
      <c r="Q113" s="332"/>
      <c r="R113" s="332"/>
      <c r="S113" s="332"/>
      <c r="T113" s="332"/>
      <c r="U113" s="332"/>
      <c r="V113" s="332"/>
    </row>
    <row r="114" spans="2:26">
      <c r="B114" s="45" t="s">
        <v>21</v>
      </c>
      <c r="C114" s="46" t="s">
        <v>14</v>
      </c>
      <c r="D114" s="47">
        <v>120</v>
      </c>
      <c r="E114" s="46" t="s">
        <v>118</v>
      </c>
      <c r="F114" s="304"/>
      <c r="G114" s="304"/>
      <c r="H114" s="304"/>
      <c r="I114" s="304"/>
      <c r="J114" s="304"/>
      <c r="K114" s="332"/>
      <c r="L114" s="332"/>
      <c r="M114" s="332"/>
      <c r="N114" s="332"/>
      <c r="O114" s="304"/>
      <c r="P114" s="332"/>
      <c r="Q114" s="332"/>
      <c r="R114" s="332"/>
      <c r="S114" s="332"/>
      <c r="T114" s="332"/>
      <c r="U114" s="332"/>
      <c r="V114" s="332"/>
    </row>
    <row r="115" spans="2:26">
      <c r="B115" s="45" t="s">
        <v>21</v>
      </c>
      <c r="C115" s="46" t="s">
        <v>14</v>
      </c>
      <c r="D115" s="47">
        <v>120</v>
      </c>
      <c r="E115" s="46" t="s">
        <v>119</v>
      </c>
      <c r="F115" s="304"/>
      <c r="G115" s="304"/>
      <c r="H115" s="304"/>
      <c r="I115" s="304"/>
      <c r="J115" s="304"/>
      <c r="K115" s="332"/>
      <c r="L115" s="332"/>
      <c r="M115" s="332"/>
      <c r="N115" s="332"/>
      <c r="O115" s="304"/>
      <c r="P115" s="332"/>
      <c r="Q115" s="332"/>
      <c r="R115" s="332"/>
      <c r="S115" s="332"/>
      <c r="T115" s="332"/>
      <c r="U115" s="332"/>
      <c r="V115" s="332"/>
    </row>
    <row r="116" spans="2:26">
      <c r="B116" s="45" t="s">
        <v>21</v>
      </c>
      <c r="C116" s="46" t="s">
        <v>14</v>
      </c>
      <c r="D116" s="47">
        <v>120</v>
      </c>
      <c r="E116" s="46" t="s">
        <v>34</v>
      </c>
      <c r="F116" s="304"/>
      <c r="G116" s="304"/>
      <c r="H116" s="304"/>
      <c r="I116" s="304"/>
      <c r="J116" s="304"/>
      <c r="K116" s="332"/>
      <c r="L116" s="332"/>
      <c r="M116" s="332"/>
      <c r="N116" s="332"/>
      <c r="O116" s="304"/>
      <c r="P116" s="332"/>
      <c r="Q116" s="332"/>
      <c r="R116" s="332"/>
      <c r="S116" s="332"/>
      <c r="T116" s="332"/>
      <c r="U116" s="332"/>
      <c r="V116" s="332"/>
    </row>
    <row r="117" spans="2:26" s="66" customFormat="1" ht="15.6">
      <c r="B117" s="54" t="s">
        <v>21</v>
      </c>
      <c r="C117" s="55" t="s">
        <v>14</v>
      </c>
      <c r="D117" s="56" t="s">
        <v>125</v>
      </c>
      <c r="E117" s="57" t="s">
        <v>121</v>
      </c>
      <c r="F117" s="307"/>
      <c r="G117" s="307"/>
      <c r="H117" s="307"/>
      <c r="I117" s="307"/>
      <c r="J117" s="333"/>
      <c r="K117" s="334"/>
      <c r="L117" s="335"/>
      <c r="M117" s="335"/>
      <c r="N117" s="335"/>
      <c r="O117" s="333"/>
      <c r="P117" s="334"/>
      <c r="Q117" s="335"/>
      <c r="R117" s="335"/>
      <c r="S117" s="336"/>
      <c r="T117" s="334"/>
      <c r="U117" s="335"/>
      <c r="V117" s="335"/>
    </row>
    <row r="118" spans="2:26">
      <c r="B118" s="45" t="s">
        <v>21</v>
      </c>
      <c r="C118" s="46" t="s">
        <v>14</v>
      </c>
      <c r="D118" s="47">
        <v>130</v>
      </c>
      <c r="E118" s="46" t="s">
        <v>31</v>
      </c>
      <c r="F118" s="304"/>
      <c r="G118" s="304"/>
      <c r="H118" s="304"/>
      <c r="I118" s="304"/>
      <c r="J118" s="304"/>
      <c r="K118" s="332"/>
      <c r="L118" s="332"/>
      <c r="M118" s="332"/>
      <c r="N118" s="332"/>
      <c r="O118" s="304"/>
      <c r="P118" s="332"/>
      <c r="Q118" s="332"/>
      <c r="R118" s="332"/>
      <c r="S118" s="332"/>
      <c r="T118" s="332"/>
      <c r="U118" s="332"/>
      <c r="V118" s="332"/>
    </row>
    <row r="119" spans="2:26">
      <c r="B119" s="45" t="s">
        <v>21</v>
      </c>
      <c r="C119" s="46" t="s">
        <v>14</v>
      </c>
      <c r="D119" s="47">
        <v>130</v>
      </c>
      <c r="E119" s="46" t="s">
        <v>118</v>
      </c>
      <c r="F119" s="304"/>
      <c r="G119" s="304"/>
      <c r="H119" s="304"/>
      <c r="I119" s="304"/>
      <c r="J119" s="304"/>
      <c r="K119" s="332"/>
      <c r="L119" s="332"/>
      <c r="M119" s="332"/>
      <c r="N119" s="332"/>
      <c r="O119" s="304"/>
      <c r="P119" s="332"/>
      <c r="Q119" s="332"/>
      <c r="R119" s="332"/>
      <c r="S119" s="332"/>
      <c r="T119" s="332"/>
      <c r="U119" s="332"/>
      <c r="V119" s="332"/>
    </row>
    <row r="120" spans="2:26">
      <c r="B120" s="45" t="s">
        <v>21</v>
      </c>
      <c r="C120" s="46" t="s">
        <v>14</v>
      </c>
      <c r="D120" s="47">
        <v>130</v>
      </c>
      <c r="E120" s="46" t="s">
        <v>119</v>
      </c>
      <c r="F120" s="304"/>
      <c r="G120" s="304"/>
      <c r="H120" s="304"/>
      <c r="I120" s="304"/>
      <c r="J120" s="304"/>
      <c r="K120" s="332"/>
      <c r="L120" s="332"/>
      <c r="M120" s="332"/>
      <c r="N120" s="332"/>
      <c r="O120" s="304"/>
      <c r="P120" s="332"/>
      <c r="Q120" s="332"/>
      <c r="R120" s="332"/>
      <c r="S120" s="332"/>
      <c r="T120" s="332"/>
      <c r="U120" s="332"/>
      <c r="V120" s="332"/>
    </row>
    <row r="121" spans="2:26">
      <c r="B121" s="45" t="s">
        <v>21</v>
      </c>
      <c r="C121" s="46" t="s">
        <v>14</v>
      </c>
      <c r="D121" s="47">
        <v>130</v>
      </c>
      <c r="E121" s="46" t="s">
        <v>34</v>
      </c>
      <c r="F121" s="304"/>
      <c r="G121" s="304"/>
      <c r="H121" s="304"/>
      <c r="I121" s="304"/>
      <c r="J121" s="304"/>
      <c r="K121" s="332"/>
      <c r="L121" s="332"/>
      <c r="M121" s="332"/>
      <c r="N121" s="332"/>
      <c r="O121" s="304"/>
      <c r="P121" s="332"/>
      <c r="Q121" s="332"/>
      <c r="R121" s="332"/>
      <c r="S121" s="332"/>
      <c r="T121" s="332"/>
      <c r="U121" s="332"/>
      <c r="V121" s="332"/>
    </row>
    <row r="122" spans="2:26" s="66" customFormat="1" ht="15.6">
      <c r="B122" s="54" t="s">
        <v>21</v>
      </c>
      <c r="C122" s="55" t="s">
        <v>14</v>
      </c>
      <c r="D122" s="56" t="s">
        <v>126</v>
      </c>
      <c r="E122" s="57" t="s">
        <v>121</v>
      </c>
      <c r="F122" s="307"/>
      <c r="G122" s="307"/>
      <c r="H122" s="307"/>
      <c r="I122" s="307"/>
      <c r="J122" s="333"/>
      <c r="K122" s="334"/>
      <c r="L122" s="335"/>
      <c r="M122" s="335"/>
      <c r="N122" s="335"/>
      <c r="O122" s="333"/>
      <c r="P122" s="334"/>
      <c r="Q122" s="335"/>
      <c r="R122" s="335"/>
      <c r="S122" s="336"/>
      <c r="T122" s="334"/>
      <c r="U122" s="335"/>
      <c r="V122" s="335"/>
    </row>
    <row r="123" spans="2:26" ht="15.6">
      <c r="B123" s="54" t="s">
        <v>21</v>
      </c>
      <c r="C123" s="55" t="s">
        <v>14</v>
      </c>
      <c r="D123" s="67" t="s">
        <v>127</v>
      </c>
      <c r="E123" s="68" t="s">
        <v>31</v>
      </c>
      <c r="F123" s="307"/>
      <c r="G123" s="307"/>
      <c r="H123" s="307"/>
      <c r="I123" s="307"/>
      <c r="J123" s="333"/>
      <c r="K123" s="338"/>
      <c r="L123" s="335"/>
      <c r="M123" s="335"/>
      <c r="N123" s="335"/>
      <c r="O123" s="333"/>
      <c r="P123" s="338"/>
      <c r="Q123" s="335"/>
      <c r="R123" s="335"/>
      <c r="S123" s="336"/>
      <c r="T123" s="338"/>
      <c r="U123" s="335"/>
      <c r="V123" s="335"/>
      <c r="X123" s="66"/>
      <c r="Z123" s="66"/>
    </row>
    <row r="124" spans="2:26" ht="15.6">
      <c r="B124" s="54" t="s">
        <v>21</v>
      </c>
      <c r="C124" s="55" t="s">
        <v>14</v>
      </c>
      <c r="D124" s="67" t="s">
        <v>127</v>
      </c>
      <c r="E124" s="68" t="s">
        <v>118</v>
      </c>
      <c r="F124" s="307"/>
      <c r="G124" s="307"/>
      <c r="H124" s="307"/>
      <c r="I124" s="307"/>
      <c r="J124" s="333"/>
      <c r="K124" s="338"/>
      <c r="L124" s="335"/>
      <c r="M124" s="335"/>
      <c r="N124" s="335"/>
      <c r="O124" s="333"/>
      <c r="P124" s="338"/>
      <c r="Q124" s="335"/>
      <c r="R124" s="335"/>
      <c r="S124" s="336"/>
      <c r="T124" s="338"/>
      <c r="U124" s="335"/>
      <c r="V124" s="335"/>
      <c r="X124" s="66"/>
      <c r="Z124" s="66"/>
    </row>
    <row r="125" spans="2:26" ht="15.6">
      <c r="B125" s="54" t="s">
        <v>21</v>
      </c>
      <c r="C125" s="55" t="s">
        <v>14</v>
      </c>
      <c r="D125" s="67" t="s">
        <v>127</v>
      </c>
      <c r="E125" s="68" t="s">
        <v>119</v>
      </c>
      <c r="F125" s="307"/>
      <c r="G125" s="307"/>
      <c r="H125" s="307"/>
      <c r="I125" s="307"/>
      <c r="J125" s="333"/>
      <c r="K125" s="338"/>
      <c r="L125" s="335"/>
      <c r="M125" s="335"/>
      <c r="N125" s="335"/>
      <c r="O125" s="333"/>
      <c r="P125" s="338"/>
      <c r="Q125" s="335"/>
      <c r="R125" s="335"/>
      <c r="S125" s="336"/>
      <c r="T125" s="338"/>
      <c r="U125" s="335"/>
      <c r="V125" s="335"/>
      <c r="X125" s="66"/>
      <c r="Z125" s="66"/>
    </row>
    <row r="126" spans="2:26" ht="15.6">
      <c r="B126" s="54" t="s">
        <v>21</v>
      </c>
      <c r="C126" s="55" t="s">
        <v>14</v>
      </c>
      <c r="D126" s="67" t="s">
        <v>127</v>
      </c>
      <c r="E126" s="68" t="s">
        <v>34</v>
      </c>
      <c r="F126" s="307"/>
      <c r="G126" s="307"/>
      <c r="H126" s="307"/>
      <c r="I126" s="307"/>
      <c r="J126" s="333"/>
      <c r="K126" s="338"/>
      <c r="L126" s="335"/>
      <c r="M126" s="335"/>
      <c r="N126" s="335"/>
      <c r="O126" s="333"/>
      <c r="P126" s="338"/>
      <c r="Q126" s="335"/>
      <c r="R126" s="335"/>
      <c r="S126" s="336"/>
      <c r="T126" s="338"/>
      <c r="U126" s="335"/>
      <c r="V126" s="335"/>
      <c r="X126" s="66"/>
      <c r="Z126" s="66"/>
    </row>
    <row r="127" spans="2:26" s="66" customFormat="1" ht="15.6">
      <c r="B127" s="76" t="s">
        <v>21</v>
      </c>
      <c r="C127" s="77" t="s">
        <v>128</v>
      </c>
      <c r="D127" s="78" t="s">
        <v>127</v>
      </c>
      <c r="E127" s="79" t="s">
        <v>121</v>
      </c>
      <c r="F127" s="315"/>
      <c r="G127" s="315"/>
      <c r="H127" s="315"/>
      <c r="I127" s="315"/>
      <c r="J127" s="341"/>
      <c r="K127" s="345"/>
      <c r="L127" s="343"/>
      <c r="M127" s="343"/>
      <c r="N127" s="343"/>
      <c r="O127" s="341"/>
      <c r="P127" s="345"/>
      <c r="Q127" s="343"/>
      <c r="R127" s="343"/>
      <c r="S127" s="344"/>
      <c r="T127" s="345"/>
      <c r="U127" s="343"/>
      <c r="V127" s="343"/>
    </row>
    <row r="128" spans="2:26">
      <c r="B128" s="45" t="s">
        <v>21</v>
      </c>
      <c r="C128" s="46" t="s">
        <v>12</v>
      </c>
      <c r="D128" s="47">
        <v>60</v>
      </c>
      <c r="E128" s="46" t="s">
        <v>31</v>
      </c>
      <c r="F128" s="304"/>
      <c r="G128" s="304"/>
      <c r="H128" s="304"/>
      <c r="I128" s="304"/>
      <c r="J128" s="304"/>
      <c r="K128" s="332"/>
      <c r="L128" s="332"/>
      <c r="M128" s="332"/>
      <c r="N128" s="332"/>
      <c r="O128" s="304"/>
      <c r="P128" s="332"/>
      <c r="Q128" s="332"/>
      <c r="R128" s="332"/>
      <c r="S128" s="332"/>
      <c r="T128" s="332"/>
      <c r="U128" s="332"/>
      <c r="V128" s="332"/>
    </row>
    <row r="129" spans="2:26">
      <c r="B129" s="45" t="s">
        <v>21</v>
      </c>
      <c r="C129" s="46" t="s">
        <v>12</v>
      </c>
      <c r="D129" s="47">
        <v>60</v>
      </c>
      <c r="E129" s="46" t="s">
        <v>118</v>
      </c>
      <c r="F129" s="304"/>
      <c r="G129" s="304"/>
      <c r="H129" s="304"/>
      <c r="I129" s="304"/>
      <c r="J129" s="304"/>
      <c r="K129" s="332"/>
      <c r="L129" s="332"/>
      <c r="M129" s="332"/>
      <c r="N129" s="332"/>
      <c r="O129" s="304"/>
      <c r="P129" s="332"/>
      <c r="Q129" s="332"/>
      <c r="R129" s="332"/>
      <c r="S129" s="332"/>
      <c r="T129" s="332"/>
      <c r="U129" s="332"/>
      <c r="V129" s="332"/>
    </row>
    <row r="130" spans="2:26">
      <c r="B130" s="45" t="s">
        <v>21</v>
      </c>
      <c r="C130" s="46" t="s">
        <v>12</v>
      </c>
      <c r="D130" s="47">
        <v>60</v>
      </c>
      <c r="E130" s="46" t="s">
        <v>119</v>
      </c>
      <c r="F130" s="304"/>
      <c r="G130" s="304"/>
      <c r="H130" s="304"/>
      <c r="I130" s="304"/>
      <c r="J130" s="304"/>
      <c r="K130" s="332"/>
      <c r="L130" s="332"/>
      <c r="M130" s="332"/>
      <c r="N130" s="332"/>
      <c r="O130" s="304"/>
      <c r="P130" s="332"/>
      <c r="Q130" s="332"/>
      <c r="R130" s="332"/>
      <c r="S130" s="332"/>
      <c r="T130" s="332"/>
      <c r="U130" s="332"/>
      <c r="V130" s="332"/>
    </row>
    <row r="131" spans="2:26">
      <c r="B131" s="45" t="s">
        <v>21</v>
      </c>
      <c r="C131" s="46" t="s">
        <v>12</v>
      </c>
      <c r="D131" s="47">
        <v>60</v>
      </c>
      <c r="E131" s="46" t="s">
        <v>34</v>
      </c>
      <c r="F131" s="304"/>
      <c r="G131" s="304"/>
      <c r="H131" s="304"/>
      <c r="I131" s="304"/>
      <c r="J131" s="304"/>
      <c r="K131" s="332"/>
      <c r="L131" s="332"/>
      <c r="M131" s="332"/>
      <c r="N131" s="332"/>
      <c r="O131" s="304"/>
      <c r="P131" s="332"/>
      <c r="Q131" s="332"/>
      <c r="R131" s="332"/>
      <c r="S131" s="332"/>
      <c r="T131" s="332"/>
      <c r="U131" s="332"/>
      <c r="V131" s="332"/>
    </row>
    <row r="132" spans="2:26" ht="15.6">
      <c r="B132" s="54" t="s">
        <v>21</v>
      </c>
      <c r="C132" s="55" t="s">
        <v>12</v>
      </c>
      <c r="D132" s="56" t="s">
        <v>129</v>
      </c>
      <c r="E132" s="57" t="s">
        <v>121</v>
      </c>
      <c r="F132" s="307"/>
      <c r="G132" s="307"/>
      <c r="H132" s="307"/>
      <c r="I132" s="307"/>
      <c r="J132" s="333"/>
      <c r="K132" s="334"/>
      <c r="L132" s="335"/>
      <c r="M132" s="335"/>
      <c r="N132" s="335"/>
      <c r="O132" s="333"/>
      <c r="P132" s="334"/>
      <c r="Q132" s="335"/>
      <c r="R132" s="335"/>
      <c r="S132" s="336"/>
      <c r="T132" s="334"/>
      <c r="U132" s="335"/>
      <c r="V132" s="335"/>
      <c r="X132" s="66"/>
      <c r="Z132" s="66"/>
    </row>
    <row r="133" spans="2:26">
      <c r="B133" s="45" t="s">
        <v>21</v>
      </c>
      <c r="C133" s="46" t="s">
        <v>12</v>
      </c>
      <c r="D133" s="47">
        <v>70</v>
      </c>
      <c r="E133" s="46" t="s">
        <v>31</v>
      </c>
      <c r="F133" s="304"/>
      <c r="G133" s="304"/>
      <c r="H133" s="304"/>
      <c r="I133" s="304"/>
      <c r="J133" s="304"/>
      <c r="K133" s="332"/>
      <c r="L133" s="332"/>
      <c r="M133" s="332"/>
      <c r="N133" s="332"/>
      <c r="O133" s="304"/>
      <c r="P133" s="332"/>
      <c r="Q133" s="332"/>
      <c r="R133" s="332"/>
      <c r="S133" s="332"/>
      <c r="T133" s="332"/>
      <c r="U133" s="332"/>
      <c r="V133" s="332"/>
    </row>
    <row r="134" spans="2:26">
      <c r="B134" s="45" t="s">
        <v>21</v>
      </c>
      <c r="C134" s="46" t="s">
        <v>12</v>
      </c>
      <c r="D134" s="47">
        <v>70</v>
      </c>
      <c r="E134" s="46" t="s">
        <v>118</v>
      </c>
      <c r="F134" s="304"/>
      <c r="G134" s="304"/>
      <c r="H134" s="304"/>
      <c r="I134" s="304"/>
      <c r="J134" s="304"/>
      <c r="K134" s="332"/>
      <c r="L134" s="332"/>
      <c r="M134" s="332"/>
      <c r="N134" s="332"/>
      <c r="O134" s="304"/>
      <c r="P134" s="332"/>
      <c r="Q134" s="332"/>
      <c r="R134" s="332"/>
      <c r="S134" s="332"/>
      <c r="T134" s="332"/>
      <c r="U134" s="332"/>
      <c r="V134" s="332"/>
    </row>
    <row r="135" spans="2:26">
      <c r="B135" s="45" t="s">
        <v>21</v>
      </c>
      <c r="C135" s="46" t="s">
        <v>12</v>
      </c>
      <c r="D135" s="47">
        <v>70</v>
      </c>
      <c r="E135" s="46" t="s">
        <v>119</v>
      </c>
      <c r="F135" s="304"/>
      <c r="G135" s="304"/>
      <c r="H135" s="304"/>
      <c r="I135" s="304"/>
      <c r="J135" s="304"/>
      <c r="K135" s="332"/>
      <c r="L135" s="332"/>
      <c r="M135" s="332"/>
      <c r="N135" s="332"/>
      <c r="O135" s="304"/>
      <c r="P135" s="332"/>
      <c r="Q135" s="332"/>
      <c r="R135" s="332"/>
      <c r="S135" s="332"/>
      <c r="T135" s="332"/>
      <c r="U135" s="332"/>
      <c r="V135" s="332"/>
    </row>
    <row r="136" spans="2:26">
      <c r="B136" s="45" t="s">
        <v>21</v>
      </c>
      <c r="C136" s="46" t="s">
        <v>12</v>
      </c>
      <c r="D136" s="47">
        <v>70</v>
      </c>
      <c r="E136" s="46" t="s">
        <v>34</v>
      </c>
      <c r="F136" s="304"/>
      <c r="G136" s="304"/>
      <c r="H136" s="304"/>
      <c r="I136" s="304"/>
      <c r="J136" s="304"/>
      <c r="K136" s="332"/>
      <c r="L136" s="332"/>
      <c r="M136" s="332"/>
      <c r="N136" s="332"/>
      <c r="O136" s="304"/>
      <c r="P136" s="332"/>
      <c r="Q136" s="332"/>
      <c r="R136" s="332"/>
      <c r="S136" s="332"/>
      <c r="T136" s="332"/>
      <c r="U136" s="332"/>
      <c r="V136" s="332"/>
    </row>
    <row r="137" spans="2:26" ht="15.6">
      <c r="B137" s="54" t="s">
        <v>21</v>
      </c>
      <c r="C137" s="55" t="s">
        <v>12</v>
      </c>
      <c r="D137" s="56" t="s">
        <v>130</v>
      </c>
      <c r="E137" s="57" t="s">
        <v>121</v>
      </c>
      <c r="F137" s="307"/>
      <c r="G137" s="307"/>
      <c r="H137" s="307"/>
      <c r="I137" s="307"/>
      <c r="J137" s="333"/>
      <c r="K137" s="334"/>
      <c r="L137" s="335"/>
      <c r="M137" s="335"/>
      <c r="N137" s="335"/>
      <c r="O137" s="333"/>
      <c r="P137" s="334"/>
      <c r="Q137" s="335"/>
      <c r="R137" s="335"/>
      <c r="S137" s="336"/>
      <c r="T137" s="334"/>
      <c r="U137" s="335"/>
      <c r="V137" s="335"/>
      <c r="X137" s="66"/>
      <c r="Z137" s="66"/>
    </row>
    <row r="138" spans="2:26">
      <c r="B138" s="45" t="s">
        <v>21</v>
      </c>
      <c r="C138" s="46" t="s">
        <v>12</v>
      </c>
      <c r="D138" s="47">
        <v>80</v>
      </c>
      <c r="E138" s="46" t="s">
        <v>31</v>
      </c>
      <c r="F138" s="304"/>
      <c r="G138" s="304"/>
      <c r="H138" s="304"/>
      <c r="I138" s="304"/>
      <c r="J138" s="304"/>
      <c r="K138" s="332"/>
      <c r="L138" s="332"/>
      <c r="M138" s="332"/>
      <c r="N138" s="332"/>
      <c r="O138" s="304"/>
      <c r="P138" s="332"/>
      <c r="Q138" s="332"/>
      <c r="R138" s="332"/>
      <c r="S138" s="332"/>
      <c r="T138" s="332"/>
      <c r="U138" s="332"/>
      <c r="V138" s="332"/>
    </row>
    <row r="139" spans="2:26">
      <c r="B139" s="45" t="s">
        <v>21</v>
      </c>
      <c r="C139" s="46" t="s">
        <v>12</v>
      </c>
      <c r="D139" s="47">
        <v>80</v>
      </c>
      <c r="E139" s="46" t="s">
        <v>118</v>
      </c>
      <c r="F139" s="304"/>
      <c r="G139" s="304"/>
      <c r="H139" s="304"/>
      <c r="I139" s="304"/>
      <c r="J139" s="304"/>
      <c r="K139" s="332"/>
      <c r="L139" s="332"/>
      <c r="M139" s="332"/>
      <c r="N139" s="332"/>
      <c r="O139" s="304"/>
      <c r="P139" s="332"/>
      <c r="Q139" s="332"/>
      <c r="R139" s="332"/>
      <c r="S139" s="332"/>
      <c r="T139" s="332"/>
      <c r="U139" s="332"/>
      <c r="V139" s="332"/>
    </row>
    <row r="140" spans="2:26">
      <c r="B140" s="45" t="s">
        <v>21</v>
      </c>
      <c r="C140" s="46" t="s">
        <v>12</v>
      </c>
      <c r="D140" s="47">
        <v>80</v>
      </c>
      <c r="E140" s="46" t="s">
        <v>119</v>
      </c>
      <c r="F140" s="304"/>
      <c r="G140" s="304"/>
      <c r="H140" s="304"/>
      <c r="I140" s="304"/>
      <c r="J140" s="304"/>
      <c r="K140" s="332"/>
      <c r="L140" s="332"/>
      <c r="M140" s="332"/>
      <c r="N140" s="332"/>
      <c r="O140" s="304"/>
      <c r="P140" s="332"/>
      <c r="Q140" s="332"/>
      <c r="R140" s="332"/>
      <c r="S140" s="332"/>
      <c r="T140" s="332"/>
      <c r="U140" s="332"/>
      <c r="V140" s="332"/>
    </row>
    <row r="141" spans="2:26">
      <c r="B141" s="45" t="s">
        <v>21</v>
      </c>
      <c r="C141" s="46" t="s">
        <v>12</v>
      </c>
      <c r="D141" s="47">
        <v>80</v>
      </c>
      <c r="E141" s="46" t="s">
        <v>34</v>
      </c>
      <c r="F141" s="304"/>
      <c r="G141" s="304"/>
      <c r="H141" s="304"/>
      <c r="I141" s="304"/>
      <c r="J141" s="304"/>
      <c r="K141" s="332"/>
      <c r="L141" s="332"/>
      <c r="M141" s="332"/>
      <c r="N141" s="332"/>
      <c r="O141" s="304"/>
      <c r="P141" s="332"/>
      <c r="Q141" s="332"/>
      <c r="R141" s="332"/>
      <c r="S141" s="332"/>
      <c r="T141" s="332"/>
      <c r="U141" s="332"/>
      <c r="V141" s="332"/>
    </row>
    <row r="142" spans="2:26" ht="15.6">
      <c r="B142" s="54" t="s">
        <v>21</v>
      </c>
      <c r="C142" s="55" t="s">
        <v>12</v>
      </c>
      <c r="D142" s="56" t="s">
        <v>120</v>
      </c>
      <c r="E142" s="57" t="s">
        <v>121</v>
      </c>
      <c r="F142" s="307"/>
      <c r="G142" s="307"/>
      <c r="H142" s="307"/>
      <c r="I142" s="307"/>
      <c r="J142" s="333"/>
      <c r="K142" s="334"/>
      <c r="L142" s="335"/>
      <c r="M142" s="335"/>
      <c r="N142" s="335"/>
      <c r="O142" s="333"/>
      <c r="P142" s="334"/>
      <c r="Q142" s="335"/>
      <c r="R142" s="335"/>
      <c r="S142" s="336"/>
      <c r="T142" s="334"/>
      <c r="U142" s="335"/>
      <c r="V142" s="335"/>
      <c r="X142" s="66"/>
      <c r="Z142" s="66"/>
    </row>
    <row r="143" spans="2:26">
      <c r="B143" s="45" t="s">
        <v>21</v>
      </c>
      <c r="C143" s="46" t="s">
        <v>12</v>
      </c>
      <c r="D143" s="47">
        <v>90</v>
      </c>
      <c r="E143" s="46" t="s">
        <v>31</v>
      </c>
      <c r="F143" s="304"/>
      <c r="G143" s="304"/>
      <c r="H143" s="304"/>
      <c r="I143" s="304"/>
      <c r="J143" s="304"/>
      <c r="K143" s="332"/>
      <c r="L143" s="332"/>
      <c r="M143" s="332"/>
      <c r="N143" s="332"/>
      <c r="O143" s="304"/>
      <c r="P143" s="332"/>
      <c r="Q143" s="332"/>
      <c r="R143" s="332"/>
      <c r="S143" s="332"/>
      <c r="T143" s="332"/>
      <c r="U143" s="332"/>
      <c r="V143" s="332"/>
    </row>
    <row r="144" spans="2:26">
      <c r="B144" s="45" t="s">
        <v>21</v>
      </c>
      <c r="C144" s="46" t="s">
        <v>12</v>
      </c>
      <c r="D144" s="47">
        <v>90</v>
      </c>
      <c r="E144" s="46" t="s">
        <v>118</v>
      </c>
      <c r="F144" s="304"/>
      <c r="G144" s="304"/>
      <c r="H144" s="304"/>
      <c r="I144" s="304"/>
      <c r="J144" s="304"/>
      <c r="K144" s="332"/>
      <c r="L144" s="332"/>
      <c r="M144" s="332"/>
      <c r="N144" s="332"/>
      <c r="O144" s="304"/>
      <c r="P144" s="332"/>
      <c r="Q144" s="332"/>
      <c r="R144" s="332"/>
      <c r="S144" s="332"/>
      <c r="T144" s="332"/>
      <c r="U144" s="332"/>
      <c r="V144" s="332"/>
    </row>
    <row r="145" spans="2:26">
      <c r="B145" s="45" t="s">
        <v>21</v>
      </c>
      <c r="C145" s="46" t="s">
        <v>12</v>
      </c>
      <c r="D145" s="47">
        <v>90</v>
      </c>
      <c r="E145" s="46" t="s">
        <v>119</v>
      </c>
      <c r="F145" s="304"/>
      <c r="G145" s="304"/>
      <c r="H145" s="304"/>
      <c r="I145" s="304"/>
      <c r="J145" s="304"/>
      <c r="K145" s="332"/>
      <c r="L145" s="332"/>
      <c r="M145" s="332"/>
      <c r="N145" s="332"/>
      <c r="O145" s="304"/>
      <c r="P145" s="332"/>
      <c r="Q145" s="332"/>
      <c r="R145" s="332"/>
      <c r="S145" s="332"/>
      <c r="T145" s="332"/>
      <c r="U145" s="332"/>
      <c r="V145" s="332"/>
    </row>
    <row r="146" spans="2:26">
      <c r="B146" s="45" t="s">
        <v>21</v>
      </c>
      <c r="C146" s="46" t="s">
        <v>12</v>
      </c>
      <c r="D146" s="47">
        <v>90</v>
      </c>
      <c r="E146" s="46" t="s">
        <v>34</v>
      </c>
      <c r="F146" s="304"/>
      <c r="G146" s="304"/>
      <c r="H146" s="304"/>
      <c r="I146" s="304"/>
      <c r="J146" s="304"/>
      <c r="K146" s="332"/>
      <c r="L146" s="332"/>
      <c r="M146" s="332"/>
      <c r="N146" s="332"/>
      <c r="O146" s="304"/>
      <c r="P146" s="332"/>
      <c r="Q146" s="332"/>
      <c r="R146" s="332"/>
      <c r="S146" s="332"/>
      <c r="T146" s="332"/>
      <c r="U146" s="332"/>
      <c r="V146" s="332"/>
    </row>
    <row r="147" spans="2:26" ht="15.6">
      <c r="B147" s="54" t="s">
        <v>21</v>
      </c>
      <c r="C147" s="55" t="s">
        <v>12</v>
      </c>
      <c r="D147" s="56" t="s">
        <v>122</v>
      </c>
      <c r="E147" s="57" t="s">
        <v>121</v>
      </c>
      <c r="F147" s="307"/>
      <c r="G147" s="307"/>
      <c r="H147" s="307"/>
      <c r="I147" s="307"/>
      <c r="J147" s="333"/>
      <c r="K147" s="334"/>
      <c r="L147" s="335"/>
      <c r="M147" s="335"/>
      <c r="N147" s="335"/>
      <c r="O147" s="333"/>
      <c r="P147" s="334"/>
      <c r="Q147" s="335"/>
      <c r="R147" s="335"/>
      <c r="S147" s="336"/>
      <c r="T147" s="334"/>
      <c r="U147" s="335"/>
      <c r="V147" s="335"/>
      <c r="X147" s="66"/>
      <c r="Z147" s="66"/>
    </row>
    <row r="148" spans="2:26">
      <c r="B148" s="45" t="s">
        <v>21</v>
      </c>
      <c r="C148" s="46" t="s">
        <v>12</v>
      </c>
      <c r="D148" s="47">
        <v>100</v>
      </c>
      <c r="E148" s="46" t="s">
        <v>31</v>
      </c>
      <c r="F148" s="304"/>
      <c r="G148" s="304"/>
      <c r="H148" s="304"/>
      <c r="I148" s="304"/>
      <c r="J148" s="304"/>
      <c r="K148" s="332"/>
      <c r="L148" s="332"/>
      <c r="M148" s="332"/>
      <c r="N148" s="332"/>
      <c r="O148" s="304"/>
      <c r="P148" s="332"/>
      <c r="Q148" s="332"/>
      <c r="R148" s="332"/>
      <c r="S148" s="332"/>
      <c r="T148" s="332"/>
      <c r="U148" s="332"/>
      <c r="V148" s="332"/>
    </row>
    <row r="149" spans="2:26">
      <c r="B149" s="45" t="s">
        <v>21</v>
      </c>
      <c r="C149" s="46" t="s">
        <v>12</v>
      </c>
      <c r="D149" s="47">
        <v>100</v>
      </c>
      <c r="E149" s="46" t="s">
        <v>118</v>
      </c>
      <c r="F149" s="304"/>
      <c r="G149" s="304"/>
      <c r="H149" s="304"/>
      <c r="I149" s="304"/>
      <c r="J149" s="304"/>
      <c r="K149" s="332"/>
      <c r="L149" s="332"/>
      <c r="M149" s="332"/>
      <c r="N149" s="332"/>
      <c r="O149" s="304"/>
      <c r="P149" s="332"/>
      <c r="Q149" s="332"/>
      <c r="R149" s="332"/>
      <c r="S149" s="332"/>
      <c r="T149" s="332"/>
      <c r="U149" s="332"/>
      <c r="V149" s="332"/>
    </row>
    <row r="150" spans="2:26">
      <c r="B150" s="45" t="s">
        <v>21</v>
      </c>
      <c r="C150" s="46" t="s">
        <v>12</v>
      </c>
      <c r="D150" s="47">
        <v>100</v>
      </c>
      <c r="E150" s="46" t="s">
        <v>119</v>
      </c>
      <c r="F150" s="304"/>
      <c r="G150" s="304"/>
      <c r="H150" s="304"/>
      <c r="I150" s="304"/>
      <c r="J150" s="304"/>
      <c r="K150" s="332"/>
      <c r="L150" s="332"/>
      <c r="M150" s="332"/>
      <c r="N150" s="332"/>
      <c r="O150" s="304"/>
      <c r="P150" s="332"/>
      <c r="Q150" s="332"/>
      <c r="R150" s="332"/>
      <c r="S150" s="332"/>
      <c r="T150" s="332"/>
      <c r="U150" s="332"/>
      <c r="V150" s="332"/>
    </row>
    <row r="151" spans="2:26">
      <c r="B151" s="45" t="s">
        <v>21</v>
      </c>
      <c r="C151" s="46" t="s">
        <v>12</v>
      </c>
      <c r="D151" s="47">
        <v>100</v>
      </c>
      <c r="E151" s="46" t="s">
        <v>34</v>
      </c>
      <c r="F151" s="304"/>
      <c r="G151" s="304"/>
      <c r="H151" s="304"/>
      <c r="I151" s="304"/>
      <c r="J151" s="304"/>
      <c r="K151" s="332"/>
      <c r="L151" s="332"/>
      <c r="M151" s="332"/>
      <c r="N151" s="332"/>
      <c r="O151" s="304"/>
      <c r="P151" s="332"/>
      <c r="Q151" s="332"/>
      <c r="R151" s="332"/>
      <c r="S151" s="332"/>
      <c r="T151" s="332"/>
      <c r="U151" s="332"/>
      <c r="V151" s="332"/>
    </row>
    <row r="152" spans="2:26" ht="15.6">
      <c r="B152" s="54" t="s">
        <v>21</v>
      </c>
      <c r="C152" s="55" t="s">
        <v>12</v>
      </c>
      <c r="D152" s="56" t="s">
        <v>123</v>
      </c>
      <c r="E152" s="57" t="s">
        <v>121</v>
      </c>
      <c r="F152" s="307"/>
      <c r="G152" s="307"/>
      <c r="H152" s="307"/>
      <c r="I152" s="307"/>
      <c r="J152" s="333"/>
      <c r="K152" s="334"/>
      <c r="L152" s="335"/>
      <c r="M152" s="335"/>
      <c r="N152" s="335"/>
      <c r="O152" s="333"/>
      <c r="P152" s="334"/>
      <c r="Q152" s="335"/>
      <c r="R152" s="335"/>
      <c r="S152" s="336"/>
      <c r="T152" s="334"/>
      <c r="U152" s="335"/>
      <c r="V152" s="335"/>
      <c r="X152" s="66"/>
      <c r="Z152" s="66"/>
    </row>
    <row r="153" spans="2:26" ht="15.6">
      <c r="B153" s="54" t="s">
        <v>21</v>
      </c>
      <c r="C153" s="55" t="s">
        <v>12</v>
      </c>
      <c r="D153" s="67" t="s">
        <v>127</v>
      </c>
      <c r="E153" s="68" t="s">
        <v>31</v>
      </c>
      <c r="F153" s="307"/>
      <c r="G153" s="307"/>
      <c r="H153" s="307"/>
      <c r="I153" s="307"/>
      <c r="J153" s="333"/>
      <c r="K153" s="338"/>
      <c r="L153" s="335"/>
      <c r="M153" s="335"/>
      <c r="N153" s="335"/>
      <c r="O153" s="333"/>
      <c r="P153" s="338"/>
      <c r="Q153" s="335"/>
      <c r="R153" s="335"/>
      <c r="S153" s="336"/>
      <c r="T153" s="338"/>
      <c r="U153" s="335"/>
      <c r="V153" s="335"/>
      <c r="X153" s="66"/>
      <c r="Z153" s="66"/>
    </row>
    <row r="154" spans="2:26" ht="15.6">
      <c r="B154" s="54" t="s">
        <v>21</v>
      </c>
      <c r="C154" s="55" t="s">
        <v>12</v>
      </c>
      <c r="D154" s="67" t="s">
        <v>127</v>
      </c>
      <c r="E154" s="68" t="s">
        <v>118</v>
      </c>
      <c r="F154" s="307"/>
      <c r="G154" s="307"/>
      <c r="H154" s="307"/>
      <c r="I154" s="307"/>
      <c r="J154" s="333"/>
      <c r="K154" s="338"/>
      <c r="L154" s="335"/>
      <c r="M154" s="335"/>
      <c r="N154" s="335"/>
      <c r="O154" s="333"/>
      <c r="P154" s="338"/>
      <c r="Q154" s="335"/>
      <c r="R154" s="335"/>
      <c r="S154" s="336"/>
      <c r="T154" s="338"/>
      <c r="U154" s="335"/>
      <c r="V154" s="335"/>
      <c r="X154" s="66"/>
      <c r="Z154" s="66"/>
    </row>
    <row r="155" spans="2:26" ht="15.6">
      <c r="B155" s="54" t="s">
        <v>21</v>
      </c>
      <c r="C155" s="55" t="s">
        <v>12</v>
      </c>
      <c r="D155" s="67" t="s">
        <v>127</v>
      </c>
      <c r="E155" s="68" t="s">
        <v>119</v>
      </c>
      <c r="F155" s="307"/>
      <c r="G155" s="307"/>
      <c r="H155" s="307"/>
      <c r="I155" s="307"/>
      <c r="J155" s="333"/>
      <c r="K155" s="338"/>
      <c r="L155" s="335"/>
      <c r="M155" s="335"/>
      <c r="N155" s="335"/>
      <c r="O155" s="333"/>
      <c r="P155" s="338"/>
      <c r="Q155" s="335"/>
      <c r="R155" s="335"/>
      <c r="S155" s="336"/>
      <c r="T155" s="338"/>
      <c r="U155" s="335"/>
      <c r="V155" s="335"/>
      <c r="X155" s="66"/>
      <c r="Z155" s="66"/>
    </row>
    <row r="156" spans="2:26" ht="15.6">
      <c r="B156" s="54" t="s">
        <v>21</v>
      </c>
      <c r="C156" s="55" t="s">
        <v>12</v>
      </c>
      <c r="D156" s="67" t="s">
        <v>127</v>
      </c>
      <c r="E156" s="68" t="s">
        <v>34</v>
      </c>
      <c r="F156" s="307"/>
      <c r="G156" s="307"/>
      <c r="H156" s="307"/>
      <c r="I156" s="307"/>
      <c r="J156" s="333"/>
      <c r="K156" s="338"/>
      <c r="L156" s="335"/>
      <c r="M156" s="335"/>
      <c r="N156" s="335"/>
      <c r="O156" s="333"/>
      <c r="P156" s="338"/>
      <c r="Q156" s="335"/>
      <c r="R156" s="335"/>
      <c r="S156" s="336"/>
      <c r="T156" s="338"/>
      <c r="U156" s="335"/>
      <c r="V156" s="335"/>
      <c r="X156" s="66"/>
      <c r="Z156" s="66"/>
    </row>
    <row r="157" spans="2:26" ht="15.6">
      <c r="B157" s="76" t="s">
        <v>21</v>
      </c>
      <c r="C157" s="77" t="s">
        <v>131</v>
      </c>
      <c r="D157" s="78" t="s">
        <v>127</v>
      </c>
      <c r="E157" s="79" t="s">
        <v>121</v>
      </c>
      <c r="F157" s="315"/>
      <c r="G157" s="315"/>
      <c r="H157" s="315"/>
      <c r="I157" s="315"/>
      <c r="J157" s="341"/>
      <c r="K157" s="345"/>
      <c r="L157" s="343"/>
      <c r="M157" s="343"/>
      <c r="N157" s="343"/>
      <c r="O157" s="341"/>
      <c r="P157" s="345"/>
      <c r="Q157" s="343"/>
      <c r="R157" s="343"/>
      <c r="S157" s="344"/>
      <c r="T157" s="345"/>
      <c r="U157" s="343"/>
      <c r="V157" s="343"/>
      <c r="X157" s="66"/>
      <c r="Z157" s="66"/>
    </row>
    <row r="158" spans="2:26">
      <c r="B158" s="45" t="s">
        <v>21</v>
      </c>
      <c r="C158" s="46" t="s">
        <v>10</v>
      </c>
      <c r="D158" s="47">
        <v>30</v>
      </c>
      <c r="E158" s="46" t="s">
        <v>31</v>
      </c>
      <c r="F158" s="304"/>
      <c r="G158" s="304"/>
      <c r="H158" s="304"/>
      <c r="I158" s="304"/>
      <c r="J158" s="304"/>
      <c r="K158" s="332"/>
      <c r="L158" s="332"/>
      <c r="M158" s="332"/>
      <c r="N158" s="332"/>
      <c r="O158" s="304"/>
      <c r="P158" s="332"/>
      <c r="Q158" s="332"/>
      <c r="R158" s="332"/>
      <c r="S158" s="332"/>
      <c r="T158" s="332"/>
      <c r="U158" s="332"/>
      <c r="V158" s="332"/>
    </row>
    <row r="159" spans="2:26">
      <c r="B159" s="45" t="s">
        <v>21</v>
      </c>
      <c r="C159" s="46" t="s">
        <v>10</v>
      </c>
      <c r="D159" s="47">
        <v>30</v>
      </c>
      <c r="E159" s="46" t="s">
        <v>118</v>
      </c>
      <c r="F159" s="304"/>
      <c r="G159" s="304"/>
      <c r="H159" s="304"/>
      <c r="I159" s="304"/>
      <c r="J159" s="304"/>
      <c r="K159" s="332"/>
      <c r="L159" s="332"/>
      <c r="M159" s="332"/>
      <c r="N159" s="332"/>
      <c r="O159" s="304"/>
      <c r="P159" s="332"/>
      <c r="Q159" s="332"/>
      <c r="R159" s="332"/>
      <c r="S159" s="332"/>
      <c r="T159" s="332"/>
      <c r="U159" s="332"/>
      <c r="V159" s="332"/>
    </row>
    <row r="160" spans="2:26">
      <c r="B160" s="45" t="s">
        <v>21</v>
      </c>
      <c r="C160" s="46" t="s">
        <v>10</v>
      </c>
      <c r="D160" s="47">
        <v>30</v>
      </c>
      <c r="E160" s="46" t="s">
        <v>119</v>
      </c>
      <c r="F160" s="304"/>
      <c r="G160" s="304"/>
      <c r="H160" s="304"/>
      <c r="I160" s="304"/>
      <c r="J160" s="304"/>
      <c r="K160" s="332"/>
      <c r="L160" s="332"/>
      <c r="M160" s="332"/>
      <c r="N160" s="332"/>
      <c r="O160" s="304"/>
      <c r="P160" s="332"/>
      <c r="Q160" s="332"/>
      <c r="R160" s="332"/>
      <c r="S160" s="332"/>
      <c r="T160" s="332"/>
      <c r="U160" s="332"/>
      <c r="V160" s="332"/>
    </row>
    <row r="161" spans="2:26">
      <c r="B161" s="45" t="s">
        <v>21</v>
      </c>
      <c r="C161" s="46" t="s">
        <v>10</v>
      </c>
      <c r="D161" s="47">
        <v>30</v>
      </c>
      <c r="E161" s="46" t="s">
        <v>34</v>
      </c>
      <c r="F161" s="304"/>
      <c r="G161" s="304"/>
      <c r="H161" s="304"/>
      <c r="I161" s="304"/>
      <c r="J161" s="304"/>
      <c r="K161" s="332"/>
      <c r="L161" s="332"/>
      <c r="M161" s="332"/>
      <c r="N161" s="332"/>
      <c r="O161" s="304"/>
      <c r="P161" s="332"/>
      <c r="Q161" s="332"/>
      <c r="R161" s="332"/>
      <c r="S161" s="332"/>
      <c r="T161" s="332"/>
      <c r="U161" s="332"/>
      <c r="V161" s="332"/>
    </row>
    <row r="162" spans="2:26" ht="15.6">
      <c r="B162" s="54" t="s">
        <v>21</v>
      </c>
      <c r="C162" s="55" t="s">
        <v>10</v>
      </c>
      <c r="D162" s="56" t="s">
        <v>132</v>
      </c>
      <c r="E162" s="57" t="s">
        <v>121</v>
      </c>
      <c r="F162" s="307"/>
      <c r="G162" s="307"/>
      <c r="H162" s="307"/>
      <c r="I162" s="307"/>
      <c r="J162" s="333"/>
      <c r="K162" s="337"/>
      <c r="L162" s="335"/>
      <c r="M162" s="335"/>
      <c r="N162" s="335"/>
      <c r="O162" s="333"/>
      <c r="P162" s="337"/>
      <c r="Q162" s="335"/>
      <c r="R162" s="335"/>
      <c r="S162" s="336"/>
      <c r="T162" s="337"/>
      <c r="U162" s="335"/>
      <c r="V162" s="335"/>
      <c r="X162" s="66"/>
      <c r="Z162" s="66"/>
    </row>
    <row r="163" spans="2:26">
      <c r="B163" s="45" t="s">
        <v>21</v>
      </c>
      <c r="C163" s="46" t="s">
        <v>10</v>
      </c>
      <c r="D163" s="47">
        <v>50</v>
      </c>
      <c r="E163" s="46" t="s">
        <v>31</v>
      </c>
      <c r="F163" s="304"/>
      <c r="G163" s="304"/>
      <c r="H163" s="304"/>
      <c r="I163" s="304"/>
      <c r="J163" s="304"/>
      <c r="K163" s="332"/>
      <c r="L163" s="332"/>
      <c r="M163" s="332"/>
      <c r="N163" s="332"/>
      <c r="O163" s="304"/>
      <c r="P163" s="332"/>
      <c r="Q163" s="332"/>
      <c r="R163" s="332"/>
      <c r="S163" s="332"/>
      <c r="T163" s="332"/>
      <c r="U163" s="332"/>
      <c r="V163" s="332"/>
    </row>
    <row r="164" spans="2:26">
      <c r="B164" s="45" t="s">
        <v>21</v>
      </c>
      <c r="C164" s="46" t="s">
        <v>10</v>
      </c>
      <c r="D164" s="47">
        <v>50</v>
      </c>
      <c r="E164" s="46" t="s">
        <v>118</v>
      </c>
      <c r="F164" s="304"/>
      <c r="G164" s="304"/>
      <c r="H164" s="304"/>
      <c r="I164" s="304"/>
      <c r="J164" s="304"/>
      <c r="K164" s="332"/>
      <c r="L164" s="332"/>
      <c r="M164" s="332"/>
      <c r="N164" s="332"/>
      <c r="O164" s="304"/>
      <c r="P164" s="332"/>
      <c r="Q164" s="332"/>
      <c r="R164" s="332"/>
      <c r="S164" s="332"/>
      <c r="T164" s="332"/>
      <c r="U164" s="332"/>
      <c r="V164" s="332"/>
    </row>
    <row r="165" spans="2:26">
      <c r="B165" s="45" t="s">
        <v>21</v>
      </c>
      <c r="C165" s="46" t="s">
        <v>10</v>
      </c>
      <c r="D165" s="47">
        <v>50</v>
      </c>
      <c r="E165" s="46" t="s">
        <v>119</v>
      </c>
      <c r="F165" s="304"/>
      <c r="G165" s="304"/>
      <c r="H165" s="304"/>
      <c r="I165" s="304"/>
      <c r="J165" s="304"/>
      <c r="K165" s="332"/>
      <c r="L165" s="332"/>
      <c r="M165" s="332"/>
      <c r="N165" s="332"/>
      <c r="O165" s="304"/>
      <c r="P165" s="332"/>
      <c r="Q165" s="332"/>
      <c r="R165" s="332"/>
      <c r="S165" s="332"/>
      <c r="T165" s="332"/>
      <c r="U165" s="332"/>
      <c r="V165" s="332"/>
    </row>
    <row r="166" spans="2:26">
      <c r="B166" s="45" t="s">
        <v>21</v>
      </c>
      <c r="C166" s="46" t="s">
        <v>10</v>
      </c>
      <c r="D166" s="47">
        <v>50</v>
      </c>
      <c r="E166" s="46" t="s">
        <v>34</v>
      </c>
      <c r="F166" s="304"/>
      <c r="G166" s="304"/>
      <c r="H166" s="304"/>
      <c r="I166" s="304"/>
      <c r="J166" s="304"/>
      <c r="K166" s="332"/>
      <c r="L166" s="332"/>
      <c r="M166" s="332"/>
      <c r="N166" s="332"/>
      <c r="O166" s="304"/>
      <c r="P166" s="332"/>
      <c r="Q166" s="332"/>
      <c r="R166" s="332"/>
      <c r="S166" s="332"/>
      <c r="T166" s="332"/>
      <c r="U166" s="332"/>
      <c r="V166" s="332"/>
    </row>
    <row r="167" spans="2:26" ht="15.6">
      <c r="B167" s="54" t="s">
        <v>21</v>
      </c>
      <c r="C167" s="55" t="s">
        <v>10</v>
      </c>
      <c r="D167" s="56" t="s">
        <v>133</v>
      </c>
      <c r="E167" s="57" t="s">
        <v>121</v>
      </c>
      <c r="F167" s="307"/>
      <c r="G167" s="307"/>
      <c r="H167" s="307"/>
      <c r="I167" s="307"/>
      <c r="J167" s="333"/>
      <c r="K167" s="337"/>
      <c r="L167" s="335"/>
      <c r="M167" s="335"/>
      <c r="N167" s="335"/>
      <c r="O167" s="333"/>
      <c r="P167" s="337"/>
      <c r="Q167" s="335"/>
      <c r="R167" s="335"/>
      <c r="S167" s="336"/>
      <c r="T167" s="337"/>
      <c r="U167" s="335"/>
      <c r="V167" s="335"/>
      <c r="X167" s="66"/>
      <c r="Z167" s="66"/>
    </row>
    <row r="168" spans="2:26">
      <c r="B168" s="45" t="s">
        <v>21</v>
      </c>
      <c r="C168" s="46" t="s">
        <v>10</v>
      </c>
      <c r="D168" s="47">
        <v>70</v>
      </c>
      <c r="E168" s="46" t="s">
        <v>31</v>
      </c>
      <c r="F168" s="304"/>
      <c r="G168" s="304"/>
      <c r="H168" s="304"/>
      <c r="I168" s="304"/>
      <c r="J168" s="304"/>
      <c r="K168" s="332"/>
      <c r="L168" s="332"/>
      <c r="M168" s="332"/>
      <c r="N168" s="332"/>
      <c r="O168" s="304"/>
      <c r="P168" s="332"/>
      <c r="Q168" s="332"/>
      <c r="R168" s="332"/>
      <c r="S168" s="332"/>
      <c r="T168" s="332"/>
      <c r="U168" s="332"/>
      <c r="V168" s="332"/>
    </row>
    <row r="169" spans="2:26">
      <c r="B169" s="45" t="s">
        <v>21</v>
      </c>
      <c r="C169" s="46" t="s">
        <v>10</v>
      </c>
      <c r="D169" s="47">
        <v>70</v>
      </c>
      <c r="E169" s="46" t="s">
        <v>118</v>
      </c>
      <c r="F169" s="304"/>
      <c r="G169" s="304"/>
      <c r="H169" s="304"/>
      <c r="I169" s="304"/>
      <c r="J169" s="304"/>
      <c r="K169" s="332"/>
      <c r="L169" s="332"/>
      <c r="M169" s="332"/>
      <c r="N169" s="332"/>
      <c r="O169" s="304"/>
      <c r="P169" s="332"/>
      <c r="Q169" s="332"/>
      <c r="R169" s="332"/>
      <c r="S169" s="332"/>
      <c r="T169" s="332"/>
      <c r="U169" s="332"/>
      <c r="V169" s="332"/>
    </row>
    <row r="170" spans="2:26">
      <c r="B170" s="45" t="s">
        <v>21</v>
      </c>
      <c r="C170" s="46" t="s">
        <v>10</v>
      </c>
      <c r="D170" s="47">
        <v>70</v>
      </c>
      <c r="E170" s="46" t="s">
        <v>119</v>
      </c>
      <c r="F170" s="304"/>
      <c r="G170" s="304"/>
      <c r="H170" s="304"/>
      <c r="I170" s="304"/>
      <c r="J170" s="304"/>
      <c r="K170" s="332"/>
      <c r="L170" s="332"/>
      <c r="M170" s="332"/>
      <c r="N170" s="332"/>
      <c r="O170" s="304"/>
      <c r="P170" s="332"/>
      <c r="Q170" s="332"/>
      <c r="R170" s="332"/>
      <c r="S170" s="332"/>
      <c r="T170" s="332"/>
      <c r="U170" s="332"/>
      <c r="V170" s="332"/>
    </row>
    <row r="171" spans="2:26">
      <c r="B171" s="45" t="s">
        <v>21</v>
      </c>
      <c r="C171" s="46" t="s">
        <v>10</v>
      </c>
      <c r="D171" s="47">
        <v>70</v>
      </c>
      <c r="E171" s="46" t="s">
        <v>34</v>
      </c>
      <c r="F171" s="304"/>
      <c r="G171" s="304"/>
      <c r="H171" s="304"/>
      <c r="I171" s="304"/>
      <c r="J171" s="304"/>
      <c r="K171" s="332"/>
      <c r="L171" s="332"/>
      <c r="M171" s="332"/>
      <c r="N171" s="332"/>
      <c r="O171" s="304"/>
      <c r="P171" s="332"/>
      <c r="Q171" s="332"/>
      <c r="R171" s="332"/>
      <c r="S171" s="332"/>
      <c r="T171" s="332"/>
      <c r="U171" s="332"/>
      <c r="V171" s="332"/>
    </row>
    <row r="172" spans="2:26" ht="15.6">
      <c r="B172" s="54" t="s">
        <v>21</v>
      </c>
      <c r="C172" s="55" t="s">
        <v>10</v>
      </c>
      <c r="D172" s="56" t="s">
        <v>130</v>
      </c>
      <c r="E172" s="57" t="s">
        <v>121</v>
      </c>
      <c r="F172" s="307"/>
      <c r="G172" s="307"/>
      <c r="H172" s="307"/>
      <c r="I172" s="307"/>
      <c r="J172" s="333"/>
      <c r="K172" s="337"/>
      <c r="L172" s="335"/>
      <c r="M172" s="335"/>
      <c r="N172" s="335"/>
      <c r="O172" s="333"/>
      <c r="P172" s="337"/>
      <c r="Q172" s="335"/>
      <c r="R172" s="335"/>
      <c r="S172" s="336"/>
      <c r="T172" s="337"/>
      <c r="U172" s="335"/>
      <c r="V172" s="335"/>
      <c r="X172" s="66"/>
      <c r="Z172" s="66"/>
    </row>
    <row r="173" spans="2:26" ht="15.6">
      <c r="B173" s="54" t="s">
        <v>21</v>
      </c>
      <c r="C173" s="55" t="s">
        <v>10</v>
      </c>
      <c r="D173" s="67" t="s">
        <v>127</v>
      </c>
      <c r="E173" s="68" t="s">
        <v>31</v>
      </c>
      <c r="F173" s="307"/>
      <c r="G173" s="307"/>
      <c r="H173" s="307"/>
      <c r="I173" s="307"/>
      <c r="J173" s="333"/>
      <c r="K173" s="338"/>
      <c r="L173" s="335"/>
      <c r="M173" s="335"/>
      <c r="N173" s="335"/>
      <c r="O173" s="333"/>
      <c r="P173" s="338"/>
      <c r="Q173" s="335"/>
      <c r="R173" s="335"/>
      <c r="S173" s="336"/>
      <c r="T173" s="338"/>
      <c r="U173" s="335"/>
      <c r="V173" s="335"/>
      <c r="X173" s="66"/>
      <c r="Z173" s="66"/>
    </row>
    <row r="174" spans="2:26" ht="15.6">
      <c r="B174" s="54" t="s">
        <v>21</v>
      </c>
      <c r="C174" s="55" t="s">
        <v>10</v>
      </c>
      <c r="D174" s="67" t="s">
        <v>127</v>
      </c>
      <c r="E174" s="68" t="s">
        <v>118</v>
      </c>
      <c r="F174" s="307"/>
      <c r="G174" s="307"/>
      <c r="H174" s="307"/>
      <c r="I174" s="307"/>
      <c r="J174" s="333"/>
      <c r="K174" s="338"/>
      <c r="L174" s="335"/>
      <c r="M174" s="335"/>
      <c r="N174" s="335"/>
      <c r="O174" s="333"/>
      <c r="P174" s="338"/>
      <c r="Q174" s="335"/>
      <c r="R174" s="335"/>
      <c r="S174" s="336"/>
      <c r="T174" s="338"/>
      <c r="U174" s="335"/>
      <c r="V174" s="335"/>
      <c r="X174" s="66"/>
      <c r="Z174" s="66"/>
    </row>
    <row r="175" spans="2:26" ht="15.6">
      <c r="B175" s="54" t="s">
        <v>21</v>
      </c>
      <c r="C175" s="55" t="s">
        <v>10</v>
      </c>
      <c r="D175" s="67" t="s">
        <v>127</v>
      </c>
      <c r="E175" s="68" t="s">
        <v>119</v>
      </c>
      <c r="F175" s="307"/>
      <c r="G175" s="307"/>
      <c r="H175" s="307"/>
      <c r="I175" s="307"/>
      <c r="J175" s="333"/>
      <c r="K175" s="338"/>
      <c r="L175" s="335"/>
      <c r="M175" s="335"/>
      <c r="N175" s="335"/>
      <c r="O175" s="333"/>
      <c r="P175" s="338"/>
      <c r="Q175" s="335"/>
      <c r="R175" s="335"/>
      <c r="S175" s="336"/>
      <c r="T175" s="338"/>
      <c r="U175" s="335"/>
      <c r="V175" s="335"/>
      <c r="X175" s="66"/>
      <c r="Z175" s="66"/>
    </row>
    <row r="176" spans="2:26" ht="15.6">
      <c r="B176" s="54" t="s">
        <v>21</v>
      </c>
      <c r="C176" s="55" t="s">
        <v>10</v>
      </c>
      <c r="D176" s="67" t="s">
        <v>127</v>
      </c>
      <c r="E176" s="68" t="s">
        <v>34</v>
      </c>
      <c r="F176" s="307"/>
      <c r="G176" s="307"/>
      <c r="H176" s="307"/>
      <c r="I176" s="307"/>
      <c r="J176" s="333"/>
      <c r="K176" s="338"/>
      <c r="L176" s="335"/>
      <c r="M176" s="335"/>
      <c r="N176" s="335"/>
      <c r="O176" s="333"/>
      <c r="P176" s="338"/>
      <c r="Q176" s="335"/>
      <c r="R176" s="335"/>
      <c r="S176" s="336"/>
      <c r="T176" s="338"/>
      <c r="U176" s="335"/>
      <c r="V176" s="335"/>
      <c r="X176" s="66"/>
      <c r="Z176" s="66"/>
    </row>
    <row r="177" spans="2:26" ht="15.6">
      <c r="B177" s="76" t="s">
        <v>21</v>
      </c>
      <c r="C177" s="77" t="s">
        <v>134</v>
      </c>
      <c r="D177" s="78" t="s">
        <v>127</v>
      </c>
      <c r="E177" s="79" t="s">
        <v>121</v>
      </c>
      <c r="F177" s="315"/>
      <c r="G177" s="315"/>
      <c r="H177" s="315"/>
      <c r="I177" s="315"/>
      <c r="J177" s="341"/>
      <c r="K177" s="346"/>
      <c r="L177" s="343"/>
      <c r="M177" s="343"/>
      <c r="N177" s="343"/>
      <c r="O177" s="341"/>
      <c r="P177" s="346"/>
      <c r="Q177" s="343"/>
      <c r="R177" s="343"/>
      <c r="S177" s="344"/>
      <c r="T177" s="346"/>
      <c r="U177" s="343"/>
      <c r="V177" s="343"/>
      <c r="X177" s="66"/>
      <c r="Z177" s="66"/>
    </row>
    <row r="178" spans="2:26" ht="15.6">
      <c r="B178" s="76" t="s">
        <v>21</v>
      </c>
      <c r="C178" s="79" t="s">
        <v>135</v>
      </c>
      <c r="D178" s="78" t="s">
        <v>136</v>
      </c>
      <c r="E178" s="77" t="s">
        <v>137</v>
      </c>
      <c r="F178" s="261"/>
      <c r="G178" s="261"/>
      <c r="H178" s="283"/>
      <c r="I178" s="283"/>
      <c r="J178" s="341"/>
      <c r="K178" s="346"/>
      <c r="L178" s="343"/>
      <c r="M178" s="343"/>
      <c r="N178" s="343"/>
      <c r="O178" s="341"/>
      <c r="P178" s="346"/>
      <c r="Q178" s="343"/>
      <c r="R178" s="343"/>
      <c r="S178" s="343"/>
      <c r="T178" s="346"/>
      <c r="U178" s="343"/>
      <c r="V178" s="343"/>
    </row>
    <row r="179" spans="2:26" ht="15.6">
      <c r="B179" s="76" t="s">
        <v>21</v>
      </c>
      <c r="C179" s="79" t="s">
        <v>135</v>
      </c>
      <c r="D179" s="78" t="s">
        <v>136</v>
      </c>
      <c r="E179" s="77" t="s">
        <v>138</v>
      </c>
      <c r="F179" s="261"/>
      <c r="G179" s="261"/>
      <c r="H179" s="283"/>
      <c r="I179" s="283"/>
      <c r="J179" s="341"/>
      <c r="K179" s="346"/>
      <c r="L179" s="343"/>
      <c r="M179" s="343"/>
      <c r="N179" s="343"/>
      <c r="O179" s="341"/>
      <c r="P179" s="346"/>
      <c r="Q179" s="343"/>
      <c r="R179" s="343"/>
      <c r="S179" s="343"/>
      <c r="T179" s="346"/>
      <c r="U179" s="343"/>
      <c r="V179" s="343"/>
    </row>
    <row r="180" spans="2:26" ht="15.6">
      <c r="B180" s="76" t="s">
        <v>21</v>
      </c>
      <c r="C180" s="79" t="s">
        <v>135</v>
      </c>
      <c r="D180" s="78" t="s">
        <v>136</v>
      </c>
      <c r="E180" s="77" t="s">
        <v>139</v>
      </c>
      <c r="F180" s="261"/>
      <c r="G180" s="261"/>
      <c r="H180" s="283"/>
      <c r="I180" s="283"/>
      <c r="J180" s="341"/>
      <c r="K180" s="346"/>
      <c r="L180" s="343"/>
      <c r="M180" s="343"/>
      <c r="N180" s="343"/>
      <c r="O180" s="341"/>
      <c r="P180" s="346"/>
      <c r="Q180" s="343"/>
      <c r="R180" s="343"/>
      <c r="S180" s="343"/>
      <c r="T180" s="346"/>
      <c r="U180" s="343"/>
      <c r="V180" s="343"/>
    </row>
    <row r="181" spans="2:26" ht="15.6">
      <c r="B181" s="76" t="s">
        <v>21</v>
      </c>
      <c r="C181" s="79" t="s">
        <v>135</v>
      </c>
      <c r="D181" s="78" t="s">
        <v>136</v>
      </c>
      <c r="E181" s="77" t="s">
        <v>140</v>
      </c>
      <c r="F181" s="261"/>
      <c r="G181" s="261"/>
      <c r="H181" s="261"/>
      <c r="I181" s="261"/>
      <c r="J181" s="350"/>
      <c r="K181" s="346"/>
      <c r="L181" s="346"/>
      <c r="M181" s="346"/>
      <c r="N181" s="346"/>
      <c r="O181" s="350"/>
      <c r="P181" s="346"/>
      <c r="Q181" s="346"/>
      <c r="R181" s="346"/>
      <c r="S181" s="346"/>
      <c r="T181" s="346"/>
      <c r="U181" s="346"/>
      <c r="V181" s="346"/>
    </row>
    <row r="182" spans="2:26" ht="15.6">
      <c r="B182" s="96" t="s">
        <v>142</v>
      </c>
      <c r="C182" s="97" t="s">
        <v>135</v>
      </c>
      <c r="D182" s="98" t="s">
        <v>136</v>
      </c>
      <c r="E182" s="97" t="s">
        <v>121</v>
      </c>
      <c r="F182" s="319"/>
      <c r="G182" s="319"/>
      <c r="H182" s="319"/>
      <c r="I182" s="319"/>
      <c r="J182" s="351"/>
      <c r="K182" s="352"/>
      <c r="L182" s="353"/>
      <c r="M182" s="353"/>
      <c r="N182" s="351"/>
      <c r="O182" s="351"/>
      <c r="P182" s="352"/>
      <c r="Q182" s="353"/>
      <c r="R182" s="353"/>
      <c r="S182" s="354"/>
      <c r="T182" s="352"/>
      <c r="U182" s="353"/>
      <c r="V182" s="353"/>
    </row>
    <row r="183" spans="2:26">
      <c r="B183" s="45" t="s">
        <v>23</v>
      </c>
      <c r="C183" s="46" t="s">
        <v>14</v>
      </c>
      <c r="D183" s="47">
        <v>80</v>
      </c>
      <c r="E183" s="46" t="s">
        <v>31</v>
      </c>
      <c r="F183" s="304"/>
      <c r="G183" s="304"/>
      <c r="H183" s="304"/>
      <c r="I183" s="304"/>
      <c r="J183" s="304"/>
      <c r="K183" s="332"/>
      <c r="L183" s="332"/>
      <c r="M183" s="332"/>
      <c r="N183" s="332"/>
      <c r="O183" s="304"/>
      <c r="P183" s="332"/>
      <c r="Q183" s="332"/>
      <c r="R183" s="332"/>
      <c r="S183" s="332"/>
      <c r="T183" s="332"/>
      <c r="U183" s="332"/>
      <c r="V183" s="332"/>
    </row>
    <row r="184" spans="2:26">
      <c r="B184" s="45" t="s">
        <v>23</v>
      </c>
      <c r="C184" s="46" t="s">
        <v>14</v>
      </c>
      <c r="D184" s="47">
        <v>80</v>
      </c>
      <c r="E184" s="46" t="s">
        <v>118</v>
      </c>
      <c r="F184" s="304"/>
      <c r="G184" s="304"/>
      <c r="H184" s="304"/>
      <c r="I184" s="304"/>
      <c r="J184" s="304"/>
      <c r="K184" s="332"/>
      <c r="L184" s="332"/>
      <c r="M184" s="332"/>
      <c r="N184" s="332"/>
      <c r="O184" s="304"/>
      <c r="P184" s="332"/>
      <c r="Q184" s="332"/>
      <c r="R184" s="332"/>
      <c r="S184" s="332"/>
      <c r="T184" s="332"/>
      <c r="U184" s="332"/>
      <c r="V184" s="332"/>
    </row>
    <row r="185" spans="2:26">
      <c r="B185" s="45" t="s">
        <v>23</v>
      </c>
      <c r="C185" s="46" t="s">
        <v>14</v>
      </c>
      <c r="D185" s="47">
        <v>80</v>
      </c>
      <c r="E185" s="46" t="s">
        <v>119</v>
      </c>
      <c r="F185" s="304"/>
      <c r="G185" s="304"/>
      <c r="H185" s="304"/>
      <c r="I185" s="304"/>
      <c r="J185" s="304"/>
      <c r="K185" s="332"/>
      <c r="L185" s="332"/>
      <c r="M185" s="332"/>
      <c r="N185" s="332"/>
      <c r="O185" s="304"/>
      <c r="P185" s="332"/>
      <c r="Q185" s="332"/>
      <c r="R185" s="332"/>
      <c r="S185" s="332"/>
      <c r="T185" s="332"/>
      <c r="U185" s="332"/>
      <c r="V185" s="332"/>
    </row>
    <row r="186" spans="2:26">
      <c r="B186" s="45" t="s">
        <v>23</v>
      </c>
      <c r="C186" s="46" t="s">
        <v>14</v>
      </c>
      <c r="D186" s="47">
        <v>80</v>
      </c>
      <c r="E186" s="46" t="s">
        <v>34</v>
      </c>
      <c r="F186" s="304"/>
      <c r="G186" s="304"/>
      <c r="H186" s="304"/>
      <c r="I186" s="304"/>
      <c r="J186" s="304"/>
      <c r="K186" s="332"/>
      <c r="L186" s="332"/>
      <c r="M186" s="332"/>
      <c r="N186" s="332"/>
      <c r="O186" s="304"/>
      <c r="P186" s="332"/>
      <c r="Q186" s="332"/>
      <c r="R186" s="332"/>
      <c r="S186" s="332"/>
      <c r="T186" s="332"/>
      <c r="U186" s="332"/>
      <c r="V186" s="332"/>
    </row>
    <row r="187" spans="2:26" s="66" customFormat="1" ht="15.6">
      <c r="B187" s="54" t="s">
        <v>23</v>
      </c>
      <c r="C187" s="55" t="s">
        <v>14</v>
      </c>
      <c r="D187" s="56" t="s">
        <v>120</v>
      </c>
      <c r="E187" s="57" t="s">
        <v>121</v>
      </c>
      <c r="F187" s="307"/>
      <c r="G187" s="307"/>
      <c r="H187" s="307"/>
      <c r="I187" s="307"/>
      <c r="J187" s="333"/>
      <c r="K187" s="334"/>
      <c r="L187" s="335"/>
      <c r="M187" s="335"/>
      <c r="N187" s="335"/>
      <c r="O187" s="333"/>
      <c r="P187" s="334"/>
      <c r="Q187" s="335"/>
      <c r="R187" s="335"/>
      <c r="S187" s="336"/>
      <c r="T187" s="334"/>
      <c r="U187" s="335"/>
      <c r="V187" s="335"/>
    </row>
    <row r="188" spans="2:26">
      <c r="B188" s="45" t="s">
        <v>23</v>
      </c>
      <c r="C188" s="46" t="s">
        <v>14</v>
      </c>
      <c r="D188" s="47">
        <v>90</v>
      </c>
      <c r="E188" s="46" t="s">
        <v>31</v>
      </c>
      <c r="F188" s="304"/>
      <c r="G188" s="304"/>
      <c r="H188" s="304"/>
      <c r="I188" s="304"/>
      <c r="J188" s="304"/>
      <c r="K188" s="332"/>
      <c r="L188" s="332"/>
      <c r="M188" s="332"/>
      <c r="N188" s="332"/>
      <c r="O188" s="304"/>
      <c r="P188" s="332"/>
      <c r="Q188" s="332"/>
      <c r="R188" s="332"/>
      <c r="S188" s="332"/>
      <c r="T188" s="332"/>
      <c r="U188" s="332"/>
      <c r="V188" s="332"/>
    </row>
    <row r="189" spans="2:26">
      <c r="B189" s="45" t="s">
        <v>23</v>
      </c>
      <c r="C189" s="46" t="s">
        <v>14</v>
      </c>
      <c r="D189" s="47">
        <v>90</v>
      </c>
      <c r="E189" s="46" t="s">
        <v>118</v>
      </c>
      <c r="F189" s="304"/>
      <c r="G189" s="304"/>
      <c r="H189" s="304"/>
      <c r="I189" s="304"/>
      <c r="J189" s="304"/>
      <c r="K189" s="332"/>
      <c r="L189" s="332"/>
      <c r="M189" s="332"/>
      <c r="N189" s="332"/>
      <c r="O189" s="304"/>
      <c r="P189" s="332"/>
      <c r="Q189" s="332"/>
      <c r="R189" s="332"/>
      <c r="S189" s="332"/>
      <c r="T189" s="332"/>
      <c r="U189" s="332"/>
      <c r="V189" s="332"/>
    </row>
    <row r="190" spans="2:26">
      <c r="B190" s="45" t="s">
        <v>23</v>
      </c>
      <c r="C190" s="46" t="s">
        <v>14</v>
      </c>
      <c r="D190" s="47">
        <v>90</v>
      </c>
      <c r="E190" s="46" t="s">
        <v>119</v>
      </c>
      <c r="F190" s="304"/>
      <c r="G190" s="304"/>
      <c r="H190" s="304"/>
      <c r="I190" s="304"/>
      <c r="J190" s="304"/>
      <c r="K190" s="332"/>
      <c r="L190" s="332"/>
      <c r="M190" s="332"/>
      <c r="N190" s="332"/>
      <c r="O190" s="304"/>
      <c r="P190" s="332"/>
      <c r="Q190" s="332"/>
      <c r="R190" s="332"/>
      <c r="S190" s="332"/>
      <c r="T190" s="332"/>
      <c r="U190" s="332"/>
      <c r="V190" s="332"/>
    </row>
    <row r="191" spans="2:26">
      <c r="B191" s="45" t="s">
        <v>23</v>
      </c>
      <c r="C191" s="46" t="s">
        <v>14</v>
      </c>
      <c r="D191" s="47">
        <v>90</v>
      </c>
      <c r="E191" s="46" t="s">
        <v>34</v>
      </c>
      <c r="F191" s="304"/>
      <c r="G191" s="304"/>
      <c r="H191" s="304"/>
      <c r="I191" s="304"/>
      <c r="J191" s="304"/>
      <c r="K191" s="332"/>
      <c r="L191" s="332"/>
      <c r="M191" s="332"/>
      <c r="N191" s="332"/>
      <c r="O191" s="304"/>
      <c r="P191" s="332"/>
      <c r="Q191" s="332"/>
      <c r="R191" s="332"/>
      <c r="S191" s="332"/>
      <c r="T191" s="332"/>
      <c r="U191" s="332"/>
      <c r="V191" s="332"/>
    </row>
    <row r="192" spans="2:26" s="66" customFormat="1" ht="15.6">
      <c r="B192" s="54" t="s">
        <v>23</v>
      </c>
      <c r="C192" s="55" t="s">
        <v>14</v>
      </c>
      <c r="D192" s="56" t="s">
        <v>122</v>
      </c>
      <c r="E192" s="57" t="s">
        <v>121</v>
      </c>
      <c r="F192" s="307"/>
      <c r="G192" s="307"/>
      <c r="H192" s="307"/>
      <c r="I192" s="307"/>
      <c r="J192" s="333"/>
      <c r="K192" s="334"/>
      <c r="L192" s="335"/>
      <c r="M192" s="335"/>
      <c r="N192" s="335"/>
      <c r="O192" s="333"/>
      <c r="P192" s="334"/>
      <c r="Q192" s="335"/>
      <c r="R192" s="335"/>
      <c r="S192" s="336"/>
      <c r="T192" s="334"/>
      <c r="U192" s="335"/>
      <c r="V192" s="335"/>
    </row>
    <row r="193" spans="2:22">
      <c r="B193" s="45" t="s">
        <v>23</v>
      </c>
      <c r="C193" s="46" t="s">
        <v>14</v>
      </c>
      <c r="D193" s="47">
        <v>100</v>
      </c>
      <c r="E193" s="46" t="s">
        <v>31</v>
      </c>
      <c r="F193" s="304"/>
      <c r="G193" s="304"/>
      <c r="H193" s="304"/>
      <c r="I193" s="304"/>
      <c r="J193" s="304"/>
      <c r="K193" s="332"/>
      <c r="L193" s="332"/>
      <c r="M193" s="332"/>
      <c r="N193" s="332"/>
      <c r="O193" s="304"/>
      <c r="P193" s="332"/>
      <c r="Q193" s="332"/>
      <c r="R193" s="332"/>
      <c r="S193" s="332"/>
      <c r="T193" s="332"/>
      <c r="U193" s="332"/>
      <c r="V193" s="332"/>
    </row>
    <row r="194" spans="2:22">
      <c r="B194" s="45" t="s">
        <v>23</v>
      </c>
      <c r="C194" s="46" t="s">
        <v>14</v>
      </c>
      <c r="D194" s="47">
        <v>100</v>
      </c>
      <c r="E194" s="46" t="s">
        <v>118</v>
      </c>
      <c r="F194" s="304"/>
      <c r="G194" s="304"/>
      <c r="H194" s="304"/>
      <c r="I194" s="304"/>
      <c r="J194" s="304"/>
      <c r="K194" s="332"/>
      <c r="L194" s="332"/>
      <c r="M194" s="332"/>
      <c r="N194" s="332"/>
      <c r="O194" s="304"/>
      <c r="P194" s="332"/>
      <c r="Q194" s="332"/>
      <c r="R194" s="332"/>
      <c r="S194" s="332"/>
      <c r="T194" s="332"/>
      <c r="U194" s="332"/>
      <c r="V194" s="332"/>
    </row>
    <row r="195" spans="2:22">
      <c r="B195" s="45" t="s">
        <v>23</v>
      </c>
      <c r="C195" s="46" t="s">
        <v>14</v>
      </c>
      <c r="D195" s="47">
        <v>100</v>
      </c>
      <c r="E195" s="46" t="s">
        <v>119</v>
      </c>
      <c r="F195" s="304"/>
      <c r="G195" s="304"/>
      <c r="H195" s="304"/>
      <c r="I195" s="304"/>
      <c r="J195" s="304"/>
      <c r="K195" s="332"/>
      <c r="L195" s="332"/>
      <c r="M195" s="332"/>
      <c r="N195" s="332"/>
      <c r="O195" s="304"/>
      <c r="P195" s="332"/>
      <c r="Q195" s="332"/>
      <c r="R195" s="332"/>
      <c r="S195" s="332"/>
      <c r="T195" s="332"/>
      <c r="U195" s="332"/>
      <c r="V195" s="332"/>
    </row>
    <row r="196" spans="2:22">
      <c r="B196" s="45" t="s">
        <v>23</v>
      </c>
      <c r="C196" s="46" t="s">
        <v>14</v>
      </c>
      <c r="D196" s="47">
        <v>100</v>
      </c>
      <c r="E196" s="46" t="s">
        <v>34</v>
      </c>
      <c r="F196" s="304"/>
      <c r="G196" s="304"/>
      <c r="H196" s="304"/>
      <c r="I196" s="304"/>
      <c r="J196" s="304"/>
      <c r="K196" s="332"/>
      <c r="L196" s="332"/>
      <c r="M196" s="332"/>
      <c r="N196" s="332"/>
      <c r="O196" s="304"/>
      <c r="P196" s="332"/>
      <c r="Q196" s="332"/>
      <c r="R196" s="332"/>
      <c r="S196" s="332"/>
      <c r="T196" s="332"/>
      <c r="U196" s="332"/>
      <c r="V196" s="332"/>
    </row>
    <row r="197" spans="2:22" s="66" customFormat="1" ht="15.6">
      <c r="B197" s="54" t="s">
        <v>23</v>
      </c>
      <c r="C197" s="55" t="s">
        <v>14</v>
      </c>
      <c r="D197" s="56" t="s">
        <v>123</v>
      </c>
      <c r="E197" s="57" t="s">
        <v>121</v>
      </c>
      <c r="F197" s="307"/>
      <c r="G197" s="307"/>
      <c r="H197" s="307"/>
      <c r="I197" s="307"/>
      <c r="J197" s="333"/>
      <c r="K197" s="334"/>
      <c r="L197" s="335"/>
      <c r="M197" s="335"/>
      <c r="N197" s="335"/>
      <c r="O197" s="333"/>
      <c r="P197" s="334"/>
      <c r="Q197" s="335"/>
      <c r="R197" s="335"/>
      <c r="S197" s="336"/>
      <c r="T197" s="334"/>
      <c r="U197" s="335"/>
      <c r="V197" s="335"/>
    </row>
    <row r="198" spans="2:22">
      <c r="B198" s="45" t="s">
        <v>23</v>
      </c>
      <c r="C198" s="46" t="s">
        <v>14</v>
      </c>
      <c r="D198" s="47">
        <v>110</v>
      </c>
      <c r="E198" s="46" t="s">
        <v>31</v>
      </c>
      <c r="F198" s="304"/>
      <c r="G198" s="304"/>
      <c r="H198" s="304"/>
      <c r="I198" s="304"/>
      <c r="J198" s="304"/>
      <c r="K198" s="332"/>
      <c r="L198" s="332"/>
      <c r="M198" s="332"/>
      <c r="N198" s="332"/>
      <c r="O198" s="304"/>
      <c r="P198" s="332"/>
      <c r="Q198" s="332"/>
      <c r="R198" s="332"/>
      <c r="S198" s="332"/>
      <c r="T198" s="332"/>
      <c r="U198" s="332"/>
      <c r="V198" s="332"/>
    </row>
    <row r="199" spans="2:22">
      <c r="B199" s="45" t="s">
        <v>23</v>
      </c>
      <c r="C199" s="46" t="s">
        <v>14</v>
      </c>
      <c r="D199" s="47">
        <v>110</v>
      </c>
      <c r="E199" s="46" t="s">
        <v>118</v>
      </c>
      <c r="F199" s="304"/>
      <c r="G199" s="304"/>
      <c r="H199" s="304"/>
      <c r="I199" s="304"/>
      <c r="J199" s="304"/>
      <c r="K199" s="332"/>
      <c r="L199" s="332"/>
      <c r="M199" s="332"/>
      <c r="N199" s="332"/>
      <c r="O199" s="304"/>
      <c r="P199" s="332"/>
      <c r="Q199" s="332"/>
      <c r="R199" s="332"/>
      <c r="S199" s="332"/>
      <c r="T199" s="332"/>
      <c r="U199" s="332"/>
      <c r="V199" s="332"/>
    </row>
    <row r="200" spans="2:22">
      <c r="B200" s="45" t="s">
        <v>23</v>
      </c>
      <c r="C200" s="46" t="s">
        <v>14</v>
      </c>
      <c r="D200" s="47">
        <v>110</v>
      </c>
      <c r="E200" s="46" t="s">
        <v>119</v>
      </c>
      <c r="F200" s="304"/>
      <c r="G200" s="304"/>
      <c r="H200" s="304"/>
      <c r="I200" s="304"/>
      <c r="J200" s="304"/>
      <c r="K200" s="332"/>
      <c r="L200" s="332"/>
      <c r="M200" s="332"/>
      <c r="N200" s="332"/>
      <c r="O200" s="304"/>
      <c r="P200" s="332"/>
      <c r="Q200" s="332"/>
      <c r="R200" s="332"/>
      <c r="S200" s="332"/>
      <c r="T200" s="332"/>
      <c r="U200" s="332"/>
      <c r="V200" s="332"/>
    </row>
    <row r="201" spans="2:22">
      <c r="B201" s="45" t="s">
        <v>23</v>
      </c>
      <c r="C201" s="46" t="s">
        <v>14</v>
      </c>
      <c r="D201" s="47">
        <v>110</v>
      </c>
      <c r="E201" s="46" t="s">
        <v>34</v>
      </c>
      <c r="F201" s="304"/>
      <c r="G201" s="304"/>
      <c r="H201" s="304"/>
      <c r="I201" s="304"/>
      <c r="J201" s="304"/>
      <c r="K201" s="332"/>
      <c r="L201" s="332"/>
      <c r="M201" s="332"/>
      <c r="N201" s="332"/>
      <c r="O201" s="304"/>
      <c r="P201" s="332"/>
      <c r="Q201" s="332"/>
      <c r="R201" s="332"/>
      <c r="S201" s="332"/>
      <c r="T201" s="332"/>
      <c r="U201" s="332"/>
      <c r="V201" s="332"/>
    </row>
    <row r="202" spans="2:22" s="66" customFormat="1" ht="15.6">
      <c r="B202" s="54" t="s">
        <v>23</v>
      </c>
      <c r="C202" s="55" t="s">
        <v>14</v>
      </c>
      <c r="D202" s="56" t="s">
        <v>124</v>
      </c>
      <c r="E202" s="57" t="s">
        <v>121</v>
      </c>
      <c r="F202" s="307"/>
      <c r="G202" s="307"/>
      <c r="H202" s="307"/>
      <c r="I202" s="307"/>
      <c r="J202" s="333"/>
      <c r="K202" s="334"/>
      <c r="L202" s="335"/>
      <c r="M202" s="335"/>
      <c r="N202" s="335"/>
      <c r="O202" s="333"/>
      <c r="P202" s="334"/>
      <c r="Q202" s="335"/>
      <c r="R202" s="335"/>
      <c r="S202" s="336"/>
      <c r="T202" s="334"/>
      <c r="U202" s="335"/>
      <c r="V202" s="335"/>
    </row>
    <row r="203" spans="2:22">
      <c r="B203" s="45" t="s">
        <v>23</v>
      </c>
      <c r="C203" s="46" t="s">
        <v>14</v>
      </c>
      <c r="D203" s="47">
        <v>120</v>
      </c>
      <c r="E203" s="46" t="s">
        <v>31</v>
      </c>
      <c r="F203" s="304"/>
      <c r="G203" s="304"/>
      <c r="H203" s="304"/>
      <c r="I203" s="304"/>
      <c r="J203" s="304"/>
      <c r="K203" s="332"/>
      <c r="L203" s="332"/>
      <c r="M203" s="332"/>
      <c r="N203" s="332"/>
      <c r="O203" s="304"/>
      <c r="P203" s="332"/>
      <c r="Q203" s="332"/>
      <c r="R203" s="332"/>
      <c r="S203" s="332"/>
      <c r="T203" s="332"/>
      <c r="U203" s="332"/>
      <c r="V203" s="332"/>
    </row>
    <row r="204" spans="2:22">
      <c r="B204" s="45" t="s">
        <v>23</v>
      </c>
      <c r="C204" s="46" t="s">
        <v>14</v>
      </c>
      <c r="D204" s="47">
        <v>120</v>
      </c>
      <c r="E204" s="46" t="s">
        <v>118</v>
      </c>
      <c r="F204" s="304"/>
      <c r="G204" s="304"/>
      <c r="H204" s="304"/>
      <c r="I204" s="304"/>
      <c r="J204" s="304"/>
      <c r="K204" s="332"/>
      <c r="L204" s="332"/>
      <c r="M204" s="332"/>
      <c r="N204" s="332"/>
      <c r="O204" s="304"/>
      <c r="P204" s="332"/>
      <c r="Q204" s="332"/>
      <c r="R204" s="332"/>
      <c r="S204" s="332"/>
      <c r="T204" s="332"/>
      <c r="U204" s="332"/>
      <c r="V204" s="332"/>
    </row>
    <row r="205" spans="2:22">
      <c r="B205" s="45" t="s">
        <v>23</v>
      </c>
      <c r="C205" s="46" t="s">
        <v>14</v>
      </c>
      <c r="D205" s="47">
        <v>120</v>
      </c>
      <c r="E205" s="46" t="s">
        <v>119</v>
      </c>
      <c r="F205" s="304"/>
      <c r="G205" s="304"/>
      <c r="H205" s="304"/>
      <c r="I205" s="304"/>
      <c r="J205" s="304"/>
      <c r="K205" s="332"/>
      <c r="L205" s="332"/>
      <c r="M205" s="332"/>
      <c r="N205" s="332"/>
      <c r="O205" s="304"/>
      <c r="P205" s="332"/>
      <c r="Q205" s="332"/>
      <c r="R205" s="332"/>
      <c r="S205" s="332"/>
      <c r="T205" s="332"/>
      <c r="U205" s="332"/>
      <c r="V205" s="332"/>
    </row>
    <row r="206" spans="2:22">
      <c r="B206" s="45" t="s">
        <v>23</v>
      </c>
      <c r="C206" s="46" t="s">
        <v>14</v>
      </c>
      <c r="D206" s="47">
        <v>120</v>
      </c>
      <c r="E206" s="46" t="s">
        <v>34</v>
      </c>
      <c r="F206" s="304"/>
      <c r="G206" s="304"/>
      <c r="H206" s="304"/>
      <c r="I206" s="304"/>
      <c r="J206" s="304"/>
      <c r="K206" s="332"/>
      <c r="L206" s="332"/>
      <c r="M206" s="332"/>
      <c r="N206" s="332"/>
      <c r="O206" s="304"/>
      <c r="P206" s="332"/>
      <c r="Q206" s="332"/>
      <c r="R206" s="332"/>
      <c r="S206" s="332"/>
      <c r="T206" s="332"/>
      <c r="U206" s="332"/>
      <c r="V206" s="332"/>
    </row>
    <row r="207" spans="2:22" s="66" customFormat="1" ht="15.6">
      <c r="B207" s="54" t="s">
        <v>23</v>
      </c>
      <c r="C207" s="55" t="s">
        <v>14</v>
      </c>
      <c r="D207" s="56" t="s">
        <v>125</v>
      </c>
      <c r="E207" s="57" t="s">
        <v>121</v>
      </c>
      <c r="F207" s="307"/>
      <c r="G207" s="307"/>
      <c r="H207" s="307"/>
      <c r="I207" s="307"/>
      <c r="J207" s="333"/>
      <c r="K207" s="334"/>
      <c r="L207" s="335"/>
      <c r="M207" s="335"/>
      <c r="N207" s="335"/>
      <c r="O207" s="333"/>
      <c r="P207" s="334"/>
      <c r="Q207" s="335"/>
      <c r="R207" s="335"/>
      <c r="S207" s="336"/>
      <c r="T207" s="334"/>
      <c r="U207" s="335"/>
      <c r="V207" s="335"/>
    </row>
    <row r="208" spans="2:22">
      <c r="B208" s="45" t="s">
        <v>23</v>
      </c>
      <c r="C208" s="46" t="s">
        <v>14</v>
      </c>
      <c r="D208" s="47">
        <v>130</v>
      </c>
      <c r="E208" s="46" t="s">
        <v>31</v>
      </c>
      <c r="F208" s="304"/>
      <c r="G208" s="304"/>
      <c r="H208" s="304"/>
      <c r="I208" s="304"/>
      <c r="J208" s="304"/>
      <c r="K208" s="332"/>
      <c r="L208" s="332"/>
      <c r="M208" s="332"/>
      <c r="N208" s="332"/>
      <c r="O208" s="304"/>
      <c r="P208" s="332"/>
      <c r="Q208" s="332"/>
      <c r="R208" s="332"/>
      <c r="S208" s="332"/>
      <c r="T208" s="332"/>
      <c r="U208" s="332"/>
      <c r="V208" s="332"/>
    </row>
    <row r="209" spans="2:26">
      <c r="B209" s="45" t="s">
        <v>23</v>
      </c>
      <c r="C209" s="46" t="s">
        <v>14</v>
      </c>
      <c r="D209" s="47">
        <v>130</v>
      </c>
      <c r="E209" s="46" t="s">
        <v>118</v>
      </c>
      <c r="F209" s="304"/>
      <c r="G209" s="304"/>
      <c r="H209" s="304"/>
      <c r="I209" s="304"/>
      <c r="J209" s="304"/>
      <c r="K209" s="332"/>
      <c r="L209" s="332"/>
      <c r="M209" s="332"/>
      <c r="N209" s="332"/>
      <c r="O209" s="304"/>
      <c r="P209" s="332"/>
      <c r="Q209" s="332"/>
      <c r="R209" s="332"/>
      <c r="S209" s="332"/>
      <c r="T209" s="332"/>
      <c r="U209" s="332"/>
      <c r="V209" s="332"/>
    </row>
    <row r="210" spans="2:26">
      <c r="B210" s="45" t="s">
        <v>23</v>
      </c>
      <c r="C210" s="46" t="s">
        <v>14</v>
      </c>
      <c r="D210" s="47">
        <v>130</v>
      </c>
      <c r="E210" s="46" t="s">
        <v>119</v>
      </c>
      <c r="F210" s="304"/>
      <c r="G210" s="304"/>
      <c r="H210" s="304"/>
      <c r="I210" s="304"/>
      <c r="J210" s="304"/>
      <c r="K210" s="332"/>
      <c r="L210" s="332"/>
      <c r="M210" s="332"/>
      <c r="N210" s="332"/>
      <c r="O210" s="304"/>
      <c r="P210" s="332"/>
      <c r="Q210" s="332"/>
      <c r="R210" s="332"/>
      <c r="S210" s="332"/>
      <c r="T210" s="332"/>
      <c r="U210" s="332"/>
      <c r="V210" s="332"/>
    </row>
    <row r="211" spans="2:26">
      <c r="B211" s="45" t="s">
        <v>23</v>
      </c>
      <c r="C211" s="46" t="s">
        <v>14</v>
      </c>
      <c r="D211" s="47">
        <v>130</v>
      </c>
      <c r="E211" s="46" t="s">
        <v>34</v>
      </c>
      <c r="F211" s="304"/>
      <c r="G211" s="304"/>
      <c r="H211" s="304"/>
      <c r="I211" s="304"/>
      <c r="J211" s="304"/>
      <c r="K211" s="332"/>
      <c r="L211" s="332"/>
      <c r="M211" s="332"/>
      <c r="N211" s="332"/>
      <c r="O211" s="304"/>
      <c r="P211" s="332"/>
      <c r="Q211" s="332"/>
      <c r="R211" s="332"/>
      <c r="S211" s="332"/>
      <c r="T211" s="332"/>
      <c r="U211" s="332"/>
      <c r="V211" s="332"/>
    </row>
    <row r="212" spans="2:26" s="66" customFormat="1" ht="15.6">
      <c r="B212" s="54" t="s">
        <v>23</v>
      </c>
      <c r="C212" s="55" t="s">
        <v>14</v>
      </c>
      <c r="D212" s="56" t="s">
        <v>126</v>
      </c>
      <c r="E212" s="57" t="s">
        <v>121</v>
      </c>
      <c r="F212" s="307"/>
      <c r="G212" s="307"/>
      <c r="H212" s="307"/>
      <c r="I212" s="307"/>
      <c r="J212" s="333"/>
      <c r="K212" s="334"/>
      <c r="L212" s="335"/>
      <c r="M212" s="335"/>
      <c r="N212" s="335"/>
      <c r="O212" s="333"/>
      <c r="P212" s="334"/>
      <c r="Q212" s="335"/>
      <c r="R212" s="335"/>
      <c r="S212" s="336"/>
      <c r="T212" s="334"/>
      <c r="U212" s="335"/>
      <c r="V212" s="335"/>
    </row>
    <row r="213" spans="2:26" ht="15.6">
      <c r="B213" s="54" t="s">
        <v>23</v>
      </c>
      <c r="C213" s="55" t="s">
        <v>14</v>
      </c>
      <c r="D213" s="67" t="s">
        <v>127</v>
      </c>
      <c r="E213" s="68" t="s">
        <v>31</v>
      </c>
      <c r="F213" s="311">
        <v>4</v>
      </c>
      <c r="G213" s="311">
        <v>1541</v>
      </c>
      <c r="H213" s="311">
        <v>3708</v>
      </c>
      <c r="I213" s="339">
        <v>3.9760434481316727E-3</v>
      </c>
      <c r="J213" s="337">
        <v>106.63857204293269</v>
      </c>
      <c r="K213" s="338"/>
      <c r="L213" s="339"/>
      <c r="M213" s="339"/>
      <c r="N213" s="339">
        <v>11.579586546144354</v>
      </c>
      <c r="O213" s="337">
        <v>116.36704788605148</v>
      </c>
      <c r="P213" s="338"/>
      <c r="Q213" s="339"/>
      <c r="R213" s="339"/>
      <c r="S213" s="314">
        <v>0.2403455200955808</v>
      </c>
      <c r="T213" s="310">
        <v>1.0884907633471467E-2</v>
      </c>
      <c r="U213" s="399">
        <v>0.21901110113397673</v>
      </c>
      <c r="V213" s="399">
        <v>0.2616799390571849</v>
      </c>
      <c r="X213" s="66"/>
      <c r="Z213" s="66"/>
    </row>
    <row r="214" spans="2:26" ht="15.6">
      <c r="B214" s="54" t="s">
        <v>23</v>
      </c>
      <c r="C214" s="55" t="s">
        <v>14</v>
      </c>
      <c r="D214" s="67" t="s">
        <v>127</v>
      </c>
      <c r="E214" s="68" t="s">
        <v>118</v>
      </c>
      <c r="F214" s="311">
        <v>4</v>
      </c>
      <c r="G214" s="311">
        <v>119</v>
      </c>
      <c r="H214" s="311">
        <v>828</v>
      </c>
      <c r="I214" s="339">
        <v>4.6296854237590553E-3</v>
      </c>
      <c r="J214" s="337">
        <v>97.315709984219609</v>
      </c>
      <c r="K214" s="338"/>
      <c r="L214" s="339"/>
      <c r="M214" s="339"/>
      <c r="N214" s="339">
        <v>14.424497005115887</v>
      </c>
      <c r="O214" s="337">
        <v>103.58946003579211</v>
      </c>
      <c r="P214" s="338"/>
      <c r="Q214" s="339"/>
      <c r="R214" s="339"/>
      <c r="S214" s="314">
        <v>0.63064649767351622</v>
      </c>
      <c r="T214" s="310">
        <v>4.424259826483859E-2</v>
      </c>
      <c r="U214" s="399">
        <v>0.54393100507443259</v>
      </c>
      <c r="V214" s="399">
        <v>0.71736199027259984</v>
      </c>
      <c r="X214" s="66"/>
      <c r="Z214" s="66"/>
    </row>
    <row r="215" spans="2:26" ht="15.6">
      <c r="B215" s="54" t="s">
        <v>23</v>
      </c>
      <c r="C215" s="55" t="s">
        <v>14</v>
      </c>
      <c r="D215" s="67" t="s">
        <v>127</v>
      </c>
      <c r="E215" s="68" t="s">
        <v>119</v>
      </c>
      <c r="F215" s="311">
        <v>4</v>
      </c>
      <c r="G215" s="311">
        <v>1</v>
      </c>
      <c r="H215" s="311">
        <v>108</v>
      </c>
      <c r="I215" s="339">
        <v>4.0894159491309638E-3</v>
      </c>
      <c r="J215" s="337"/>
      <c r="K215" s="338"/>
      <c r="L215" s="339"/>
      <c r="M215" s="339"/>
      <c r="N215" s="339"/>
      <c r="O215" s="337"/>
      <c r="P215" s="338"/>
      <c r="Q215" s="339"/>
      <c r="R215" s="339"/>
      <c r="S215" s="314"/>
      <c r="T215" s="310"/>
      <c r="U215" s="399"/>
      <c r="V215" s="399"/>
      <c r="X215" s="66"/>
      <c r="Z215" s="66"/>
    </row>
    <row r="216" spans="2:26" ht="15.6">
      <c r="B216" s="54" t="s">
        <v>23</v>
      </c>
      <c r="C216" s="55" t="s">
        <v>14</v>
      </c>
      <c r="D216" s="67" t="s">
        <v>127</v>
      </c>
      <c r="E216" s="68" t="s">
        <v>34</v>
      </c>
      <c r="F216" s="311"/>
      <c r="G216" s="311"/>
      <c r="H216" s="311"/>
      <c r="I216" s="339"/>
      <c r="J216" s="337"/>
      <c r="K216" s="338"/>
      <c r="L216" s="339"/>
      <c r="M216" s="339"/>
      <c r="N216" s="339"/>
      <c r="O216" s="337"/>
      <c r="P216" s="338"/>
      <c r="Q216" s="339"/>
      <c r="R216" s="339"/>
      <c r="S216" s="314"/>
      <c r="T216" s="310"/>
      <c r="U216" s="399"/>
      <c r="V216" s="399"/>
      <c r="X216" s="66"/>
      <c r="Z216" s="66"/>
    </row>
    <row r="217" spans="2:26" s="66" customFormat="1" ht="15.6">
      <c r="B217" s="76" t="s">
        <v>23</v>
      </c>
      <c r="C217" s="77" t="s">
        <v>128</v>
      </c>
      <c r="D217" s="78" t="s">
        <v>127</v>
      </c>
      <c r="E217" s="79" t="s">
        <v>121</v>
      </c>
      <c r="F217" s="261">
        <v>4</v>
      </c>
      <c r="G217" s="261">
        <v>1661</v>
      </c>
      <c r="H217" s="261">
        <v>4644</v>
      </c>
      <c r="I217" s="346">
        <v>1.269514482102169E-2</v>
      </c>
      <c r="J217" s="350">
        <v>104.64361839022712</v>
      </c>
      <c r="K217" s="342"/>
      <c r="L217" s="343"/>
      <c r="M217" s="343"/>
      <c r="N217" s="346">
        <v>8.8870055709559317</v>
      </c>
      <c r="O217" s="350">
        <v>109.97843991114948</v>
      </c>
      <c r="P217" s="342"/>
      <c r="Q217" s="343"/>
      <c r="R217" s="343"/>
      <c r="S217" s="401">
        <v>0.30525993857671718</v>
      </c>
      <c r="T217" s="285">
        <v>1.1299552944033347E-2</v>
      </c>
      <c r="U217" s="402">
        <v>0.28311281480641182</v>
      </c>
      <c r="V217" s="402">
        <v>0.32740706234702255</v>
      </c>
    </row>
    <row r="218" spans="2:26">
      <c r="B218" s="45" t="s">
        <v>23</v>
      </c>
      <c r="C218" s="46" t="s">
        <v>12</v>
      </c>
      <c r="D218" s="47">
        <v>60</v>
      </c>
      <c r="E218" s="46" t="s">
        <v>31</v>
      </c>
      <c r="F218" s="304"/>
      <c r="G218" s="304"/>
      <c r="H218" s="304"/>
      <c r="I218" s="304"/>
      <c r="J218" s="304"/>
      <c r="K218" s="332"/>
      <c r="L218" s="332"/>
      <c r="M218" s="332"/>
      <c r="N218" s="332"/>
      <c r="O218" s="304"/>
      <c r="P218" s="332"/>
      <c r="Q218" s="332"/>
      <c r="R218" s="332"/>
      <c r="S218" s="332"/>
      <c r="T218" s="332"/>
      <c r="U218" s="332"/>
      <c r="V218" s="332"/>
    </row>
    <row r="219" spans="2:26">
      <c r="B219" s="45" t="s">
        <v>23</v>
      </c>
      <c r="C219" s="46" t="s">
        <v>12</v>
      </c>
      <c r="D219" s="47">
        <v>60</v>
      </c>
      <c r="E219" s="46" t="s">
        <v>118</v>
      </c>
      <c r="F219" s="304"/>
      <c r="G219" s="304"/>
      <c r="H219" s="304"/>
      <c r="I219" s="304"/>
      <c r="J219" s="304"/>
      <c r="K219" s="332"/>
      <c r="L219" s="332"/>
      <c r="M219" s="332"/>
      <c r="N219" s="332"/>
      <c r="O219" s="304"/>
      <c r="P219" s="332"/>
      <c r="Q219" s="332"/>
      <c r="R219" s="332"/>
      <c r="S219" s="332"/>
      <c r="T219" s="332"/>
      <c r="U219" s="332"/>
      <c r="V219" s="332"/>
    </row>
    <row r="220" spans="2:26">
      <c r="B220" s="45" t="s">
        <v>23</v>
      </c>
      <c r="C220" s="46" t="s">
        <v>12</v>
      </c>
      <c r="D220" s="47">
        <v>60</v>
      </c>
      <c r="E220" s="46" t="s">
        <v>119</v>
      </c>
      <c r="F220" s="304"/>
      <c r="G220" s="304"/>
      <c r="H220" s="304"/>
      <c r="I220" s="304"/>
      <c r="J220" s="304"/>
      <c r="K220" s="332"/>
      <c r="L220" s="332"/>
      <c r="M220" s="332"/>
      <c r="N220" s="332"/>
      <c r="O220" s="304"/>
      <c r="P220" s="332"/>
      <c r="Q220" s="332"/>
      <c r="R220" s="332"/>
      <c r="S220" s="332"/>
      <c r="T220" s="332"/>
      <c r="U220" s="332"/>
      <c r="V220" s="332"/>
    </row>
    <row r="221" spans="2:26">
      <c r="B221" s="45" t="s">
        <v>23</v>
      </c>
      <c r="C221" s="46" t="s">
        <v>12</v>
      </c>
      <c r="D221" s="47">
        <v>60</v>
      </c>
      <c r="E221" s="46" t="s">
        <v>34</v>
      </c>
      <c r="F221" s="304"/>
      <c r="G221" s="304"/>
      <c r="H221" s="304"/>
      <c r="I221" s="304"/>
      <c r="J221" s="304"/>
      <c r="K221" s="332"/>
      <c r="L221" s="332"/>
      <c r="M221" s="332"/>
      <c r="N221" s="332"/>
      <c r="O221" s="304"/>
      <c r="P221" s="332"/>
      <c r="Q221" s="332"/>
      <c r="R221" s="332"/>
      <c r="S221" s="332"/>
      <c r="T221" s="332"/>
      <c r="U221" s="332"/>
      <c r="V221" s="332"/>
    </row>
    <row r="222" spans="2:26" ht="15.6">
      <c r="B222" s="54" t="s">
        <v>23</v>
      </c>
      <c r="C222" s="55" t="s">
        <v>12</v>
      </c>
      <c r="D222" s="56" t="s">
        <v>129</v>
      </c>
      <c r="E222" s="57" t="s">
        <v>121</v>
      </c>
      <c r="F222" s="307"/>
      <c r="G222" s="307"/>
      <c r="H222" s="307"/>
      <c r="I222" s="307"/>
      <c r="J222" s="333"/>
      <c r="K222" s="334"/>
      <c r="L222" s="335"/>
      <c r="M222" s="335"/>
      <c r="N222" s="335"/>
      <c r="O222" s="333"/>
      <c r="P222" s="334"/>
      <c r="Q222" s="335"/>
      <c r="R222" s="335"/>
      <c r="S222" s="336"/>
      <c r="T222" s="334"/>
      <c r="U222" s="335"/>
      <c r="V222" s="335"/>
      <c r="X222" s="66"/>
      <c r="Z222" s="66"/>
    </row>
    <row r="223" spans="2:26">
      <c r="B223" s="45" t="s">
        <v>23</v>
      </c>
      <c r="C223" s="46" t="s">
        <v>12</v>
      </c>
      <c r="D223" s="47">
        <v>70</v>
      </c>
      <c r="E223" s="46" t="s">
        <v>31</v>
      </c>
      <c r="F223" s="304"/>
      <c r="G223" s="304"/>
      <c r="H223" s="304"/>
      <c r="I223" s="304"/>
      <c r="J223" s="304"/>
      <c r="K223" s="332"/>
      <c r="L223" s="332"/>
      <c r="M223" s="332"/>
      <c r="N223" s="332"/>
      <c r="O223" s="304"/>
      <c r="P223" s="332"/>
      <c r="Q223" s="332"/>
      <c r="R223" s="332"/>
      <c r="S223" s="332"/>
      <c r="T223" s="332"/>
      <c r="U223" s="332"/>
      <c r="V223" s="332"/>
    </row>
    <row r="224" spans="2:26">
      <c r="B224" s="45" t="s">
        <v>23</v>
      </c>
      <c r="C224" s="46" t="s">
        <v>12</v>
      </c>
      <c r="D224" s="47">
        <v>70</v>
      </c>
      <c r="E224" s="46" t="s">
        <v>118</v>
      </c>
      <c r="F224" s="304"/>
      <c r="G224" s="304"/>
      <c r="H224" s="304"/>
      <c r="I224" s="304"/>
      <c r="J224" s="304"/>
      <c r="K224" s="332"/>
      <c r="L224" s="332"/>
      <c r="M224" s="332"/>
      <c r="N224" s="332"/>
      <c r="O224" s="304"/>
      <c r="P224" s="332"/>
      <c r="Q224" s="332"/>
      <c r="R224" s="332"/>
      <c r="S224" s="332"/>
      <c r="T224" s="332"/>
      <c r="U224" s="332"/>
      <c r="V224" s="332"/>
    </row>
    <row r="225" spans="2:26">
      <c r="B225" s="45" t="s">
        <v>23</v>
      </c>
      <c r="C225" s="46" t="s">
        <v>12</v>
      </c>
      <c r="D225" s="47">
        <v>70</v>
      </c>
      <c r="E225" s="46" t="s">
        <v>119</v>
      </c>
      <c r="F225" s="304"/>
      <c r="G225" s="304"/>
      <c r="H225" s="304"/>
      <c r="I225" s="304"/>
      <c r="J225" s="304"/>
      <c r="K225" s="332"/>
      <c r="L225" s="332"/>
      <c r="M225" s="332"/>
      <c r="N225" s="332"/>
      <c r="O225" s="304"/>
      <c r="P225" s="332"/>
      <c r="Q225" s="332"/>
      <c r="R225" s="332"/>
      <c r="S225" s="332"/>
      <c r="T225" s="332"/>
      <c r="U225" s="332"/>
      <c r="V225" s="332"/>
    </row>
    <row r="226" spans="2:26">
      <c r="B226" s="45" t="s">
        <v>23</v>
      </c>
      <c r="C226" s="46" t="s">
        <v>12</v>
      </c>
      <c r="D226" s="47">
        <v>70</v>
      </c>
      <c r="E226" s="46" t="s">
        <v>34</v>
      </c>
      <c r="F226" s="304"/>
      <c r="G226" s="304"/>
      <c r="H226" s="304"/>
      <c r="I226" s="304"/>
      <c r="J226" s="304"/>
      <c r="K226" s="332"/>
      <c r="L226" s="332"/>
      <c r="M226" s="332"/>
      <c r="N226" s="332"/>
      <c r="O226" s="304"/>
      <c r="P226" s="332"/>
      <c r="Q226" s="332"/>
      <c r="R226" s="332"/>
      <c r="S226" s="332"/>
      <c r="T226" s="332"/>
      <c r="U226" s="332"/>
      <c r="V226" s="332"/>
    </row>
    <row r="227" spans="2:26" ht="15.6">
      <c r="B227" s="54" t="s">
        <v>23</v>
      </c>
      <c r="C227" s="55" t="s">
        <v>12</v>
      </c>
      <c r="D227" s="56" t="s">
        <v>130</v>
      </c>
      <c r="E227" s="57" t="s">
        <v>121</v>
      </c>
      <c r="F227" s="307"/>
      <c r="G227" s="307"/>
      <c r="H227" s="307"/>
      <c r="I227" s="307"/>
      <c r="J227" s="333"/>
      <c r="K227" s="334"/>
      <c r="L227" s="335"/>
      <c r="M227" s="335"/>
      <c r="N227" s="335"/>
      <c r="O227" s="333"/>
      <c r="P227" s="334"/>
      <c r="Q227" s="335"/>
      <c r="R227" s="335"/>
      <c r="S227" s="336"/>
      <c r="T227" s="334"/>
      <c r="U227" s="335"/>
      <c r="V227" s="335"/>
      <c r="X227" s="66"/>
      <c r="Z227" s="66"/>
    </row>
    <row r="228" spans="2:26">
      <c r="B228" s="45" t="s">
        <v>23</v>
      </c>
      <c r="C228" s="46" t="s">
        <v>12</v>
      </c>
      <c r="D228" s="47">
        <v>80</v>
      </c>
      <c r="E228" s="46" t="s">
        <v>31</v>
      </c>
      <c r="F228" s="304"/>
      <c r="G228" s="304"/>
      <c r="H228" s="304"/>
      <c r="I228" s="304"/>
      <c r="J228" s="304"/>
      <c r="K228" s="332"/>
      <c r="L228" s="332"/>
      <c r="M228" s="332"/>
      <c r="N228" s="332"/>
      <c r="O228" s="304"/>
      <c r="P228" s="332"/>
      <c r="Q228" s="332"/>
      <c r="R228" s="332"/>
      <c r="S228" s="332"/>
      <c r="T228" s="332"/>
      <c r="U228" s="332"/>
      <c r="V228" s="332"/>
    </row>
    <row r="229" spans="2:26">
      <c r="B229" s="45" t="s">
        <v>23</v>
      </c>
      <c r="C229" s="46" t="s">
        <v>12</v>
      </c>
      <c r="D229" s="47">
        <v>80</v>
      </c>
      <c r="E229" s="46" t="s">
        <v>118</v>
      </c>
      <c r="F229" s="304"/>
      <c r="G229" s="304"/>
      <c r="H229" s="304"/>
      <c r="I229" s="304"/>
      <c r="J229" s="304"/>
      <c r="K229" s="332"/>
      <c r="L229" s="332"/>
      <c r="M229" s="332"/>
      <c r="N229" s="332"/>
      <c r="O229" s="304"/>
      <c r="P229" s="332"/>
      <c r="Q229" s="332"/>
      <c r="R229" s="332"/>
      <c r="S229" s="332"/>
      <c r="T229" s="332"/>
      <c r="U229" s="332"/>
      <c r="V229" s="332"/>
    </row>
    <row r="230" spans="2:26">
      <c r="B230" s="45" t="s">
        <v>23</v>
      </c>
      <c r="C230" s="46" t="s">
        <v>12</v>
      </c>
      <c r="D230" s="47">
        <v>80</v>
      </c>
      <c r="E230" s="46" t="s">
        <v>119</v>
      </c>
      <c r="F230" s="304"/>
      <c r="G230" s="304"/>
      <c r="H230" s="304"/>
      <c r="I230" s="304"/>
      <c r="J230" s="304"/>
      <c r="K230" s="332"/>
      <c r="L230" s="332"/>
      <c r="M230" s="332"/>
      <c r="N230" s="332"/>
      <c r="O230" s="304"/>
      <c r="P230" s="332"/>
      <c r="Q230" s="332"/>
      <c r="R230" s="332"/>
      <c r="S230" s="332"/>
      <c r="T230" s="332"/>
      <c r="U230" s="332"/>
      <c r="V230" s="332"/>
    </row>
    <row r="231" spans="2:26">
      <c r="B231" s="45" t="s">
        <v>23</v>
      </c>
      <c r="C231" s="46" t="s">
        <v>12</v>
      </c>
      <c r="D231" s="47">
        <v>80</v>
      </c>
      <c r="E231" s="46" t="s">
        <v>34</v>
      </c>
      <c r="F231" s="304"/>
      <c r="G231" s="304"/>
      <c r="H231" s="304"/>
      <c r="I231" s="304"/>
      <c r="J231" s="304"/>
      <c r="K231" s="332"/>
      <c r="L231" s="332"/>
      <c r="M231" s="332"/>
      <c r="N231" s="332"/>
      <c r="O231" s="304"/>
      <c r="P231" s="332"/>
      <c r="Q231" s="332"/>
      <c r="R231" s="332"/>
      <c r="S231" s="332"/>
      <c r="T231" s="332"/>
      <c r="U231" s="332"/>
      <c r="V231" s="332"/>
    </row>
    <row r="232" spans="2:26" ht="15.6">
      <c r="B232" s="54" t="s">
        <v>23</v>
      </c>
      <c r="C232" s="55" t="s">
        <v>12</v>
      </c>
      <c r="D232" s="56" t="s">
        <v>120</v>
      </c>
      <c r="E232" s="57" t="s">
        <v>121</v>
      </c>
      <c r="F232" s="307"/>
      <c r="G232" s="307"/>
      <c r="H232" s="307"/>
      <c r="I232" s="307"/>
      <c r="J232" s="333"/>
      <c r="K232" s="334"/>
      <c r="L232" s="335"/>
      <c r="M232" s="335"/>
      <c r="N232" s="335"/>
      <c r="O232" s="333"/>
      <c r="P232" s="334"/>
      <c r="Q232" s="335"/>
      <c r="R232" s="335"/>
      <c r="S232" s="336"/>
      <c r="T232" s="334"/>
      <c r="U232" s="335"/>
      <c r="V232" s="335"/>
      <c r="X232" s="66"/>
      <c r="Z232" s="66"/>
    </row>
    <row r="233" spans="2:26">
      <c r="B233" s="45" t="s">
        <v>23</v>
      </c>
      <c r="C233" s="46" t="s">
        <v>12</v>
      </c>
      <c r="D233" s="47">
        <v>90</v>
      </c>
      <c r="E233" s="46" t="s">
        <v>31</v>
      </c>
      <c r="F233" s="304"/>
      <c r="G233" s="304"/>
      <c r="H233" s="304"/>
      <c r="I233" s="304"/>
      <c r="J233" s="304"/>
      <c r="K233" s="332"/>
      <c r="L233" s="332"/>
      <c r="M233" s="332"/>
      <c r="N233" s="332"/>
      <c r="O233" s="304"/>
      <c r="P233" s="332"/>
      <c r="Q233" s="332"/>
      <c r="R233" s="332"/>
      <c r="S233" s="332"/>
      <c r="T233" s="332"/>
      <c r="U233" s="332"/>
      <c r="V233" s="332"/>
    </row>
    <row r="234" spans="2:26">
      <c r="B234" s="45" t="s">
        <v>23</v>
      </c>
      <c r="C234" s="46" t="s">
        <v>12</v>
      </c>
      <c r="D234" s="47">
        <v>90</v>
      </c>
      <c r="E234" s="46" t="s">
        <v>118</v>
      </c>
      <c r="F234" s="304"/>
      <c r="G234" s="304"/>
      <c r="H234" s="304"/>
      <c r="I234" s="304"/>
      <c r="J234" s="304"/>
      <c r="K234" s="332"/>
      <c r="L234" s="332"/>
      <c r="M234" s="332"/>
      <c r="N234" s="332"/>
      <c r="O234" s="304"/>
      <c r="P234" s="332"/>
      <c r="Q234" s="332"/>
      <c r="R234" s="332"/>
      <c r="S234" s="332"/>
      <c r="T234" s="332"/>
      <c r="U234" s="332"/>
      <c r="V234" s="332"/>
    </row>
    <row r="235" spans="2:26">
      <c r="B235" s="45" t="s">
        <v>23</v>
      </c>
      <c r="C235" s="46" t="s">
        <v>12</v>
      </c>
      <c r="D235" s="47">
        <v>90</v>
      </c>
      <c r="E235" s="46" t="s">
        <v>119</v>
      </c>
      <c r="F235" s="304"/>
      <c r="G235" s="304"/>
      <c r="H235" s="304"/>
      <c r="I235" s="304"/>
      <c r="J235" s="304"/>
      <c r="K235" s="332"/>
      <c r="L235" s="332"/>
      <c r="M235" s="332"/>
      <c r="N235" s="332"/>
      <c r="O235" s="304"/>
      <c r="P235" s="332"/>
      <c r="Q235" s="332"/>
      <c r="R235" s="332"/>
      <c r="S235" s="332"/>
      <c r="T235" s="332"/>
      <c r="U235" s="332"/>
      <c r="V235" s="332"/>
    </row>
    <row r="236" spans="2:26">
      <c r="B236" s="45" t="s">
        <v>23</v>
      </c>
      <c r="C236" s="46" t="s">
        <v>12</v>
      </c>
      <c r="D236" s="47">
        <v>90</v>
      </c>
      <c r="E236" s="46" t="s">
        <v>34</v>
      </c>
      <c r="F236" s="304"/>
      <c r="G236" s="304"/>
      <c r="H236" s="304"/>
      <c r="I236" s="304"/>
      <c r="J236" s="304"/>
      <c r="K236" s="332"/>
      <c r="L236" s="332"/>
      <c r="M236" s="332"/>
      <c r="N236" s="332"/>
      <c r="O236" s="304"/>
      <c r="P236" s="332"/>
      <c r="Q236" s="332"/>
      <c r="R236" s="332"/>
      <c r="S236" s="332"/>
      <c r="T236" s="332"/>
      <c r="U236" s="332"/>
      <c r="V236" s="332"/>
    </row>
    <row r="237" spans="2:26" ht="15.6">
      <c r="B237" s="54" t="s">
        <v>23</v>
      </c>
      <c r="C237" s="55" t="s">
        <v>12</v>
      </c>
      <c r="D237" s="56" t="s">
        <v>122</v>
      </c>
      <c r="E237" s="57" t="s">
        <v>121</v>
      </c>
      <c r="F237" s="307"/>
      <c r="G237" s="307"/>
      <c r="H237" s="307"/>
      <c r="I237" s="307"/>
      <c r="J237" s="333"/>
      <c r="K237" s="334"/>
      <c r="L237" s="335"/>
      <c r="M237" s="335"/>
      <c r="N237" s="335"/>
      <c r="O237" s="333"/>
      <c r="P237" s="334"/>
      <c r="Q237" s="335"/>
      <c r="R237" s="335"/>
      <c r="S237" s="336"/>
      <c r="T237" s="334"/>
      <c r="U237" s="335"/>
      <c r="V237" s="335"/>
      <c r="X237" s="66"/>
      <c r="Z237" s="66"/>
    </row>
    <row r="238" spans="2:26">
      <c r="B238" s="45" t="s">
        <v>23</v>
      </c>
      <c r="C238" s="46" t="s">
        <v>12</v>
      </c>
      <c r="D238" s="47">
        <v>100</v>
      </c>
      <c r="E238" s="46" t="s">
        <v>31</v>
      </c>
      <c r="F238" s="304"/>
      <c r="G238" s="304"/>
      <c r="H238" s="304"/>
      <c r="I238" s="304"/>
      <c r="J238" s="304"/>
      <c r="K238" s="332"/>
      <c r="L238" s="332"/>
      <c r="M238" s="332"/>
      <c r="N238" s="332"/>
      <c r="O238" s="304"/>
      <c r="P238" s="332"/>
      <c r="Q238" s="332"/>
      <c r="R238" s="332"/>
      <c r="S238" s="332"/>
      <c r="T238" s="332"/>
      <c r="U238" s="332"/>
      <c r="V238" s="332"/>
    </row>
    <row r="239" spans="2:26">
      <c r="B239" s="45" t="s">
        <v>23</v>
      </c>
      <c r="C239" s="46" t="s">
        <v>12</v>
      </c>
      <c r="D239" s="47">
        <v>100</v>
      </c>
      <c r="E239" s="46" t="s">
        <v>118</v>
      </c>
      <c r="F239" s="304"/>
      <c r="G239" s="304"/>
      <c r="H239" s="304"/>
      <c r="I239" s="304"/>
      <c r="J239" s="304"/>
      <c r="K239" s="332"/>
      <c r="L239" s="332"/>
      <c r="M239" s="332"/>
      <c r="N239" s="332"/>
      <c r="O239" s="304"/>
      <c r="P239" s="332"/>
      <c r="Q239" s="332"/>
      <c r="R239" s="332"/>
      <c r="S239" s="332"/>
      <c r="T239" s="332"/>
      <c r="U239" s="332"/>
      <c r="V239" s="332"/>
    </row>
    <row r="240" spans="2:26">
      <c r="B240" s="45" t="s">
        <v>23</v>
      </c>
      <c r="C240" s="46" t="s">
        <v>12</v>
      </c>
      <c r="D240" s="47">
        <v>100</v>
      </c>
      <c r="E240" s="46" t="s">
        <v>119</v>
      </c>
      <c r="F240" s="304"/>
      <c r="G240" s="304"/>
      <c r="H240" s="304"/>
      <c r="I240" s="304"/>
      <c r="J240" s="304"/>
      <c r="K240" s="332"/>
      <c r="L240" s="332"/>
      <c r="M240" s="332"/>
      <c r="N240" s="332"/>
      <c r="O240" s="304"/>
      <c r="P240" s="332"/>
      <c r="Q240" s="332"/>
      <c r="R240" s="332"/>
      <c r="S240" s="332"/>
      <c r="T240" s="332"/>
      <c r="U240" s="332"/>
      <c r="V240" s="332"/>
    </row>
    <row r="241" spans="2:26">
      <c r="B241" s="45" t="s">
        <v>23</v>
      </c>
      <c r="C241" s="46" t="s">
        <v>12</v>
      </c>
      <c r="D241" s="47">
        <v>100</v>
      </c>
      <c r="E241" s="46" t="s">
        <v>34</v>
      </c>
      <c r="F241" s="304"/>
      <c r="G241" s="304"/>
      <c r="H241" s="304"/>
      <c r="I241" s="304"/>
      <c r="J241" s="304"/>
      <c r="K241" s="332"/>
      <c r="L241" s="332"/>
      <c r="M241" s="332"/>
      <c r="N241" s="332"/>
      <c r="O241" s="304"/>
      <c r="P241" s="332"/>
      <c r="Q241" s="332"/>
      <c r="R241" s="332"/>
      <c r="S241" s="332"/>
      <c r="T241" s="332"/>
      <c r="U241" s="332"/>
      <c r="V241" s="332"/>
    </row>
    <row r="242" spans="2:26" ht="15.6">
      <c r="B242" s="54" t="s">
        <v>23</v>
      </c>
      <c r="C242" s="55" t="s">
        <v>12</v>
      </c>
      <c r="D242" s="56" t="s">
        <v>123</v>
      </c>
      <c r="E242" s="57" t="s">
        <v>121</v>
      </c>
      <c r="F242" s="307"/>
      <c r="G242" s="307"/>
      <c r="H242" s="307"/>
      <c r="I242" s="307"/>
      <c r="J242" s="333"/>
      <c r="K242" s="334"/>
      <c r="L242" s="335"/>
      <c r="M242" s="335"/>
      <c r="N242" s="335"/>
      <c r="O242" s="333"/>
      <c r="P242" s="334"/>
      <c r="Q242" s="335"/>
      <c r="R242" s="335"/>
      <c r="S242" s="336"/>
      <c r="T242" s="334"/>
      <c r="U242" s="335"/>
      <c r="V242" s="335"/>
      <c r="X242" s="66"/>
      <c r="Z242" s="66"/>
    </row>
    <row r="243" spans="2:26" ht="15.6">
      <c r="B243" s="54" t="s">
        <v>23</v>
      </c>
      <c r="C243" s="55" t="s">
        <v>12</v>
      </c>
      <c r="D243" s="67" t="s">
        <v>127</v>
      </c>
      <c r="E243" s="68" t="s">
        <v>31</v>
      </c>
      <c r="F243" s="311">
        <v>3</v>
      </c>
      <c r="G243" s="311">
        <v>864</v>
      </c>
      <c r="H243" s="311">
        <v>2412</v>
      </c>
      <c r="I243" s="339">
        <v>5.2847004087853831E-2</v>
      </c>
      <c r="J243" s="337">
        <v>70.615149102444249</v>
      </c>
      <c r="K243" s="338"/>
      <c r="L243" s="335"/>
      <c r="M243" s="335"/>
      <c r="N243" s="339">
        <v>10.071257923067694</v>
      </c>
      <c r="O243" s="337">
        <v>80.375825514162941</v>
      </c>
      <c r="P243" s="338"/>
      <c r="Q243" s="335"/>
      <c r="R243" s="335"/>
      <c r="S243" s="314">
        <v>0.38022422293344249</v>
      </c>
      <c r="T243" s="310">
        <v>1.6515066186474608E-2</v>
      </c>
      <c r="U243" s="399">
        <v>0.34785469320795226</v>
      </c>
      <c r="V243" s="399">
        <v>0.41259375265893272</v>
      </c>
      <c r="X243" s="66"/>
      <c r="Z243" s="66"/>
    </row>
    <row r="244" spans="2:26" ht="15.6">
      <c r="B244" s="54" t="s">
        <v>23</v>
      </c>
      <c r="C244" s="55" t="s">
        <v>12</v>
      </c>
      <c r="D244" s="67" t="s">
        <v>127</v>
      </c>
      <c r="E244" s="68" t="s">
        <v>118</v>
      </c>
      <c r="F244" s="311">
        <v>3</v>
      </c>
      <c r="G244" s="311">
        <v>44</v>
      </c>
      <c r="H244" s="311">
        <v>378</v>
      </c>
      <c r="I244" s="339">
        <v>5.8716925379585012E-2</v>
      </c>
      <c r="J244" s="337">
        <v>65.848047998230498</v>
      </c>
      <c r="K244" s="338"/>
      <c r="L244" s="335"/>
      <c r="M244" s="335"/>
      <c r="N244" s="339">
        <v>8.799272941594305</v>
      </c>
      <c r="O244" s="337">
        <v>73.089489051094901</v>
      </c>
      <c r="P244" s="338"/>
      <c r="Q244" s="335"/>
      <c r="R244" s="335"/>
      <c r="S244" s="314">
        <v>0.58589360760893627</v>
      </c>
      <c r="T244" s="310">
        <v>7.4257275151989169E-2</v>
      </c>
      <c r="U244" s="399">
        <v>0.4403493483110375</v>
      </c>
      <c r="V244" s="399">
        <v>0.7314378669068351</v>
      </c>
      <c r="X244" s="66"/>
      <c r="Z244" s="66"/>
    </row>
    <row r="245" spans="2:26" ht="15.6">
      <c r="B245" s="54" t="s">
        <v>23</v>
      </c>
      <c r="C245" s="55" t="s">
        <v>12</v>
      </c>
      <c r="D245" s="67" t="s">
        <v>127</v>
      </c>
      <c r="E245" s="68" t="s">
        <v>119</v>
      </c>
      <c r="F245" s="311">
        <v>3</v>
      </c>
      <c r="G245" s="311">
        <v>7</v>
      </c>
      <c r="H245" s="311">
        <v>19</v>
      </c>
      <c r="I245" s="339">
        <v>1.6058344964675812E-3</v>
      </c>
      <c r="J245" s="337"/>
      <c r="K245" s="338"/>
      <c r="L245" s="335"/>
      <c r="M245" s="335"/>
      <c r="N245" s="339"/>
      <c r="O245" s="337"/>
      <c r="P245" s="338"/>
      <c r="Q245" s="335"/>
      <c r="R245" s="335"/>
      <c r="S245" s="314"/>
      <c r="T245" s="310"/>
      <c r="U245" s="399"/>
      <c r="V245" s="399"/>
      <c r="X245" s="66"/>
      <c r="Z245" s="66"/>
    </row>
    <row r="246" spans="2:26" ht="15.6">
      <c r="B246" s="54" t="s">
        <v>23</v>
      </c>
      <c r="C246" s="55" t="s">
        <v>12</v>
      </c>
      <c r="D246" s="67" t="s">
        <v>127</v>
      </c>
      <c r="E246" s="68" t="s">
        <v>34</v>
      </c>
      <c r="F246" s="311"/>
      <c r="G246" s="311"/>
      <c r="H246" s="311"/>
      <c r="I246" s="339"/>
      <c r="J246" s="337"/>
      <c r="K246" s="338"/>
      <c r="L246" s="335"/>
      <c r="M246" s="335"/>
      <c r="N246" s="339"/>
      <c r="O246" s="337"/>
      <c r="P246" s="338"/>
      <c r="Q246" s="335"/>
      <c r="R246" s="335"/>
      <c r="S246" s="314"/>
      <c r="T246" s="310"/>
      <c r="U246" s="399"/>
      <c r="V246" s="399"/>
      <c r="X246" s="66"/>
      <c r="Z246" s="66"/>
    </row>
    <row r="247" spans="2:26" ht="15.6">
      <c r="B247" s="76" t="s">
        <v>23</v>
      </c>
      <c r="C247" s="77" t="s">
        <v>131</v>
      </c>
      <c r="D247" s="78" t="s">
        <v>127</v>
      </c>
      <c r="E247" s="79" t="s">
        <v>121</v>
      </c>
      <c r="F247" s="261">
        <v>3</v>
      </c>
      <c r="G247" s="261">
        <v>915</v>
      </c>
      <c r="H247" s="261">
        <v>2809</v>
      </c>
      <c r="I247" s="346">
        <v>0.11316976396390643</v>
      </c>
      <c r="J247" s="350">
        <v>67.810247235209559</v>
      </c>
      <c r="K247" s="345"/>
      <c r="L247" s="343"/>
      <c r="M247" s="343"/>
      <c r="N247" s="346">
        <v>9.4504979141700112</v>
      </c>
      <c r="O247" s="350">
        <v>76.250390991069779</v>
      </c>
      <c r="P247" s="345"/>
      <c r="Q247" s="343"/>
      <c r="R247" s="343"/>
      <c r="S247" s="401">
        <v>0.49395426418183708</v>
      </c>
      <c r="T247" s="285">
        <v>1.6528281742318563E-2</v>
      </c>
      <c r="U247" s="402">
        <v>0.46155883196689268</v>
      </c>
      <c r="V247" s="402">
        <v>0.52634969639678142</v>
      </c>
      <c r="X247" s="66"/>
      <c r="Z247" s="66"/>
    </row>
    <row r="248" spans="2:26">
      <c r="B248" s="45" t="s">
        <v>23</v>
      </c>
      <c r="C248" s="46" t="s">
        <v>10</v>
      </c>
      <c r="D248" s="47">
        <v>30</v>
      </c>
      <c r="E248" s="46" t="s">
        <v>31</v>
      </c>
      <c r="F248" s="304"/>
      <c r="G248" s="304"/>
      <c r="H248" s="304"/>
      <c r="I248" s="304"/>
      <c r="J248" s="304"/>
      <c r="K248" s="332"/>
      <c r="L248" s="332"/>
      <c r="M248" s="332"/>
      <c r="N248" s="332"/>
      <c r="O248" s="304"/>
      <c r="P248" s="332"/>
      <c r="Q248" s="332"/>
      <c r="R248" s="332"/>
      <c r="S248" s="332"/>
      <c r="T248" s="332"/>
      <c r="U248" s="332"/>
      <c r="V248" s="332"/>
    </row>
    <row r="249" spans="2:26">
      <c r="B249" s="45" t="s">
        <v>23</v>
      </c>
      <c r="C249" s="46" t="s">
        <v>10</v>
      </c>
      <c r="D249" s="47">
        <v>30</v>
      </c>
      <c r="E249" s="46" t="s">
        <v>118</v>
      </c>
      <c r="F249" s="304"/>
      <c r="G249" s="304"/>
      <c r="H249" s="304"/>
      <c r="I249" s="304"/>
      <c r="J249" s="304"/>
      <c r="K249" s="332"/>
      <c r="L249" s="332"/>
      <c r="M249" s="332"/>
      <c r="N249" s="332"/>
      <c r="O249" s="304"/>
      <c r="P249" s="332"/>
      <c r="Q249" s="332"/>
      <c r="R249" s="332"/>
      <c r="S249" s="332"/>
      <c r="T249" s="332"/>
      <c r="U249" s="332"/>
      <c r="V249" s="332"/>
    </row>
    <row r="250" spans="2:26">
      <c r="B250" s="45" t="s">
        <v>23</v>
      </c>
      <c r="C250" s="46" t="s">
        <v>10</v>
      </c>
      <c r="D250" s="47">
        <v>30</v>
      </c>
      <c r="E250" s="46" t="s">
        <v>119</v>
      </c>
      <c r="F250" s="304"/>
      <c r="G250" s="304"/>
      <c r="H250" s="304"/>
      <c r="I250" s="304"/>
      <c r="J250" s="304"/>
      <c r="K250" s="332"/>
      <c r="L250" s="332"/>
      <c r="M250" s="332"/>
      <c r="N250" s="332"/>
      <c r="O250" s="304"/>
      <c r="P250" s="332"/>
      <c r="Q250" s="332"/>
      <c r="R250" s="332"/>
      <c r="S250" s="332"/>
      <c r="T250" s="332"/>
      <c r="U250" s="332"/>
      <c r="V250" s="332"/>
    </row>
    <row r="251" spans="2:26">
      <c r="B251" s="45" t="s">
        <v>23</v>
      </c>
      <c r="C251" s="46" t="s">
        <v>10</v>
      </c>
      <c r="D251" s="47">
        <v>30</v>
      </c>
      <c r="E251" s="46" t="s">
        <v>34</v>
      </c>
      <c r="F251" s="304"/>
      <c r="G251" s="304"/>
      <c r="H251" s="304"/>
      <c r="I251" s="304"/>
      <c r="J251" s="304"/>
      <c r="K251" s="332"/>
      <c r="L251" s="332"/>
      <c r="M251" s="332"/>
      <c r="N251" s="332"/>
      <c r="O251" s="304"/>
      <c r="P251" s="332"/>
      <c r="Q251" s="332"/>
      <c r="R251" s="332"/>
      <c r="S251" s="332"/>
      <c r="T251" s="332"/>
      <c r="U251" s="332"/>
      <c r="V251" s="332"/>
    </row>
    <row r="252" spans="2:26" ht="15.6">
      <c r="B252" s="54" t="s">
        <v>23</v>
      </c>
      <c r="C252" s="55" t="s">
        <v>10</v>
      </c>
      <c r="D252" s="56" t="s">
        <v>132</v>
      </c>
      <c r="E252" s="57" t="s">
        <v>121</v>
      </c>
      <c r="F252" s="307"/>
      <c r="G252" s="307"/>
      <c r="H252" s="307"/>
      <c r="I252" s="307"/>
      <c r="J252" s="333"/>
      <c r="K252" s="337"/>
      <c r="L252" s="335"/>
      <c r="M252" s="335"/>
      <c r="N252" s="335"/>
      <c r="O252" s="333"/>
      <c r="P252" s="337"/>
      <c r="Q252" s="335"/>
      <c r="R252" s="335"/>
      <c r="S252" s="336"/>
      <c r="T252" s="337"/>
      <c r="U252" s="335"/>
      <c r="V252" s="335"/>
      <c r="X252" s="66"/>
      <c r="Z252" s="66"/>
    </row>
    <row r="253" spans="2:26">
      <c r="B253" s="45" t="s">
        <v>23</v>
      </c>
      <c r="C253" s="46" t="s">
        <v>10</v>
      </c>
      <c r="D253" s="47">
        <v>50</v>
      </c>
      <c r="E253" s="46" t="s">
        <v>31</v>
      </c>
      <c r="F253" s="304"/>
      <c r="G253" s="304"/>
      <c r="H253" s="304"/>
      <c r="I253" s="304"/>
      <c r="J253" s="304"/>
      <c r="K253" s="332"/>
      <c r="L253" s="332"/>
      <c r="M253" s="332"/>
      <c r="N253" s="332"/>
      <c r="O253" s="304"/>
      <c r="P253" s="332"/>
      <c r="Q253" s="332"/>
      <c r="R253" s="332"/>
      <c r="S253" s="332"/>
      <c r="T253" s="332"/>
      <c r="U253" s="332"/>
      <c r="V253" s="332"/>
    </row>
    <row r="254" spans="2:26">
      <c r="B254" s="45" t="s">
        <v>23</v>
      </c>
      <c r="C254" s="46" t="s">
        <v>10</v>
      </c>
      <c r="D254" s="47">
        <v>50</v>
      </c>
      <c r="E254" s="46" t="s">
        <v>118</v>
      </c>
      <c r="F254" s="304"/>
      <c r="G254" s="304"/>
      <c r="H254" s="304"/>
      <c r="I254" s="304"/>
      <c r="J254" s="304"/>
      <c r="K254" s="332"/>
      <c r="L254" s="332"/>
      <c r="M254" s="332"/>
      <c r="N254" s="332"/>
      <c r="O254" s="304"/>
      <c r="P254" s="332"/>
      <c r="Q254" s="332"/>
      <c r="R254" s="332"/>
      <c r="S254" s="332"/>
      <c r="T254" s="332"/>
      <c r="U254" s="332"/>
      <c r="V254" s="332"/>
    </row>
    <row r="255" spans="2:26">
      <c r="B255" s="45" t="s">
        <v>23</v>
      </c>
      <c r="C255" s="46" t="s">
        <v>10</v>
      </c>
      <c r="D255" s="47">
        <v>50</v>
      </c>
      <c r="E255" s="46" t="s">
        <v>119</v>
      </c>
      <c r="F255" s="304"/>
      <c r="G255" s="304"/>
      <c r="H255" s="304"/>
      <c r="I255" s="304"/>
      <c r="J255" s="304"/>
      <c r="K255" s="332"/>
      <c r="L255" s="332"/>
      <c r="M255" s="332"/>
      <c r="N255" s="332"/>
      <c r="O255" s="304"/>
      <c r="P255" s="332"/>
      <c r="Q255" s="332"/>
      <c r="R255" s="332"/>
      <c r="S255" s="332"/>
      <c r="T255" s="332"/>
      <c r="U255" s="332"/>
      <c r="V255" s="332"/>
    </row>
    <row r="256" spans="2:26">
      <c r="B256" s="45" t="s">
        <v>23</v>
      </c>
      <c r="C256" s="46" t="s">
        <v>10</v>
      </c>
      <c r="D256" s="47">
        <v>50</v>
      </c>
      <c r="E256" s="46" t="s">
        <v>34</v>
      </c>
      <c r="F256" s="304"/>
      <c r="G256" s="304"/>
      <c r="H256" s="304"/>
      <c r="I256" s="304"/>
      <c r="J256" s="304"/>
      <c r="K256" s="332"/>
      <c r="L256" s="332"/>
      <c r="M256" s="332"/>
      <c r="N256" s="332"/>
      <c r="O256" s="304"/>
      <c r="P256" s="332"/>
      <c r="Q256" s="332"/>
      <c r="R256" s="332"/>
      <c r="S256" s="332"/>
      <c r="T256" s="332"/>
      <c r="U256" s="332"/>
      <c r="V256" s="332"/>
    </row>
    <row r="257" spans="2:26" ht="15.6">
      <c r="B257" s="54" t="s">
        <v>23</v>
      </c>
      <c r="C257" s="55" t="s">
        <v>10</v>
      </c>
      <c r="D257" s="56" t="s">
        <v>133</v>
      </c>
      <c r="E257" s="57" t="s">
        <v>121</v>
      </c>
      <c r="F257" s="307"/>
      <c r="G257" s="307"/>
      <c r="H257" s="307"/>
      <c r="I257" s="307"/>
      <c r="J257" s="333"/>
      <c r="K257" s="337"/>
      <c r="L257" s="335"/>
      <c r="M257" s="335"/>
      <c r="N257" s="335"/>
      <c r="O257" s="333"/>
      <c r="P257" s="337"/>
      <c r="Q257" s="335"/>
      <c r="R257" s="335"/>
      <c r="S257" s="336"/>
      <c r="T257" s="337"/>
      <c r="U257" s="335"/>
      <c r="V257" s="335"/>
      <c r="X257" s="66"/>
      <c r="Z257" s="66"/>
    </row>
    <row r="258" spans="2:26">
      <c r="B258" s="45" t="s">
        <v>23</v>
      </c>
      <c r="C258" s="46" t="s">
        <v>10</v>
      </c>
      <c r="D258" s="47">
        <v>70</v>
      </c>
      <c r="E258" s="46" t="s">
        <v>31</v>
      </c>
      <c r="F258" s="304"/>
      <c r="G258" s="304"/>
      <c r="H258" s="304"/>
      <c r="I258" s="304"/>
      <c r="J258" s="304"/>
      <c r="K258" s="332"/>
      <c r="L258" s="332"/>
      <c r="M258" s="332"/>
      <c r="N258" s="332"/>
      <c r="O258" s="304"/>
      <c r="P258" s="332"/>
      <c r="Q258" s="332"/>
      <c r="R258" s="332"/>
      <c r="S258" s="332"/>
      <c r="T258" s="332"/>
      <c r="U258" s="332"/>
      <c r="V258" s="332"/>
    </row>
    <row r="259" spans="2:26">
      <c r="B259" s="45" t="s">
        <v>23</v>
      </c>
      <c r="C259" s="46" t="s">
        <v>10</v>
      </c>
      <c r="D259" s="47">
        <v>70</v>
      </c>
      <c r="E259" s="46" t="s">
        <v>118</v>
      </c>
      <c r="F259" s="304"/>
      <c r="G259" s="304"/>
      <c r="H259" s="304"/>
      <c r="I259" s="304"/>
      <c r="J259" s="304"/>
      <c r="K259" s="332"/>
      <c r="L259" s="332"/>
      <c r="M259" s="332"/>
      <c r="N259" s="332"/>
      <c r="O259" s="304"/>
      <c r="P259" s="332"/>
      <c r="Q259" s="332"/>
      <c r="R259" s="332"/>
      <c r="S259" s="332"/>
      <c r="T259" s="332"/>
      <c r="U259" s="332"/>
      <c r="V259" s="332"/>
    </row>
    <row r="260" spans="2:26">
      <c r="B260" s="45" t="s">
        <v>23</v>
      </c>
      <c r="C260" s="46" t="s">
        <v>10</v>
      </c>
      <c r="D260" s="47">
        <v>70</v>
      </c>
      <c r="E260" s="46" t="s">
        <v>119</v>
      </c>
      <c r="F260" s="304"/>
      <c r="G260" s="304"/>
      <c r="H260" s="304"/>
      <c r="I260" s="304"/>
      <c r="J260" s="304"/>
      <c r="K260" s="332"/>
      <c r="L260" s="332"/>
      <c r="M260" s="332"/>
      <c r="N260" s="332"/>
      <c r="O260" s="304"/>
      <c r="P260" s="332"/>
      <c r="Q260" s="332"/>
      <c r="R260" s="332"/>
      <c r="S260" s="332"/>
      <c r="T260" s="332"/>
      <c r="U260" s="332"/>
      <c r="V260" s="332"/>
    </row>
    <row r="261" spans="2:26">
      <c r="B261" s="45" t="s">
        <v>23</v>
      </c>
      <c r="C261" s="46" t="s">
        <v>10</v>
      </c>
      <c r="D261" s="47">
        <v>70</v>
      </c>
      <c r="E261" s="46" t="s">
        <v>34</v>
      </c>
      <c r="F261" s="304"/>
      <c r="G261" s="304"/>
      <c r="H261" s="304"/>
      <c r="I261" s="304"/>
      <c r="J261" s="304"/>
      <c r="K261" s="332"/>
      <c r="L261" s="332"/>
      <c r="M261" s="332"/>
      <c r="N261" s="332"/>
      <c r="O261" s="304"/>
      <c r="P261" s="332"/>
      <c r="Q261" s="332"/>
      <c r="R261" s="332"/>
      <c r="S261" s="332"/>
      <c r="T261" s="332"/>
      <c r="U261" s="332"/>
      <c r="V261" s="332"/>
    </row>
    <row r="262" spans="2:26" ht="15.6">
      <c r="B262" s="54" t="s">
        <v>23</v>
      </c>
      <c r="C262" s="55" t="s">
        <v>10</v>
      </c>
      <c r="D262" s="56" t="s">
        <v>130</v>
      </c>
      <c r="E262" s="57" t="s">
        <v>121</v>
      </c>
      <c r="F262" s="307"/>
      <c r="G262" s="307"/>
      <c r="H262" s="307"/>
      <c r="I262" s="307"/>
      <c r="J262" s="333"/>
      <c r="K262" s="337"/>
      <c r="L262" s="335"/>
      <c r="M262" s="335"/>
      <c r="N262" s="335"/>
      <c r="O262" s="333"/>
      <c r="P262" s="337"/>
      <c r="Q262" s="335"/>
      <c r="R262" s="335"/>
      <c r="S262" s="336"/>
      <c r="T262" s="337"/>
      <c r="U262" s="335"/>
      <c r="V262" s="335"/>
      <c r="X262" s="66"/>
      <c r="Z262" s="66"/>
    </row>
    <row r="263" spans="2:26" ht="15.6">
      <c r="B263" s="54" t="s">
        <v>23</v>
      </c>
      <c r="C263" s="55" t="s">
        <v>10</v>
      </c>
      <c r="D263" s="67" t="s">
        <v>127</v>
      </c>
      <c r="E263" s="68" t="s">
        <v>31</v>
      </c>
      <c r="F263" s="311">
        <v>3</v>
      </c>
      <c r="G263" s="311">
        <v>737</v>
      </c>
      <c r="H263" s="311">
        <v>3294</v>
      </c>
      <c r="I263" s="339">
        <v>0.12321220455145583</v>
      </c>
      <c r="J263" s="337">
        <v>56.893235420928377</v>
      </c>
      <c r="K263" s="338"/>
      <c r="L263" s="335"/>
      <c r="M263" s="335"/>
      <c r="N263" s="339">
        <v>8.873459282714224</v>
      </c>
      <c r="O263" s="337">
        <v>65.655715369191455</v>
      </c>
      <c r="P263" s="338"/>
      <c r="Q263" s="335"/>
      <c r="R263" s="335"/>
      <c r="S263" s="314">
        <v>0.20784641732800843</v>
      </c>
      <c r="T263" s="310">
        <v>1.4946593487996304E-2</v>
      </c>
      <c r="U263" s="399">
        <v>0.17855109409153569</v>
      </c>
      <c r="V263" s="399">
        <v>0.23714174056448117</v>
      </c>
      <c r="X263" s="66"/>
      <c r="Z263" s="66"/>
    </row>
    <row r="264" spans="2:26" ht="15.6">
      <c r="B264" s="54" t="s">
        <v>23</v>
      </c>
      <c r="C264" s="55" t="s">
        <v>10</v>
      </c>
      <c r="D264" s="67" t="s">
        <v>127</v>
      </c>
      <c r="E264" s="68" t="s">
        <v>118</v>
      </c>
      <c r="F264" s="311">
        <v>3</v>
      </c>
      <c r="G264" s="311">
        <v>60</v>
      </c>
      <c r="H264" s="311">
        <v>486</v>
      </c>
      <c r="I264" s="339">
        <v>3.4497687570179826E-2</v>
      </c>
      <c r="J264" s="337">
        <v>51.326362735381558</v>
      </c>
      <c r="K264" s="338"/>
      <c r="L264" s="335"/>
      <c r="M264" s="335"/>
      <c r="N264" s="339">
        <v>10.990361910423845</v>
      </c>
      <c r="O264" s="337">
        <v>60.28792533861909</v>
      </c>
      <c r="P264" s="338"/>
      <c r="Q264" s="335"/>
      <c r="R264" s="335"/>
      <c r="S264" s="314">
        <v>0.43333903597778717</v>
      </c>
      <c r="T264" s="310">
        <v>6.3973473132180506E-2</v>
      </c>
      <c r="U264" s="399">
        <v>0.30795102863871338</v>
      </c>
      <c r="V264" s="399">
        <v>0.55872704331686096</v>
      </c>
      <c r="X264" s="66"/>
      <c r="Z264" s="66"/>
    </row>
    <row r="265" spans="2:26" ht="15.6">
      <c r="B265" s="54" t="s">
        <v>23</v>
      </c>
      <c r="C265" s="55" t="s">
        <v>10</v>
      </c>
      <c r="D265" s="67" t="s">
        <v>127</v>
      </c>
      <c r="E265" s="68" t="s">
        <v>119</v>
      </c>
      <c r="F265" s="311">
        <v>3</v>
      </c>
      <c r="G265" s="311">
        <v>12</v>
      </c>
      <c r="H265" s="311">
        <v>126</v>
      </c>
      <c r="I265" s="339">
        <v>1.7793653648254939E-2</v>
      </c>
      <c r="J265" s="337"/>
      <c r="K265" s="338"/>
      <c r="L265" s="335"/>
      <c r="M265" s="335"/>
      <c r="N265" s="339"/>
      <c r="O265" s="337"/>
      <c r="P265" s="338"/>
      <c r="Q265" s="335"/>
      <c r="R265" s="335"/>
      <c r="S265" s="314"/>
      <c r="T265" s="310"/>
      <c r="U265" s="399"/>
      <c r="V265" s="399"/>
      <c r="X265" s="66"/>
      <c r="Z265" s="66"/>
    </row>
    <row r="266" spans="2:26" ht="15.6">
      <c r="B266" s="54" t="s">
        <v>23</v>
      </c>
      <c r="C266" s="55" t="s">
        <v>10</v>
      </c>
      <c r="D266" s="67" t="s">
        <v>127</v>
      </c>
      <c r="E266" s="68" t="s">
        <v>34</v>
      </c>
      <c r="F266" s="307"/>
      <c r="G266" s="307"/>
      <c r="H266" s="307"/>
      <c r="I266" s="335"/>
      <c r="J266" s="333"/>
      <c r="K266" s="338"/>
      <c r="L266" s="335"/>
      <c r="M266" s="335"/>
      <c r="N266" s="335"/>
      <c r="O266" s="333"/>
      <c r="P266" s="338"/>
      <c r="Q266" s="335"/>
      <c r="R266" s="335"/>
      <c r="S266" s="308"/>
      <c r="T266" s="310"/>
      <c r="U266" s="403"/>
      <c r="V266" s="403"/>
      <c r="X266" s="66"/>
      <c r="Z266" s="66"/>
    </row>
    <row r="267" spans="2:26" ht="15.6">
      <c r="B267" s="76" t="s">
        <v>23</v>
      </c>
      <c r="C267" s="77" t="s">
        <v>134</v>
      </c>
      <c r="D267" s="78" t="s">
        <v>127</v>
      </c>
      <c r="E267" s="79" t="s">
        <v>121</v>
      </c>
      <c r="F267" s="261">
        <v>3</v>
      </c>
      <c r="G267" s="261">
        <v>809</v>
      </c>
      <c r="H267" s="261">
        <v>3906</v>
      </c>
      <c r="I267" s="346">
        <v>0.17550354576989061</v>
      </c>
      <c r="J267" s="350">
        <v>52.560115402173537</v>
      </c>
      <c r="K267" s="346"/>
      <c r="L267" s="343"/>
      <c r="M267" s="343"/>
      <c r="N267" s="346">
        <v>9.4477965159125876</v>
      </c>
      <c r="O267" s="350">
        <v>61.023753337365854</v>
      </c>
      <c r="P267" s="346"/>
      <c r="Q267" s="343"/>
      <c r="R267" s="343"/>
      <c r="S267" s="401">
        <v>0.32981561320136471</v>
      </c>
      <c r="T267" s="263">
        <v>1.6529453596690894E-2</v>
      </c>
      <c r="U267" s="402">
        <v>0.29741788415185055</v>
      </c>
      <c r="V267" s="402">
        <v>0.36221334225087887</v>
      </c>
      <c r="X267" s="66"/>
      <c r="Z267" s="66"/>
    </row>
    <row r="268" spans="2:26" ht="15.6">
      <c r="B268" s="76" t="s">
        <v>23</v>
      </c>
      <c r="C268" s="79" t="s">
        <v>135</v>
      </c>
      <c r="D268" s="78" t="s">
        <v>136</v>
      </c>
      <c r="E268" s="77" t="s">
        <v>137</v>
      </c>
      <c r="F268" s="261"/>
      <c r="G268" s="261"/>
      <c r="H268" s="283"/>
      <c r="I268" s="283"/>
      <c r="J268" s="341"/>
      <c r="K268" s="346"/>
      <c r="L268" s="343"/>
      <c r="M268" s="343"/>
      <c r="N268" s="343"/>
      <c r="O268" s="341"/>
      <c r="P268" s="346"/>
      <c r="Q268" s="343"/>
      <c r="R268" s="343"/>
      <c r="S268" s="343"/>
      <c r="T268" s="346"/>
      <c r="U268" s="343"/>
      <c r="V268" s="343"/>
    </row>
    <row r="269" spans="2:26" ht="15.6">
      <c r="B269" s="76" t="s">
        <v>23</v>
      </c>
      <c r="C269" s="79" t="s">
        <v>135</v>
      </c>
      <c r="D269" s="78" t="s">
        <v>136</v>
      </c>
      <c r="E269" s="77" t="s">
        <v>138</v>
      </c>
      <c r="F269" s="261"/>
      <c r="G269" s="261"/>
      <c r="H269" s="283"/>
      <c r="I269" s="283"/>
      <c r="J269" s="341"/>
      <c r="K269" s="346"/>
      <c r="L269" s="343"/>
      <c r="M269" s="343"/>
      <c r="N269" s="343"/>
      <c r="O269" s="341"/>
      <c r="P269" s="346"/>
      <c r="Q269" s="343"/>
      <c r="R269" s="343"/>
      <c r="S269" s="343"/>
      <c r="T269" s="346"/>
      <c r="U269" s="343"/>
      <c r="V269" s="343"/>
    </row>
    <row r="270" spans="2:26" ht="15.6">
      <c r="B270" s="76" t="s">
        <v>23</v>
      </c>
      <c r="C270" s="79" t="s">
        <v>135</v>
      </c>
      <c r="D270" s="78" t="s">
        <v>136</v>
      </c>
      <c r="E270" s="77" t="s">
        <v>139</v>
      </c>
      <c r="F270" s="261"/>
      <c r="G270" s="261"/>
      <c r="H270" s="283"/>
      <c r="I270" s="283"/>
      <c r="J270" s="341"/>
      <c r="K270" s="346"/>
      <c r="L270" s="343"/>
      <c r="M270" s="343"/>
      <c r="N270" s="343"/>
      <c r="O270" s="341"/>
      <c r="P270" s="346"/>
      <c r="Q270" s="343"/>
      <c r="R270" s="343"/>
      <c r="S270" s="343"/>
      <c r="T270" s="346"/>
      <c r="U270" s="343"/>
      <c r="V270" s="343"/>
    </row>
    <row r="271" spans="2:26" ht="15.6">
      <c r="B271" s="76" t="s">
        <v>23</v>
      </c>
      <c r="C271" s="79" t="s">
        <v>135</v>
      </c>
      <c r="D271" s="78" t="s">
        <v>136</v>
      </c>
      <c r="E271" s="77" t="s">
        <v>140</v>
      </c>
      <c r="F271" s="261"/>
      <c r="G271" s="261"/>
      <c r="H271" s="261"/>
      <c r="I271" s="261"/>
      <c r="J271" s="350"/>
      <c r="K271" s="346"/>
      <c r="L271" s="346"/>
      <c r="M271" s="346"/>
      <c r="N271" s="346"/>
      <c r="O271" s="350"/>
      <c r="P271" s="346"/>
      <c r="Q271" s="346"/>
      <c r="R271" s="346"/>
      <c r="S271" s="346"/>
      <c r="T271" s="346"/>
      <c r="U271" s="346"/>
      <c r="V271" s="346"/>
    </row>
    <row r="272" spans="2:26" ht="15.6">
      <c r="B272" s="96" t="s">
        <v>143</v>
      </c>
      <c r="C272" s="97" t="s">
        <v>135</v>
      </c>
      <c r="D272" s="98" t="s">
        <v>136</v>
      </c>
      <c r="E272" s="97" t="s">
        <v>121</v>
      </c>
      <c r="F272" s="319"/>
      <c r="G272" s="319"/>
      <c r="H272" s="319"/>
      <c r="I272" s="319"/>
      <c r="J272" s="351"/>
      <c r="K272" s="352"/>
      <c r="L272" s="353"/>
      <c r="M272" s="353"/>
      <c r="N272" s="351"/>
      <c r="O272" s="351"/>
      <c r="P272" s="352"/>
      <c r="Q272" s="353"/>
      <c r="R272" s="353"/>
      <c r="S272" s="354"/>
      <c r="T272" s="352"/>
      <c r="U272" s="353"/>
      <c r="V272" s="353"/>
    </row>
    <row r="273" spans="2:22">
      <c r="B273" s="45" t="s">
        <v>25</v>
      </c>
      <c r="C273" s="46" t="s">
        <v>14</v>
      </c>
      <c r="D273" s="47">
        <v>80</v>
      </c>
      <c r="E273" s="46" t="s">
        <v>31</v>
      </c>
      <c r="F273" s="304"/>
      <c r="G273" s="304"/>
      <c r="H273" s="304"/>
      <c r="I273" s="304"/>
      <c r="J273" s="304"/>
      <c r="K273" s="332"/>
      <c r="L273" s="332"/>
      <c r="M273" s="332"/>
      <c r="N273" s="332"/>
      <c r="O273" s="304"/>
      <c r="P273" s="332"/>
      <c r="Q273" s="332"/>
      <c r="R273" s="332"/>
      <c r="S273" s="332"/>
      <c r="T273" s="332"/>
      <c r="U273" s="332"/>
      <c r="V273" s="332"/>
    </row>
    <row r="274" spans="2:22">
      <c r="B274" s="45" t="s">
        <v>25</v>
      </c>
      <c r="C274" s="46" t="s">
        <v>14</v>
      </c>
      <c r="D274" s="47">
        <v>80</v>
      </c>
      <c r="E274" s="46" t="s">
        <v>118</v>
      </c>
      <c r="F274" s="304"/>
      <c r="G274" s="304"/>
      <c r="H274" s="304"/>
      <c r="I274" s="304"/>
      <c r="J274" s="304"/>
      <c r="K274" s="332"/>
      <c r="L274" s="332"/>
      <c r="M274" s="332"/>
      <c r="N274" s="332"/>
      <c r="O274" s="304"/>
      <c r="P274" s="332"/>
      <c r="Q274" s="332"/>
      <c r="R274" s="332"/>
      <c r="S274" s="332"/>
      <c r="T274" s="332"/>
      <c r="U274" s="332"/>
      <c r="V274" s="332"/>
    </row>
    <row r="275" spans="2:22">
      <c r="B275" s="45" t="s">
        <v>25</v>
      </c>
      <c r="C275" s="46" t="s">
        <v>14</v>
      </c>
      <c r="D275" s="47">
        <v>80</v>
      </c>
      <c r="E275" s="46" t="s">
        <v>119</v>
      </c>
      <c r="F275" s="304"/>
      <c r="G275" s="304"/>
      <c r="H275" s="304"/>
      <c r="I275" s="304"/>
      <c r="J275" s="304"/>
      <c r="K275" s="332"/>
      <c r="L275" s="332"/>
      <c r="M275" s="332"/>
      <c r="N275" s="332"/>
      <c r="O275" s="304"/>
      <c r="P275" s="332"/>
      <c r="Q275" s="332"/>
      <c r="R275" s="332"/>
      <c r="S275" s="332"/>
      <c r="T275" s="332"/>
      <c r="U275" s="332"/>
      <c r="V275" s="332"/>
    </row>
    <row r="276" spans="2:22">
      <c r="B276" s="45" t="s">
        <v>25</v>
      </c>
      <c r="C276" s="46" t="s">
        <v>14</v>
      </c>
      <c r="D276" s="47">
        <v>80</v>
      </c>
      <c r="E276" s="46" t="s">
        <v>34</v>
      </c>
      <c r="F276" s="304"/>
      <c r="G276" s="304"/>
      <c r="H276" s="304"/>
      <c r="I276" s="304"/>
      <c r="J276" s="304"/>
      <c r="K276" s="332"/>
      <c r="L276" s="332"/>
      <c r="M276" s="332"/>
      <c r="N276" s="332"/>
      <c r="O276" s="304"/>
      <c r="P276" s="332"/>
      <c r="Q276" s="332"/>
      <c r="R276" s="332"/>
      <c r="S276" s="332"/>
      <c r="T276" s="332"/>
      <c r="U276" s="332"/>
      <c r="V276" s="332"/>
    </row>
    <row r="277" spans="2:22" s="66" customFormat="1" ht="15.6">
      <c r="B277" s="54" t="s">
        <v>25</v>
      </c>
      <c r="C277" s="55" t="s">
        <v>14</v>
      </c>
      <c r="D277" s="56" t="s">
        <v>120</v>
      </c>
      <c r="E277" s="57" t="s">
        <v>121</v>
      </c>
      <c r="F277" s="307"/>
      <c r="G277" s="307"/>
      <c r="H277" s="307"/>
      <c r="I277" s="307"/>
      <c r="J277" s="333"/>
      <c r="K277" s="334"/>
      <c r="L277" s="335"/>
      <c r="M277" s="335"/>
      <c r="N277" s="335"/>
      <c r="O277" s="333"/>
      <c r="P277" s="334"/>
      <c r="Q277" s="335"/>
      <c r="R277" s="335"/>
      <c r="S277" s="336"/>
      <c r="T277" s="334"/>
      <c r="U277" s="335"/>
      <c r="V277" s="335"/>
    </row>
    <row r="278" spans="2:22">
      <c r="B278" s="45" t="s">
        <v>25</v>
      </c>
      <c r="C278" s="46" t="s">
        <v>14</v>
      </c>
      <c r="D278" s="47">
        <v>90</v>
      </c>
      <c r="E278" s="46" t="s">
        <v>31</v>
      </c>
      <c r="F278" s="304"/>
      <c r="G278" s="304"/>
      <c r="H278" s="304"/>
      <c r="I278" s="304"/>
      <c r="J278" s="304"/>
      <c r="K278" s="332"/>
      <c r="L278" s="332"/>
      <c r="M278" s="332"/>
      <c r="N278" s="332"/>
      <c r="O278" s="304"/>
      <c r="P278" s="332"/>
      <c r="Q278" s="332"/>
      <c r="R278" s="332"/>
      <c r="S278" s="332"/>
      <c r="T278" s="332"/>
      <c r="U278" s="332"/>
      <c r="V278" s="332"/>
    </row>
    <row r="279" spans="2:22">
      <c r="B279" s="45" t="s">
        <v>25</v>
      </c>
      <c r="C279" s="46" t="s">
        <v>14</v>
      </c>
      <c r="D279" s="47">
        <v>90</v>
      </c>
      <c r="E279" s="46" t="s">
        <v>118</v>
      </c>
      <c r="F279" s="304"/>
      <c r="G279" s="304"/>
      <c r="H279" s="304"/>
      <c r="I279" s="304"/>
      <c r="J279" s="304"/>
      <c r="K279" s="332"/>
      <c r="L279" s="332"/>
      <c r="M279" s="332"/>
      <c r="N279" s="332"/>
      <c r="O279" s="304"/>
      <c r="P279" s="332"/>
      <c r="Q279" s="332"/>
      <c r="R279" s="332"/>
      <c r="S279" s="332"/>
      <c r="T279" s="332"/>
      <c r="U279" s="332"/>
      <c r="V279" s="332"/>
    </row>
    <row r="280" spans="2:22">
      <c r="B280" s="45" t="s">
        <v>25</v>
      </c>
      <c r="C280" s="46" t="s">
        <v>14</v>
      </c>
      <c r="D280" s="47">
        <v>90</v>
      </c>
      <c r="E280" s="46" t="s">
        <v>119</v>
      </c>
      <c r="F280" s="304"/>
      <c r="G280" s="304"/>
      <c r="H280" s="304"/>
      <c r="I280" s="304"/>
      <c r="J280" s="304"/>
      <c r="K280" s="332"/>
      <c r="L280" s="332"/>
      <c r="M280" s="332"/>
      <c r="N280" s="332"/>
      <c r="O280" s="304"/>
      <c r="P280" s="332"/>
      <c r="Q280" s="332"/>
      <c r="R280" s="332"/>
      <c r="S280" s="332"/>
      <c r="T280" s="332"/>
      <c r="U280" s="332"/>
      <c r="V280" s="332"/>
    </row>
    <row r="281" spans="2:22">
      <c r="B281" s="45" t="s">
        <v>25</v>
      </c>
      <c r="C281" s="46" t="s">
        <v>14</v>
      </c>
      <c r="D281" s="47">
        <v>90</v>
      </c>
      <c r="E281" s="46" t="s">
        <v>34</v>
      </c>
      <c r="F281" s="304"/>
      <c r="G281" s="304"/>
      <c r="H281" s="304"/>
      <c r="I281" s="304"/>
      <c r="J281" s="304"/>
      <c r="K281" s="332"/>
      <c r="L281" s="332"/>
      <c r="M281" s="332"/>
      <c r="N281" s="332"/>
      <c r="O281" s="304"/>
      <c r="P281" s="332"/>
      <c r="Q281" s="332"/>
      <c r="R281" s="332"/>
      <c r="S281" s="332"/>
      <c r="T281" s="332"/>
      <c r="U281" s="332"/>
      <c r="V281" s="332"/>
    </row>
    <row r="282" spans="2:22" s="66" customFormat="1" ht="15.6">
      <c r="B282" s="54" t="s">
        <v>25</v>
      </c>
      <c r="C282" s="55" t="s">
        <v>14</v>
      </c>
      <c r="D282" s="56" t="s">
        <v>122</v>
      </c>
      <c r="E282" s="57" t="s">
        <v>121</v>
      </c>
      <c r="F282" s="307"/>
      <c r="G282" s="307"/>
      <c r="H282" s="307"/>
      <c r="I282" s="307"/>
      <c r="J282" s="333"/>
      <c r="K282" s="334"/>
      <c r="L282" s="335"/>
      <c r="M282" s="335"/>
      <c r="N282" s="335"/>
      <c r="O282" s="333"/>
      <c r="P282" s="334"/>
      <c r="Q282" s="335"/>
      <c r="R282" s="335"/>
      <c r="S282" s="336"/>
      <c r="T282" s="334"/>
      <c r="U282" s="335"/>
      <c r="V282" s="335"/>
    </row>
    <row r="283" spans="2:22">
      <c r="B283" s="45" t="s">
        <v>25</v>
      </c>
      <c r="C283" s="46" t="s">
        <v>14</v>
      </c>
      <c r="D283" s="47">
        <v>100</v>
      </c>
      <c r="E283" s="46" t="s">
        <v>31</v>
      </c>
      <c r="F283" s="304"/>
      <c r="G283" s="304"/>
      <c r="H283" s="304"/>
      <c r="I283" s="304"/>
      <c r="J283" s="304"/>
      <c r="K283" s="332"/>
      <c r="L283" s="332"/>
      <c r="M283" s="332"/>
      <c r="N283" s="332"/>
      <c r="O283" s="304"/>
      <c r="P283" s="332"/>
      <c r="Q283" s="332"/>
      <c r="R283" s="332"/>
      <c r="S283" s="332"/>
      <c r="T283" s="332"/>
      <c r="U283" s="332"/>
      <c r="V283" s="332"/>
    </row>
    <row r="284" spans="2:22">
      <c r="B284" s="45" t="s">
        <v>25</v>
      </c>
      <c r="C284" s="46" t="s">
        <v>14</v>
      </c>
      <c r="D284" s="47">
        <v>100</v>
      </c>
      <c r="E284" s="46" t="s">
        <v>118</v>
      </c>
      <c r="F284" s="304"/>
      <c r="G284" s="304"/>
      <c r="H284" s="304"/>
      <c r="I284" s="304"/>
      <c r="J284" s="304"/>
      <c r="K284" s="332"/>
      <c r="L284" s="332"/>
      <c r="M284" s="332"/>
      <c r="N284" s="332"/>
      <c r="O284" s="304"/>
      <c r="P284" s="332"/>
      <c r="Q284" s="332"/>
      <c r="R284" s="332"/>
      <c r="S284" s="332"/>
      <c r="T284" s="332"/>
      <c r="U284" s="332"/>
      <c r="V284" s="332"/>
    </row>
    <row r="285" spans="2:22">
      <c r="B285" s="45" t="s">
        <v>25</v>
      </c>
      <c r="C285" s="46" t="s">
        <v>14</v>
      </c>
      <c r="D285" s="47">
        <v>100</v>
      </c>
      <c r="E285" s="46" t="s">
        <v>119</v>
      </c>
      <c r="F285" s="304"/>
      <c r="G285" s="304"/>
      <c r="H285" s="304"/>
      <c r="I285" s="304"/>
      <c r="J285" s="304"/>
      <c r="K285" s="332"/>
      <c r="L285" s="332"/>
      <c r="M285" s="332"/>
      <c r="N285" s="332"/>
      <c r="O285" s="304"/>
      <c r="P285" s="332"/>
      <c r="Q285" s="332"/>
      <c r="R285" s="332"/>
      <c r="S285" s="332"/>
      <c r="T285" s="332"/>
      <c r="U285" s="332"/>
      <c r="V285" s="332"/>
    </row>
    <row r="286" spans="2:22">
      <c r="B286" s="45" t="s">
        <v>25</v>
      </c>
      <c r="C286" s="46" t="s">
        <v>14</v>
      </c>
      <c r="D286" s="47">
        <v>100</v>
      </c>
      <c r="E286" s="46" t="s">
        <v>34</v>
      </c>
      <c r="F286" s="304"/>
      <c r="G286" s="304"/>
      <c r="H286" s="304"/>
      <c r="I286" s="304"/>
      <c r="J286" s="304"/>
      <c r="K286" s="332"/>
      <c r="L286" s="332"/>
      <c r="M286" s="332"/>
      <c r="N286" s="332"/>
      <c r="O286" s="304"/>
      <c r="P286" s="332"/>
      <c r="Q286" s="332"/>
      <c r="R286" s="332"/>
      <c r="S286" s="332"/>
      <c r="T286" s="332"/>
      <c r="U286" s="332"/>
      <c r="V286" s="332"/>
    </row>
    <row r="287" spans="2:22" s="66" customFormat="1" ht="15.6">
      <c r="B287" s="54" t="s">
        <v>25</v>
      </c>
      <c r="C287" s="55" t="s">
        <v>14</v>
      </c>
      <c r="D287" s="56" t="s">
        <v>123</v>
      </c>
      <c r="E287" s="57" t="s">
        <v>121</v>
      </c>
      <c r="F287" s="307"/>
      <c r="G287" s="307"/>
      <c r="H287" s="307"/>
      <c r="I287" s="307"/>
      <c r="J287" s="333"/>
      <c r="K287" s="334"/>
      <c r="L287" s="335"/>
      <c r="M287" s="335"/>
      <c r="N287" s="335"/>
      <c r="O287" s="333"/>
      <c r="P287" s="334"/>
      <c r="Q287" s="335"/>
      <c r="R287" s="335"/>
      <c r="S287" s="336"/>
      <c r="T287" s="334"/>
      <c r="U287" s="335"/>
      <c r="V287" s="335"/>
    </row>
    <row r="288" spans="2:22">
      <c r="B288" s="45" t="s">
        <v>25</v>
      </c>
      <c r="C288" s="46" t="s">
        <v>14</v>
      </c>
      <c r="D288" s="47">
        <v>110</v>
      </c>
      <c r="E288" s="46" t="s">
        <v>31</v>
      </c>
      <c r="F288" s="304"/>
      <c r="G288" s="304"/>
      <c r="H288" s="304"/>
      <c r="I288" s="304"/>
      <c r="J288" s="304"/>
      <c r="K288" s="332"/>
      <c r="L288" s="332"/>
      <c r="M288" s="332"/>
      <c r="N288" s="332"/>
      <c r="O288" s="304"/>
      <c r="P288" s="332"/>
      <c r="Q288" s="332"/>
      <c r="R288" s="332"/>
      <c r="S288" s="332"/>
      <c r="T288" s="332"/>
      <c r="U288" s="332"/>
      <c r="V288" s="332"/>
    </row>
    <row r="289" spans="2:26">
      <c r="B289" s="45" t="s">
        <v>25</v>
      </c>
      <c r="C289" s="46" t="s">
        <v>14</v>
      </c>
      <c r="D289" s="47">
        <v>110</v>
      </c>
      <c r="E289" s="46" t="s">
        <v>118</v>
      </c>
      <c r="F289" s="304"/>
      <c r="G289" s="304"/>
      <c r="H289" s="304"/>
      <c r="I289" s="304"/>
      <c r="J289" s="304"/>
      <c r="K289" s="332"/>
      <c r="L289" s="332"/>
      <c r="M289" s="332"/>
      <c r="N289" s="332"/>
      <c r="O289" s="304"/>
      <c r="P289" s="332"/>
      <c r="Q289" s="332"/>
      <c r="R289" s="332"/>
      <c r="S289" s="332"/>
      <c r="T289" s="332"/>
      <c r="U289" s="332"/>
      <c r="V289" s="332"/>
    </row>
    <row r="290" spans="2:26">
      <c r="B290" s="45" t="s">
        <v>25</v>
      </c>
      <c r="C290" s="46" t="s">
        <v>14</v>
      </c>
      <c r="D290" s="47">
        <v>110</v>
      </c>
      <c r="E290" s="46" t="s">
        <v>119</v>
      </c>
      <c r="F290" s="304"/>
      <c r="G290" s="304"/>
      <c r="H290" s="304"/>
      <c r="I290" s="304"/>
      <c r="J290" s="304"/>
      <c r="K290" s="332"/>
      <c r="L290" s="332"/>
      <c r="M290" s="332"/>
      <c r="N290" s="332"/>
      <c r="O290" s="304"/>
      <c r="P290" s="332"/>
      <c r="Q290" s="332"/>
      <c r="R290" s="332"/>
      <c r="S290" s="332"/>
      <c r="T290" s="332"/>
      <c r="U290" s="332"/>
      <c r="V290" s="332"/>
    </row>
    <row r="291" spans="2:26">
      <c r="B291" s="45" t="s">
        <v>25</v>
      </c>
      <c r="C291" s="46" t="s">
        <v>14</v>
      </c>
      <c r="D291" s="47">
        <v>110</v>
      </c>
      <c r="E291" s="46" t="s">
        <v>34</v>
      </c>
      <c r="F291" s="304"/>
      <c r="G291" s="304"/>
      <c r="H291" s="304"/>
      <c r="I291" s="304"/>
      <c r="J291" s="304"/>
      <c r="K291" s="332"/>
      <c r="L291" s="332"/>
      <c r="M291" s="332"/>
      <c r="N291" s="332"/>
      <c r="O291" s="304"/>
      <c r="P291" s="332"/>
      <c r="Q291" s="332"/>
      <c r="R291" s="332"/>
      <c r="S291" s="332"/>
      <c r="T291" s="332"/>
      <c r="U291" s="332"/>
      <c r="V291" s="332"/>
    </row>
    <row r="292" spans="2:26" s="66" customFormat="1" ht="15.6">
      <c r="B292" s="54" t="s">
        <v>25</v>
      </c>
      <c r="C292" s="55" t="s">
        <v>14</v>
      </c>
      <c r="D292" s="56" t="s">
        <v>124</v>
      </c>
      <c r="E292" s="57" t="s">
        <v>121</v>
      </c>
      <c r="F292" s="307"/>
      <c r="G292" s="307"/>
      <c r="H292" s="307"/>
      <c r="I292" s="307"/>
      <c r="J292" s="333"/>
      <c r="K292" s="334"/>
      <c r="L292" s="335"/>
      <c r="M292" s="335"/>
      <c r="N292" s="335"/>
      <c r="O292" s="333"/>
      <c r="P292" s="334"/>
      <c r="Q292" s="335"/>
      <c r="R292" s="335"/>
      <c r="S292" s="336"/>
      <c r="T292" s="334"/>
      <c r="U292" s="335"/>
      <c r="V292" s="335"/>
    </row>
    <row r="293" spans="2:26">
      <c r="B293" s="45" t="s">
        <v>25</v>
      </c>
      <c r="C293" s="46" t="s">
        <v>14</v>
      </c>
      <c r="D293" s="47">
        <v>120</v>
      </c>
      <c r="E293" s="46" t="s">
        <v>31</v>
      </c>
      <c r="F293" s="304"/>
      <c r="G293" s="304"/>
      <c r="H293" s="304"/>
      <c r="I293" s="304"/>
      <c r="J293" s="304"/>
      <c r="K293" s="332"/>
      <c r="L293" s="332"/>
      <c r="M293" s="332"/>
      <c r="N293" s="332"/>
      <c r="O293" s="304"/>
      <c r="P293" s="332"/>
      <c r="Q293" s="332"/>
      <c r="R293" s="332"/>
      <c r="S293" s="332"/>
      <c r="T293" s="332"/>
      <c r="U293" s="332"/>
      <c r="V293" s="332"/>
    </row>
    <row r="294" spans="2:26">
      <c r="B294" s="45" t="s">
        <v>25</v>
      </c>
      <c r="C294" s="46" t="s">
        <v>14</v>
      </c>
      <c r="D294" s="47">
        <v>120</v>
      </c>
      <c r="E294" s="46" t="s">
        <v>118</v>
      </c>
      <c r="F294" s="304"/>
      <c r="G294" s="304"/>
      <c r="H294" s="304"/>
      <c r="I294" s="304"/>
      <c r="J294" s="304"/>
      <c r="K294" s="332"/>
      <c r="L294" s="332"/>
      <c r="M294" s="332"/>
      <c r="N294" s="332"/>
      <c r="O294" s="304"/>
      <c r="P294" s="332"/>
      <c r="Q294" s="332"/>
      <c r="R294" s="332"/>
      <c r="S294" s="332"/>
      <c r="T294" s="332"/>
      <c r="U294" s="332"/>
      <c r="V294" s="332"/>
    </row>
    <row r="295" spans="2:26">
      <c r="B295" s="45" t="s">
        <v>25</v>
      </c>
      <c r="C295" s="46" t="s">
        <v>14</v>
      </c>
      <c r="D295" s="47">
        <v>120</v>
      </c>
      <c r="E295" s="46" t="s">
        <v>119</v>
      </c>
      <c r="F295" s="304"/>
      <c r="G295" s="304"/>
      <c r="H295" s="304"/>
      <c r="I295" s="304"/>
      <c r="J295" s="304"/>
      <c r="K295" s="332"/>
      <c r="L295" s="332"/>
      <c r="M295" s="332"/>
      <c r="N295" s="332"/>
      <c r="O295" s="304"/>
      <c r="P295" s="332"/>
      <c r="Q295" s="332"/>
      <c r="R295" s="332"/>
      <c r="S295" s="332"/>
      <c r="T295" s="332"/>
      <c r="U295" s="332"/>
      <c r="V295" s="332"/>
    </row>
    <row r="296" spans="2:26">
      <c r="B296" s="45" t="s">
        <v>25</v>
      </c>
      <c r="C296" s="46" t="s">
        <v>14</v>
      </c>
      <c r="D296" s="47">
        <v>120</v>
      </c>
      <c r="E296" s="46" t="s">
        <v>34</v>
      </c>
      <c r="F296" s="304"/>
      <c r="G296" s="304"/>
      <c r="H296" s="304"/>
      <c r="I296" s="304"/>
      <c r="J296" s="304"/>
      <c r="K296" s="332"/>
      <c r="L296" s="332"/>
      <c r="M296" s="332"/>
      <c r="N296" s="332"/>
      <c r="O296" s="304"/>
      <c r="P296" s="332"/>
      <c r="Q296" s="332"/>
      <c r="R296" s="332"/>
      <c r="S296" s="332"/>
      <c r="T296" s="332"/>
      <c r="U296" s="332"/>
      <c r="V296" s="332"/>
    </row>
    <row r="297" spans="2:26" s="66" customFormat="1" ht="15.6">
      <c r="B297" s="54" t="s">
        <v>25</v>
      </c>
      <c r="C297" s="55" t="s">
        <v>14</v>
      </c>
      <c r="D297" s="56" t="s">
        <v>125</v>
      </c>
      <c r="E297" s="57" t="s">
        <v>121</v>
      </c>
      <c r="F297" s="307"/>
      <c r="G297" s="307"/>
      <c r="H297" s="307"/>
      <c r="I297" s="307"/>
      <c r="J297" s="333"/>
      <c r="K297" s="334"/>
      <c r="L297" s="335"/>
      <c r="M297" s="335"/>
      <c r="N297" s="335"/>
      <c r="O297" s="333"/>
      <c r="P297" s="334"/>
      <c r="Q297" s="335"/>
      <c r="R297" s="335"/>
      <c r="S297" s="336"/>
      <c r="T297" s="334"/>
      <c r="U297" s="335"/>
      <c r="V297" s="335"/>
    </row>
    <row r="298" spans="2:26">
      <c r="B298" s="45" t="s">
        <v>25</v>
      </c>
      <c r="C298" s="46" t="s">
        <v>14</v>
      </c>
      <c r="D298" s="47">
        <v>130</v>
      </c>
      <c r="E298" s="46" t="s">
        <v>31</v>
      </c>
      <c r="F298" s="304"/>
      <c r="G298" s="304"/>
      <c r="H298" s="304"/>
      <c r="I298" s="304"/>
      <c r="J298" s="304"/>
      <c r="K298" s="332"/>
      <c r="L298" s="332"/>
      <c r="M298" s="332"/>
      <c r="N298" s="332"/>
      <c r="O298" s="304"/>
      <c r="P298" s="332"/>
      <c r="Q298" s="332"/>
      <c r="R298" s="332"/>
      <c r="S298" s="332"/>
      <c r="T298" s="332"/>
      <c r="U298" s="332"/>
      <c r="V298" s="332"/>
    </row>
    <row r="299" spans="2:26">
      <c r="B299" s="45" t="s">
        <v>25</v>
      </c>
      <c r="C299" s="46" t="s">
        <v>14</v>
      </c>
      <c r="D299" s="47">
        <v>130</v>
      </c>
      <c r="E299" s="46" t="s">
        <v>118</v>
      </c>
      <c r="F299" s="304"/>
      <c r="G299" s="304"/>
      <c r="H299" s="304"/>
      <c r="I299" s="304"/>
      <c r="J299" s="304"/>
      <c r="K299" s="332"/>
      <c r="L299" s="332"/>
      <c r="M299" s="332"/>
      <c r="N299" s="332"/>
      <c r="O299" s="304"/>
      <c r="P299" s="332"/>
      <c r="Q299" s="332"/>
      <c r="R299" s="332"/>
      <c r="S299" s="332"/>
      <c r="T299" s="332"/>
      <c r="U299" s="332"/>
      <c r="V299" s="332"/>
    </row>
    <row r="300" spans="2:26">
      <c r="B300" s="45" t="s">
        <v>25</v>
      </c>
      <c r="C300" s="46" t="s">
        <v>14</v>
      </c>
      <c r="D300" s="47">
        <v>130</v>
      </c>
      <c r="E300" s="46" t="s">
        <v>119</v>
      </c>
      <c r="F300" s="304"/>
      <c r="G300" s="304"/>
      <c r="H300" s="304"/>
      <c r="I300" s="304"/>
      <c r="J300" s="304"/>
      <c r="K300" s="332"/>
      <c r="L300" s="332"/>
      <c r="M300" s="332"/>
      <c r="N300" s="332"/>
      <c r="O300" s="304"/>
      <c r="P300" s="332"/>
      <c r="Q300" s="332"/>
      <c r="R300" s="332"/>
      <c r="S300" s="332"/>
      <c r="T300" s="332"/>
      <c r="U300" s="332"/>
      <c r="V300" s="332"/>
    </row>
    <row r="301" spans="2:26">
      <c r="B301" s="45" t="s">
        <v>25</v>
      </c>
      <c r="C301" s="46" t="s">
        <v>14</v>
      </c>
      <c r="D301" s="47">
        <v>130</v>
      </c>
      <c r="E301" s="46" t="s">
        <v>34</v>
      </c>
      <c r="F301" s="304"/>
      <c r="G301" s="304"/>
      <c r="H301" s="304"/>
      <c r="I301" s="304"/>
      <c r="J301" s="304"/>
      <c r="K301" s="332"/>
      <c r="L301" s="332"/>
      <c r="M301" s="332"/>
      <c r="N301" s="332"/>
      <c r="O301" s="304"/>
      <c r="P301" s="332"/>
      <c r="Q301" s="332"/>
      <c r="R301" s="332"/>
      <c r="S301" s="332"/>
      <c r="T301" s="332"/>
      <c r="U301" s="332"/>
      <c r="V301" s="332"/>
    </row>
    <row r="302" spans="2:26" s="66" customFormat="1" ht="15.6">
      <c r="B302" s="54" t="s">
        <v>25</v>
      </c>
      <c r="C302" s="55" t="s">
        <v>14</v>
      </c>
      <c r="D302" s="56" t="s">
        <v>126</v>
      </c>
      <c r="E302" s="57" t="s">
        <v>121</v>
      </c>
      <c r="F302" s="307"/>
      <c r="G302" s="307"/>
      <c r="H302" s="307"/>
      <c r="I302" s="307"/>
      <c r="J302" s="333"/>
      <c r="K302" s="334"/>
      <c r="L302" s="335"/>
      <c r="M302" s="335"/>
      <c r="N302" s="335"/>
      <c r="O302" s="333"/>
      <c r="P302" s="334"/>
      <c r="Q302" s="335"/>
      <c r="R302" s="335"/>
      <c r="S302" s="336"/>
      <c r="T302" s="334"/>
      <c r="U302" s="335"/>
      <c r="V302" s="335"/>
    </row>
    <row r="303" spans="2:26" ht="15.6">
      <c r="B303" s="54" t="s">
        <v>25</v>
      </c>
      <c r="C303" s="55" t="s">
        <v>14</v>
      </c>
      <c r="D303" s="67" t="s">
        <v>127</v>
      </c>
      <c r="E303" s="68" t="s">
        <v>31</v>
      </c>
      <c r="F303" s="307"/>
      <c r="G303" s="307"/>
      <c r="H303" s="307"/>
      <c r="I303" s="307"/>
      <c r="J303" s="333"/>
      <c r="K303" s="338"/>
      <c r="L303" s="335"/>
      <c r="M303" s="335"/>
      <c r="N303" s="335"/>
      <c r="O303" s="333"/>
      <c r="P303" s="338"/>
      <c r="Q303" s="335"/>
      <c r="R303" s="335"/>
      <c r="S303" s="336"/>
      <c r="T303" s="338"/>
      <c r="U303" s="335"/>
      <c r="V303" s="335"/>
      <c r="X303" s="66"/>
      <c r="Z303" s="66"/>
    </row>
    <row r="304" spans="2:26" ht="15.6">
      <c r="B304" s="54" t="s">
        <v>25</v>
      </c>
      <c r="C304" s="55" t="s">
        <v>14</v>
      </c>
      <c r="D304" s="67" t="s">
        <v>127</v>
      </c>
      <c r="E304" s="68" t="s">
        <v>118</v>
      </c>
      <c r="F304" s="307"/>
      <c r="G304" s="307"/>
      <c r="H304" s="307"/>
      <c r="I304" s="307"/>
      <c r="J304" s="333"/>
      <c r="K304" s="338"/>
      <c r="L304" s="335"/>
      <c r="M304" s="335"/>
      <c r="N304" s="335"/>
      <c r="O304" s="333"/>
      <c r="P304" s="338"/>
      <c r="Q304" s="335"/>
      <c r="R304" s="335"/>
      <c r="S304" s="336"/>
      <c r="T304" s="338"/>
      <c r="U304" s="335"/>
      <c r="V304" s="335"/>
      <c r="X304" s="66"/>
      <c r="Z304" s="66"/>
    </row>
    <row r="305" spans="2:26" ht="15.6">
      <c r="B305" s="54" t="s">
        <v>25</v>
      </c>
      <c r="C305" s="55" t="s">
        <v>14</v>
      </c>
      <c r="D305" s="67" t="s">
        <v>127</v>
      </c>
      <c r="E305" s="68" t="s">
        <v>119</v>
      </c>
      <c r="F305" s="307"/>
      <c r="G305" s="307"/>
      <c r="H305" s="307"/>
      <c r="I305" s="307"/>
      <c r="J305" s="333"/>
      <c r="K305" s="338"/>
      <c r="L305" s="335"/>
      <c r="M305" s="335"/>
      <c r="N305" s="335"/>
      <c r="O305" s="333"/>
      <c r="P305" s="338"/>
      <c r="Q305" s="335"/>
      <c r="R305" s="335"/>
      <c r="S305" s="336"/>
      <c r="T305" s="338"/>
      <c r="U305" s="335"/>
      <c r="V305" s="335"/>
      <c r="X305" s="66"/>
      <c r="Z305" s="66"/>
    </row>
    <row r="306" spans="2:26" ht="15.6">
      <c r="B306" s="54" t="s">
        <v>25</v>
      </c>
      <c r="C306" s="55" t="s">
        <v>14</v>
      </c>
      <c r="D306" s="67" t="s">
        <v>127</v>
      </c>
      <c r="E306" s="68" t="s">
        <v>34</v>
      </c>
      <c r="F306" s="307"/>
      <c r="G306" s="307"/>
      <c r="H306" s="307"/>
      <c r="I306" s="307"/>
      <c r="J306" s="333"/>
      <c r="K306" s="338"/>
      <c r="L306" s="335"/>
      <c r="M306" s="335"/>
      <c r="N306" s="335"/>
      <c r="O306" s="333"/>
      <c r="P306" s="338"/>
      <c r="Q306" s="335"/>
      <c r="R306" s="335"/>
      <c r="S306" s="336"/>
      <c r="T306" s="338"/>
      <c r="U306" s="335"/>
      <c r="V306" s="335"/>
      <c r="X306" s="66"/>
      <c r="Z306" s="66"/>
    </row>
    <row r="307" spans="2:26" s="66" customFormat="1" ht="15.6">
      <c r="B307" s="76" t="s">
        <v>25</v>
      </c>
      <c r="C307" s="77" t="s">
        <v>128</v>
      </c>
      <c r="D307" s="78" t="s">
        <v>127</v>
      </c>
      <c r="E307" s="79" t="s">
        <v>121</v>
      </c>
      <c r="F307" s="315"/>
      <c r="G307" s="315"/>
      <c r="H307" s="315"/>
      <c r="I307" s="315"/>
      <c r="J307" s="341"/>
      <c r="K307" s="345"/>
      <c r="L307" s="343"/>
      <c r="M307" s="343"/>
      <c r="N307" s="343"/>
      <c r="O307" s="341"/>
      <c r="P307" s="345"/>
      <c r="Q307" s="343"/>
      <c r="R307" s="343"/>
      <c r="S307" s="344"/>
      <c r="T307" s="345"/>
      <c r="U307" s="343"/>
      <c r="V307" s="343"/>
    </row>
    <row r="308" spans="2:26">
      <c r="B308" s="45" t="s">
        <v>25</v>
      </c>
      <c r="C308" s="46" t="s">
        <v>12</v>
      </c>
      <c r="D308" s="47">
        <v>60</v>
      </c>
      <c r="E308" s="46" t="s">
        <v>31</v>
      </c>
      <c r="F308" s="304"/>
      <c r="G308" s="304"/>
      <c r="H308" s="304"/>
      <c r="I308" s="304"/>
      <c r="J308" s="304"/>
      <c r="K308" s="332"/>
      <c r="L308" s="332"/>
      <c r="M308" s="332"/>
      <c r="N308" s="332"/>
      <c r="O308" s="304"/>
      <c r="P308" s="332"/>
      <c r="Q308" s="332"/>
      <c r="R308" s="332"/>
      <c r="S308" s="332"/>
      <c r="T308" s="332"/>
      <c r="U308" s="332"/>
      <c r="V308" s="332"/>
    </row>
    <row r="309" spans="2:26">
      <c r="B309" s="45" t="s">
        <v>25</v>
      </c>
      <c r="C309" s="46" t="s">
        <v>12</v>
      </c>
      <c r="D309" s="47">
        <v>60</v>
      </c>
      <c r="E309" s="46" t="s">
        <v>118</v>
      </c>
      <c r="F309" s="304"/>
      <c r="G309" s="304"/>
      <c r="H309" s="304"/>
      <c r="I309" s="304"/>
      <c r="J309" s="304"/>
      <c r="K309" s="332"/>
      <c r="L309" s="332"/>
      <c r="M309" s="332"/>
      <c r="N309" s="332"/>
      <c r="O309" s="304"/>
      <c r="P309" s="332"/>
      <c r="Q309" s="332"/>
      <c r="R309" s="332"/>
      <c r="S309" s="332"/>
      <c r="T309" s="332"/>
      <c r="U309" s="332"/>
      <c r="V309" s="332"/>
    </row>
    <row r="310" spans="2:26">
      <c r="B310" s="45" t="s">
        <v>25</v>
      </c>
      <c r="C310" s="46" t="s">
        <v>12</v>
      </c>
      <c r="D310" s="47">
        <v>60</v>
      </c>
      <c r="E310" s="46" t="s">
        <v>119</v>
      </c>
      <c r="F310" s="304"/>
      <c r="G310" s="304"/>
      <c r="H310" s="304"/>
      <c r="I310" s="304"/>
      <c r="J310" s="304"/>
      <c r="K310" s="332"/>
      <c r="L310" s="332"/>
      <c r="M310" s="332"/>
      <c r="N310" s="332"/>
      <c r="O310" s="304"/>
      <c r="P310" s="332"/>
      <c r="Q310" s="332"/>
      <c r="R310" s="332"/>
      <c r="S310" s="332"/>
      <c r="T310" s="332"/>
      <c r="U310" s="332"/>
      <c r="V310" s="332"/>
    </row>
    <row r="311" spans="2:26">
      <c r="B311" s="45" t="s">
        <v>25</v>
      </c>
      <c r="C311" s="46" t="s">
        <v>12</v>
      </c>
      <c r="D311" s="47">
        <v>60</v>
      </c>
      <c r="E311" s="46" t="s">
        <v>34</v>
      </c>
      <c r="F311" s="304"/>
      <c r="G311" s="304"/>
      <c r="H311" s="304"/>
      <c r="I311" s="304"/>
      <c r="J311" s="304"/>
      <c r="K311" s="332"/>
      <c r="L311" s="332"/>
      <c r="M311" s="332"/>
      <c r="N311" s="332"/>
      <c r="O311" s="304"/>
      <c r="P311" s="332"/>
      <c r="Q311" s="332"/>
      <c r="R311" s="332"/>
      <c r="S311" s="332"/>
      <c r="T311" s="332"/>
      <c r="U311" s="332"/>
      <c r="V311" s="332"/>
    </row>
    <row r="312" spans="2:26" ht="15.6">
      <c r="B312" s="54" t="s">
        <v>25</v>
      </c>
      <c r="C312" s="55" t="s">
        <v>12</v>
      </c>
      <c r="D312" s="56" t="s">
        <v>129</v>
      </c>
      <c r="E312" s="57" t="s">
        <v>121</v>
      </c>
      <c r="F312" s="307"/>
      <c r="G312" s="307"/>
      <c r="H312" s="307"/>
      <c r="I312" s="307"/>
      <c r="J312" s="333"/>
      <c r="K312" s="334"/>
      <c r="L312" s="335"/>
      <c r="M312" s="335"/>
      <c r="N312" s="335"/>
      <c r="O312" s="333"/>
      <c r="P312" s="334"/>
      <c r="Q312" s="335"/>
      <c r="R312" s="335"/>
      <c r="S312" s="336"/>
      <c r="T312" s="334"/>
      <c r="U312" s="335"/>
      <c r="V312" s="335"/>
      <c r="X312" s="66"/>
      <c r="Z312" s="66"/>
    </row>
    <row r="313" spans="2:26">
      <c r="B313" s="45" t="s">
        <v>25</v>
      </c>
      <c r="C313" s="46" t="s">
        <v>12</v>
      </c>
      <c r="D313" s="47">
        <v>70</v>
      </c>
      <c r="E313" s="46" t="s">
        <v>31</v>
      </c>
      <c r="F313" s="304"/>
      <c r="G313" s="304"/>
      <c r="H313" s="304"/>
      <c r="I313" s="304"/>
      <c r="J313" s="304"/>
      <c r="K313" s="332"/>
      <c r="L313" s="332"/>
      <c r="M313" s="332"/>
      <c r="N313" s="332"/>
      <c r="O313" s="304"/>
      <c r="P313" s="332"/>
      <c r="Q313" s="332"/>
      <c r="R313" s="332"/>
      <c r="S313" s="332"/>
      <c r="T313" s="332"/>
      <c r="U313" s="332"/>
      <c r="V313" s="332"/>
    </row>
    <row r="314" spans="2:26">
      <c r="B314" s="45" t="s">
        <v>25</v>
      </c>
      <c r="C314" s="46" t="s">
        <v>12</v>
      </c>
      <c r="D314" s="47">
        <v>70</v>
      </c>
      <c r="E314" s="46" t="s">
        <v>118</v>
      </c>
      <c r="F314" s="304"/>
      <c r="G314" s="304"/>
      <c r="H314" s="304"/>
      <c r="I314" s="304"/>
      <c r="J314" s="304"/>
      <c r="K314" s="332"/>
      <c r="L314" s="332"/>
      <c r="M314" s="332"/>
      <c r="N314" s="332"/>
      <c r="O314" s="304"/>
      <c r="P314" s="332"/>
      <c r="Q314" s="332"/>
      <c r="R314" s="332"/>
      <c r="S314" s="332"/>
      <c r="T314" s="332"/>
      <c r="U314" s="332"/>
      <c r="V314" s="332"/>
    </row>
    <row r="315" spans="2:26">
      <c r="B315" s="45" t="s">
        <v>25</v>
      </c>
      <c r="C315" s="46" t="s">
        <v>12</v>
      </c>
      <c r="D315" s="47">
        <v>70</v>
      </c>
      <c r="E315" s="46" t="s">
        <v>119</v>
      </c>
      <c r="F315" s="304"/>
      <c r="G315" s="304"/>
      <c r="H315" s="304"/>
      <c r="I315" s="304"/>
      <c r="J315" s="304"/>
      <c r="K315" s="332"/>
      <c r="L315" s="332"/>
      <c r="M315" s="332"/>
      <c r="N315" s="332"/>
      <c r="O315" s="304"/>
      <c r="P315" s="332"/>
      <c r="Q315" s="332"/>
      <c r="R315" s="332"/>
      <c r="S315" s="332"/>
      <c r="T315" s="332"/>
      <c r="U315" s="332"/>
      <c r="V315" s="332"/>
    </row>
    <row r="316" spans="2:26">
      <c r="B316" s="45" t="s">
        <v>25</v>
      </c>
      <c r="C316" s="46" t="s">
        <v>12</v>
      </c>
      <c r="D316" s="47">
        <v>70</v>
      </c>
      <c r="E316" s="46" t="s">
        <v>34</v>
      </c>
      <c r="F316" s="304"/>
      <c r="G316" s="304"/>
      <c r="H316" s="304"/>
      <c r="I316" s="304"/>
      <c r="J316" s="304"/>
      <c r="K316" s="332"/>
      <c r="L316" s="332"/>
      <c r="M316" s="332"/>
      <c r="N316" s="332"/>
      <c r="O316" s="304"/>
      <c r="P316" s="332"/>
      <c r="Q316" s="332"/>
      <c r="R316" s="332"/>
      <c r="S316" s="332"/>
      <c r="T316" s="332"/>
      <c r="U316" s="332"/>
      <c r="V316" s="332"/>
    </row>
    <row r="317" spans="2:26" ht="15.6">
      <c r="B317" s="54" t="s">
        <v>25</v>
      </c>
      <c r="C317" s="55" t="s">
        <v>12</v>
      </c>
      <c r="D317" s="56" t="s">
        <v>130</v>
      </c>
      <c r="E317" s="57" t="s">
        <v>121</v>
      </c>
      <c r="F317" s="307"/>
      <c r="G317" s="307"/>
      <c r="H317" s="307"/>
      <c r="I317" s="307"/>
      <c r="J317" s="333"/>
      <c r="K317" s="334"/>
      <c r="L317" s="335"/>
      <c r="M317" s="335"/>
      <c r="N317" s="335"/>
      <c r="O317" s="333"/>
      <c r="P317" s="334"/>
      <c r="Q317" s="335"/>
      <c r="R317" s="335"/>
      <c r="S317" s="336"/>
      <c r="T317" s="334"/>
      <c r="U317" s="335"/>
      <c r="V317" s="335"/>
      <c r="X317" s="66"/>
      <c r="Z317" s="66"/>
    </row>
    <row r="318" spans="2:26">
      <c r="B318" s="45" t="s">
        <v>25</v>
      </c>
      <c r="C318" s="46" t="s">
        <v>12</v>
      </c>
      <c r="D318" s="47">
        <v>80</v>
      </c>
      <c r="E318" s="46" t="s">
        <v>31</v>
      </c>
      <c r="F318" s="304"/>
      <c r="G318" s="304"/>
      <c r="H318" s="304"/>
      <c r="I318" s="304"/>
      <c r="J318" s="304"/>
      <c r="K318" s="332"/>
      <c r="L318" s="332"/>
      <c r="M318" s="332"/>
      <c r="N318" s="332"/>
      <c r="O318" s="304"/>
      <c r="P318" s="332"/>
      <c r="Q318" s="332"/>
      <c r="R318" s="332"/>
      <c r="S318" s="332"/>
      <c r="T318" s="332"/>
      <c r="U318" s="332"/>
      <c r="V318" s="332"/>
    </row>
    <row r="319" spans="2:26">
      <c r="B319" s="45" t="s">
        <v>25</v>
      </c>
      <c r="C319" s="46" t="s">
        <v>12</v>
      </c>
      <c r="D319" s="47">
        <v>80</v>
      </c>
      <c r="E319" s="46" t="s">
        <v>118</v>
      </c>
      <c r="F319" s="304"/>
      <c r="G319" s="304"/>
      <c r="H319" s="304"/>
      <c r="I319" s="304"/>
      <c r="J319" s="304"/>
      <c r="K319" s="332"/>
      <c r="L319" s="332"/>
      <c r="M319" s="332"/>
      <c r="N319" s="332"/>
      <c r="O319" s="304"/>
      <c r="P319" s="332"/>
      <c r="Q319" s="332"/>
      <c r="R319" s="332"/>
      <c r="S319" s="332"/>
      <c r="T319" s="332"/>
      <c r="U319" s="332"/>
      <c r="V319" s="332"/>
    </row>
    <row r="320" spans="2:26">
      <c r="B320" s="45" t="s">
        <v>25</v>
      </c>
      <c r="C320" s="46" t="s">
        <v>12</v>
      </c>
      <c r="D320" s="47">
        <v>80</v>
      </c>
      <c r="E320" s="46" t="s">
        <v>119</v>
      </c>
      <c r="F320" s="304"/>
      <c r="G320" s="304"/>
      <c r="H320" s="304"/>
      <c r="I320" s="304"/>
      <c r="J320" s="304"/>
      <c r="K320" s="332"/>
      <c r="L320" s="332"/>
      <c r="M320" s="332"/>
      <c r="N320" s="332"/>
      <c r="O320" s="304"/>
      <c r="P320" s="332"/>
      <c r="Q320" s="332"/>
      <c r="R320" s="332"/>
      <c r="S320" s="332"/>
      <c r="T320" s="332"/>
      <c r="U320" s="332"/>
      <c r="V320" s="332"/>
    </row>
    <row r="321" spans="2:26">
      <c r="B321" s="45" t="s">
        <v>25</v>
      </c>
      <c r="C321" s="46" t="s">
        <v>12</v>
      </c>
      <c r="D321" s="47">
        <v>80</v>
      </c>
      <c r="E321" s="46" t="s">
        <v>34</v>
      </c>
      <c r="F321" s="304"/>
      <c r="G321" s="304"/>
      <c r="H321" s="304"/>
      <c r="I321" s="304"/>
      <c r="J321" s="304"/>
      <c r="K321" s="332"/>
      <c r="L321" s="332"/>
      <c r="M321" s="332"/>
      <c r="N321" s="332"/>
      <c r="O321" s="304"/>
      <c r="P321" s="332"/>
      <c r="Q321" s="332"/>
      <c r="R321" s="332"/>
      <c r="S321" s="332"/>
      <c r="T321" s="332"/>
      <c r="U321" s="332"/>
      <c r="V321" s="332"/>
    </row>
    <row r="322" spans="2:26" ht="15.6">
      <c r="B322" s="54" t="s">
        <v>25</v>
      </c>
      <c r="C322" s="55" t="s">
        <v>12</v>
      </c>
      <c r="D322" s="56" t="s">
        <v>120</v>
      </c>
      <c r="E322" s="57" t="s">
        <v>121</v>
      </c>
      <c r="F322" s="307"/>
      <c r="G322" s="307"/>
      <c r="H322" s="307"/>
      <c r="I322" s="307"/>
      <c r="J322" s="333"/>
      <c r="K322" s="334"/>
      <c r="L322" s="335"/>
      <c r="M322" s="335"/>
      <c r="N322" s="335"/>
      <c r="O322" s="333"/>
      <c r="P322" s="334"/>
      <c r="Q322" s="335"/>
      <c r="R322" s="335"/>
      <c r="S322" s="336"/>
      <c r="T322" s="334"/>
      <c r="U322" s="335"/>
      <c r="V322" s="335"/>
      <c r="X322" s="66"/>
      <c r="Z322" s="66"/>
    </row>
    <row r="323" spans="2:26">
      <c r="B323" s="45" t="s">
        <v>25</v>
      </c>
      <c r="C323" s="46" t="s">
        <v>12</v>
      </c>
      <c r="D323" s="47">
        <v>90</v>
      </c>
      <c r="E323" s="46" t="s">
        <v>31</v>
      </c>
      <c r="F323" s="304"/>
      <c r="G323" s="304"/>
      <c r="H323" s="304"/>
      <c r="I323" s="304"/>
      <c r="J323" s="304"/>
      <c r="K323" s="332"/>
      <c r="L323" s="332"/>
      <c r="M323" s="332"/>
      <c r="N323" s="332"/>
      <c r="O323" s="304"/>
      <c r="P323" s="332"/>
      <c r="Q323" s="332"/>
      <c r="R323" s="332"/>
      <c r="S323" s="332"/>
      <c r="T323" s="332"/>
      <c r="U323" s="332"/>
      <c r="V323" s="332"/>
    </row>
    <row r="324" spans="2:26">
      <c r="B324" s="45" t="s">
        <v>25</v>
      </c>
      <c r="C324" s="46" t="s">
        <v>12</v>
      </c>
      <c r="D324" s="47">
        <v>90</v>
      </c>
      <c r="E324" s="46" t="s">
        <v>118</v>
      </c>
      <c r="F324" s="304"/>
      <c r="G324" s="304"/>
      <c r="H324" s="304"/>
      <c r="I324" s="304"/>
      <c r="J324" s="304"/>
      <c r="K324" s="332"/>
      <c r="L324" s="332"/>
      <c r="M324" s="332"/>
      <c r="N324" s="332"/>
      <c r="O324" s="304"/>
      <c r="P324" s="332"/>
      <c r="Q324" s="332"/>
      <c r="R324" s="332"/>
      <c r="S324" s="332"/>
      <c r="T324" s="332"/>
      <c r="U324" s="332"/>
      <c r="V324" s="332"/>
    </row>
    <row r="325" spans="2:26">
      <c r="B325" s="45" t="s">
        <v>25</v>
      </c>
      <c r="C325" s="46" t="s">
        <v>12</v>
      </c>
      <c r="D325" s="47">
        <v>90</v>
      </c>
      <c r="E325" s="46" t="s">
        <v>119</v>
      </c>
      <c r="F325" s="304"/>
      <c r="G325" s="304"/>
      <c r="H325" s="304"/>
      <c r="I325" s="304"/>
      <c r="J325" s="304"/>
      <c r="K325" s="332"/>
      <c r="L325" s="332"/>
      <c r="M325" s="332"/>
      <c r="N325" s="332"/>
      <c r="O325" s="304"/>
      <c r="P325" s="332"/>
      <c r="Q325" s="332"/>
      <c r="R325" s="332"/>
      <c r="S325" s="332"/>
      <c r="T325" s="332"/>
      <c r="U325" s="332"/>
      <c r="V325" s="332"/>
    </row>
    <row r="326" spans="2:26">
      <c r="B326" s="45" t="s">
        <v>25</v>
      </c>
      <c r="C326" s="46" t="s">
        <v>12</v>
      </c>
      <c r="D326" s="47">
        <v>90</v>
      </c>
      <c r="E326" s="46" t="s">
        <v>34</v>
      </c>
      <c r="F326" s="304"/>
      <c r="G326" s="304"/>
      <c r="H326" s="304"/>
      <c r="I326" s="304"/>
      <c r="J326" s="304"/>
      <c r="K326" s="332"/>
      <c r="L326" s="332"/>
      <c r="M326" s="332"/>
      <c r="N326" s="332"/>
      <c r="O326" s="304"/>
      <c r="P326" s="332"/>
      <c r="Q326" s="332"/>
      <c r="R326" s="332"/>
      <c r="S326" s="332"/>
      <c r="T326" s="332"/>
      <c r="U326" s="332"/>
      <c r="V326" s="332"/>
    </row>
    <row r="327" spans="2:26" ht="15.6">
      <c r="B327" s="54" t="s">
        <v>25</v>
      </c>
      <c r="C327" s="55" t="s">
        <v>12</v>
      </c>
      <c r="D327" s="56" t="s">
        <v>122</v>
      </c>
      <c r="E327" s="57" t="s">
        <v>121</v>
      </c>
      <c r="F327" s="307"/>
      <c r="G327" s="307"/>
      <c r="H327" s="307"/>
      <c r="I327" s="307"/>
      <c r="J327" s="333"/>
      <c r="K327" s="334"/>
      <c r="L327" s="335"/>
      <c r="M327" s="335"/>
      <c r="N327" s="335"/>
      <c r="O327" s="333"/>
      <c r="P327" s="334"/>
      <c r="Q327" s="335"/>
      <c r="R327" s="335"/>
      <c r="S327" s="336"/>
      <c r="T327" s="334"/>
      <c r="U327" s="335"/>
      <c r="V327" s="335"/>
      <c r="X327" s="66"/>
      <c r="Z327" s="66"/>
    </row>
    <row r="328" spans="2:26">
      <c r="B328" s="45" t="s">
        <v>25</v>
      </c>
      <c r="C328" s="46" t="s">
        <v>12</v>
      </c>
      <c r="D328" s="47">
        <v>100</v>
      </c>
      <c r="E328" s="46" t="s">
        <v>31</v>
      </c>
      <c r="F328" s="304"/>
      <c r="G328" s="304"/>
      <c r="H328" s="304"/>
      <c r="I328" s="304"/>
      <c r="J328" s="304"/>
      <c r="K328" s="332"/>
      <c r="L328" s="332"/>
      <c r="M328" s="332"/>
      <c r="N328" s="332"/>
      <c r="O328" s="304"/>
      <c r="P328" s="332"/>
      <c r="Q328" s="332"/>
      <c r="R328" s="332"/>
      <c r="S328" s="332"/>
      <c r="T328" s="332"/>
      <c r="U328" s="332"/>
      <c r="V328" s="332"/>
    </row>
    <row r="329" spans="2:26">
      <c r="B329" s="45" t="s">
        <v>25</v>
      </c>
      <c r="C329" s="46" t="s">
        <v>12</v>
      </c>
      <c r="D329" s="47">
        <v>100</v>
      </c>
      <c r="E329" s="46" t="s">
        <v>118</v>
      </c>
      <c r="F329" s="304"/>
      <c r="G329" s="304"/>
      <c r="H329" s="304"/>
      <c r="I329" s="304"/>
      <c r="J329" s="304"/>
      <c r="K329" s="332"/>
      <c r="L329" s="332"/>
      <c r="M329" s="332"/>
      <c r="N329" s="332"/>
      <c r="O329" s="304"/>
      <c r="P329" s="332"/>
      <c r="Q329" s="332"/>
      <c r="R329" s="332"/>
      <c r="S329" s="332"/>
      <c r="T329" s="332"/>
      <c r="U329" s="332"/>
      <c r="V329" s="332"/>
    </row>
    <row r="330" spans="2:26">
      <c r="B330" s="45" t="s">
        <v>25</v>
      </c>
      <c r="C330" s="46" t="s">
        <v>12</v>
      </c>
      <c r="D330" s="47">
        <v>100</v>
      </c>
      <c r="E330" s="46" t="s">
        <v>119</v>
      </c>
      <c r="F330" s="304"/>
      <c r="G330" s="304"/>
      <c r="H330" s="304"/>
      <c r="I330" s="304"/>
      <c r="J330" s="304"/>
      <c r="K330" s="332"/>
      <c r="L330" s="332"/>
      <c r="M330" s="332"/>
      <c r="N330" s="332"/>
      <c r="O330" s="304"/>
      <c r="P330" s="332"/>
      <c r="Q330" s="332"/>
      <c r="R330" s="332"/>
      <c r="S330" s="332"/>
      <c r="T330" s="332"/>
      <c r="U330" s="332"/>
      <c r="V330" s="332"/>
    </row>
    <row r="331" spans="2:26">
      <c r="B331" s="45" t="s">
        <v>25</v>
      </c>
      <c r="C331" s="46" t="s">
        <v>12</v>
      </c>
      <c r="D331" s="47">
        <v>100</v>
      </c>
      <c r="E331" s="46" t="s">
        <v>34</v>
      </c>
      <c r="F331" s="304"/>
      <c r="G331" s="304"/>
      <c r="H331" s="304"/>
      <c r="I331" s="304"/>
      <c r="J331" s="304"/>
      <c r="K331" s="332"/>
      <c r="L331" s="332"/>
      <c r="M331" s="332"/>
      <c r="N331" s="332"/>
      <c r="O331" s="304"/>
      <c r="P331" s="332"/>
      <c r="Q331" s="332"/>
      <c r="R331" s="332"/>
      <c r="S331" s="332"/>
      <c r="T331" s="332"/>
      <c r="U331" s="332"/>
      <c r="V331" s="332"/>
    </row>
    <row r="332" spans="2:26" ht="15.6">
      <c r="B332" s="54" t="s">
        <v>25</v>
      </c>
      <c r="C332" s="55" t="s">
        <v>12</v>
      </c>
      <c r="D332" s="56" t="s">
        <v>123</v>
      </c>
      <c r="E332" s="57" t="s">
        <v>121</v>
      </c>
      <c r="F332" s="307"/>
      <c r="G332" s="307"/>
      <c r="H332" s="307"/>
      <c r="I332" s="307"/>
      <c r="J332" s="333"/>
      <c r="K332" s="334"/>
      <c r="L332" s="335"/>
      <c r="M332" s="335"/>
      <c r="N332" s="335"/>
      <c r="O332" s="333"/>
      <c r="P332" s="334"/>
      <c r="Q332" s="335"/>
      <c r="R332" s="335"/>
      <c r="S332" s="336"/>
      <c r="T332" s="334"/>
      <c r="U332" s="335"/>
      <c r="V332" s="335"/>
      <c r="X332" s="66"/>
      <c r="Z332" s="66"/>
    </row>
    <row r="333" spans="2:26" ht="15.6">
      <c r="B333" s="54" t="s">
        <v>25</v>
      </c>
      <c r="C333" s="55" t="s">
        <v>12</v>
      </c>
      <c r="D333" s="67" t="s">
        <v>127</v>
      </c>
      <c r="E333" s="68" t="s">
        <v>31</v>
      </c>
      <c r="F333" s="307"/>
      <c r="G333" s="307"/>
      <c r="H333" s="307"/>
      <c r="I333" s="307"/>
      <c r="J333" s="333"/>
      <c r="K333" s="338"/>
      <c r="L333" s="335"/>
      <c r="M333" s="335"/>
      <c r="N333" s="335"/>
      <c r="O333" s="333"/>
      <c r="P333" s="338"/>
      <c r="Q333" s="335"/>
      <c r="R333" s="335"/>
      <c r="S333" s="336"/>
      <c r="T333" s="338"/>
      <c r="U333" s="335"/>
      <c r="V333" s="335"/>
      <c r="X333" s="66"/>
      <c r="Z333" s="66"/>
    </row>
    <row r="334" spans="2:26" ht="15.6">
      <c r="B334" s="54" t="s">
        <v>25</v>
      </c>
      <c r="C334" s="55" t="s">
        <v>12</v>
      </c>
      <c r="D334" s="67" t="s">
        <v>127</v>
      </c>
      <c r="E334" s="68" t="s">
        <v>118</v>
      </c>
      <c r="F334" s="307"/>
      <c r="G334" s="307"/>
      <c r="H334" s="307"/>
      <c r="I334" s="307"/>
      <c r="J334" s="333"/>
      <c r="K334" s="338"/>
      <c r="L334" s="335"/>
      <c r="M334" s="335"/>
      <c r="N334" s="335"/>
      <c r="O334" s="333"/>
      <c r="P334" s="338"/>
      <c r="Q334" s="335"/>
      <c r="R334" s="335"/>
      <c r="S334" s="336"/>
      <c r="T334" s="338"/>
      <c r="U334" s="335"/>
      <c r="V334" s="335"/>
      <c r="X334" s="66"/>
      <c r="Z334" s="66"/>
    </row>
    <row r="335" spans="2:26" ht="15.6">
      <c r="B335" s="54" t="s">
        <v>25</v>
      </c>
      <c r="C335" s="55" t="s">
        <v>12</v>
      </c>
      <c r="D335" s="67" t="s">
        <v>127</v>
      </c>
      <c r="E335" s="68" t="s">
        <v>119</v>
      </c>
      <c r="F335" s="307"/>
      <c r="G335" s="307"/>
      <c r="H335" s="307"/>
      <c r="I335" s="307"/>
      <c r="J335" s="333"/>
      <c r="K335" s="338"/>
      <c r="L335" s="335"/>
      <c r="M335" s="335"/>
      <c r="N335" s="335"/>
      <c r="O335" s="333"/>
      <c r="P335" s="338"/>
      <c r="Q335" s="335"/>
      <c r="R335" s="335"/>
      <c r="S335" s="336"/>
      <c r="T335" s="338"/>
      <c r="U335" s="335"/>
      <c r="V335" s="335"/>
      <c r="X335" s="66"/>
      <c r="Z335" s="66"/>
    </row>
    <row r="336" spans="2:26" ht="15.6">
      <c r="B336" s="54" t="s">
        <v>25</v>
      </c>
      <c r="C336" s="55" t="s">
        <v>12</v>
      </c>
      <c r="D336" s="67" t="s">
        <v>127</v>
      </c>
      <c r="E336" s="68" t="s">
        <v>34</v>
      </c>
      <c r="F336" s="307"/>
      <c r="G336" s="307"/>
      <c r="H336" s="307"/>
      <c r="I336" s="307"/>
      <c r="J336" s="333"/>
      <c r="K336" s="338"/>
      <c r="L336" s="335"/>
      <c r="M336" s="335"/>
      <c r="N336" s="335"/>
      <c r="O336" s="333"/>
      <c r="P336" s="338"/>
      <c r="Q336" s="335"/>
      <c r="R336" s="335"/>
      <c r="S336" s="336"/>
      <c r="T336" s="338"/>
      <c r="U336" s="335"/>
      <c r="V336" s="335"/>
      <c r="X336" s="66"/>
      <c r="Z336" s="66"/>
    </row>
    <row r="337" spans="2:26" ht="15.6">
      <c r="B337" s="76" t="s">
        <v>25</v>
      </c>
      <c r="C337" s="77" t="s">
        <v>131</v>
      </c>
      <c r="D337" s="78" t="s">
        <v>127</v>
      </c>
      <c r="E337" s="79" t="s">
        <v>121</v>
      </c>
      <c r="F337" s="315"/>
      <c r="G337" s="315"/>
      <c r="H337" s="315"/>
      <c r="I337" s="315"/>
      <c r="J337" s="341"/>
      <c r="K337" s="345"/>
      <c r="L337" s="343"/>
      <c r="M337" s="343"/>
      <c r="N337" s="343"/>
      <c r="O337" s="341"/>
      <c r="P337" s="345"/>
      <c r="Q337" s="343"/>
      <c r="R337" s="343"/>
      <c r="S337" s="344"/>
      <c r="T337" s="345"/>
      <c r="U337" s="343"/>
      <c r="V337" s="343"/>
      <c r="X337" s="66"/>
      <c r="Z337" s="66"/>
    </row>
    <row r="338" spans="2:26">
      <c r="B338" s="45" t="s">
        <v>25</v>
      </c>
      <c r="C338" s="46" t="s">
        <v>10</v>
      </c>
      <c r="D338" s="47">
        <v>30</v>
      </c>
      <c r="E338" s="46" t="s">
        <v>31</v>
      </c>
      <c r="F338" s="304"/>
      <c r="G338" s="304"/>
      <c r="H338" s="304"/>
      <c r="I338" s="304"/>
      <c r="J338" s="304"/>
      <c r="K338" s="332"/>
      <c r="L338" s="332"/>
      <c r="M338" s="332"/>
      <c r="N338" s="332"/>
      <c r="O338" s="304"/>
      <c r="P338" s="332"/>
      <c r="Q338" s="332"/>
      <c r="R338" s="332"/>
      <c r="S338" s="332"/>
      <c r="T338" s="332"/>
      <c r="U338" s="332"/>
      <c r="V338" s="332"/>
    </row>
    <row r="339" spans="2:26">
      <c r="B339" s="45" t="s">
        <v>25</v>
      </c>
      <c r="C339" s="46" t="s">
        <v>10</v>
      </c>
      <c r="D339" s="47">
        <v>30</v>
      </c>
      <c r="E339" s="46" t="s">
        <v>118</v>
      </c>
      <c r="F339" s="304"/>
      <c r="G339" s="304"/>
      <c r="H339" s="304"/>
      <c r="I339" s="304"/>
      <c r="J339" s="304"/>
      <c r="K339" s="332"/>
      <c r="L339" s="332"/>
      <c r="M339" s="332"/>
      <c r="N339" s="332"/>
      <c r="O339" s="304"/>
      <c r="P339" s="332"/>
      <c r="Q339" s="332"/>
      <c r="R339" s="332"/>
      <c r="S339" s="332"/>
      <c r="T339" s="332"/>
      <c r="U339" s="332"/>
      <c r="V339" s="332"/>
    </row>
    <row r="340" spans="2:26">
      <c r="B340" s="45" t="s">
        <v>25</v>
      </c>
      <c r="C340" s="46" t="s">
        <v>10</v>
      </c>
      <c r="D340" s="47">
        <v>30</v>
      </c>
      <c r="E340" s="46" t="s">
        <v>119</v>
      </c>
      <c r="F340" s="304"/>
      <c r="G340" s="304"/>
      <c r="H340" s="304"/>
      <c r="I340" s="304"/>
      <c r="J340" s="304"/>
      <c r="K340" s="332"/>
      <c r="L340" s="332"/>
      <c r="M340" s="332"/>
      <c r="N340" s="332"/>
      <c r="O340" s="304"/>
      <c r="P340" s="332"/>
      <c r="Q340" s="332"/>
      <c r="R340" s="332"/>
      <c r="S340" s="332"/>
      <c r="T340" s="332"/>
      <c r="U340" s="332"/>
      <c r="V340" s="332"/>
    </row>
    <row r="341" spans="2:26">
      <c r="B341" s="45" t="s">
        <v>25</v>
      </c>
      <c r="C341" s="46" t="s">
        <v>10</v>
      </c>
      <c r="D341" s="47">
        <v>30</v>
      </c>
      <c r="E341" s="46" t="s">
        <v>34</v>
      </c>
      <c r="F341" s="304"/>
      <c r="G341" s="304"/>
      <c r="H341" s="304"/>
      <c r="I341" s="304"/>
      <c r="J341" s="304"/>
      <c r="K341" s="332"/>
      <c r="L341" s="332"/>
      <c r="M341" s="332"/>
      <c r="N341" s="332"/>
      <c r="O341" s="304"/>
      <c r="P341" s="332"/>
      <c r="Q341" s="332"/>
      <c r="R341" s="332"/>
      <c r="S341" s="332"/>
      <c r="T341" s="332"/>
      <c r="U341" s="332"/>
      <c r="V341" s="332"/>
    </row>
    <row r="342" spans="2:26" ht="15.6">
      <c r="B342" s="54" t="s">
        <v>25</v>
      </c>
      <c r="C342" s="55" t="s">
        <v>10</v>
      </c>
      <c r="D342" s="56" t="s">
        <v>132</v>
      </c>
      <c r="E342" s="57" t="s">
        <v>121</v>
      </c>
      <c r="F342" s="307"/>
      <c r="G342" s="307"/>
      <c r="H342" s="307"/>
      <c r="I342" s="307"/>
      <c r="J342" s="333"/>
      <c r="K342" s="337"/>
      <c r="L342" s="335"/>
      <c r="M342" s="335"/>
      <c r="N342" s="335"/>
      <c r="O342" s="333"/>
      <c r="P342" s="337"/>
      <c r="Q342" s="335"/>
      <c r="R342" s="335"/>
      <c r="S342" s="336"/>
      <c r="T342" s="337"/>
      <c r="U342" s="335"/>
      <c r="V342" s="335"/>
      <c r="X342" s="66"/>
      <c r="Z342" s="66"/>
    </row>
    <row r="343" spans="2:26">
      <c r="B343" s="45" t="s">
        <v>25</v>
      </c>
      <c r="C343" s="46" t="s">
        <v>10</v>
      </c>
      <c r="D343" s="47">
        <v>50</v>
      </c>
      <c r="E343" s="46" t="s">
        <v>31</v>
      </c>
      <c r="F343" s="304"/>
      <c r="G343" s="304"/>
      <c r="H343" s="304"/>
      <c r="I343" s="304"/>
      <c r="J343" s="304"/>
      <c r="K343" s="332"/>
      <c r="L343" s="332"/>
      <c r="M343" s="332"/>
      <c r="N343" s="332"/>
      <c r="O343" s="304"/>
      <c r="P343" s="332"/>
      <c r="Q343" s="332"/>
      <c r="R343" s="332"/>
      <c r="S343" s="332"/>
      <c r="T343" s="332"/>
      <c r="U343" s="332"/>
      <c r="V343" s="332"/>
    </row>
    <row r="344" spans="2:26">
      <c r="B344" s="45" t="s">
        <v>25</v>
      </c>
      <c r="C344" s="46" t="s">
        <v>10</v>
      </c>
      <c r="D344" s="47">
        <v>50</v>
      </c>
      <c r="E344" s="46" t="s">
        <v>118</v>
      </c>
      <c r="F344" s="304"/>
      <c r="G344" s="304"/>
      <c r="H344" s="304"/>
      <c r="I344" s="304"/>
      <c r="J344" s="304"/>
      <c r="K344" s="332"/>
      <c r="L344" s="332"/>
      <c r="M344" s="332"/>
      <c r="N344" s="332"/>
      <c r="O344" s="304"/>
      <c r="P344" s="332"/>
      <c r="Q344" s="332"/>
      <c r="R344" s="332"/>
      <c r="S344" s="332"/>
      <c r="T344" s="332"/>
      <c r="U344" s="332"/>
      <c r="V344" s="332"/>
    </row>
    <row r="345" spans="2:26">
      <c r="B345" s="45" t="s">
        <v>25</v>
      </c>
      <c r="C345" s="46" t="s">
        <v>10</v>
      </c>
      <c r="D345" s="47">
        <v>50</v>
      </c>
      <c r="E345" s="46" t="s">
        <v>119</v>
      </c>
      <c r="F345" s="304"/>
      <c r="G345" s="304"/>
      <c r="H345" s="304"/>
      <c r="I345" s="304"/>
      <c r="J345" s="304"/>
      <c r="K345" s="332"/>
      <c r="L345" s="332"/>
      <c r="M345" s="332"/>
      <c r="N345" s="332"/>
      <c r="O345" s="304"/>
      <c r="P345" s="332"/>
      <c r="Q345" s="332"/>
      <c r="R345" s="332"/>
      <c r="S345" s="332"/>
      <c r="T345" s="332"/>
      <c r="U345" s="332"/>
      <c r="V345" s="332"/>
    </row>
    <row r="346" spans="2:26">
      <c r="B346" s="45" t="s">
        <v>25</v>
      </c>
      <c r="C346" s="46" t="s">
        <v>10</v>
      </c>
      <c r="D346" s="47">
        <v>50</v>
      </c>
      <c r="E346" s="46" t="s">
        <v>34</v>
      </c>
      <c r="F346" s="304"/>
      <c r="G346" s="304"/>
      <c r="H346" s="304"/>
      <c r="I346" s="304"/>
      <c r="J346" s="304"/>
      <c r="K346" s="332"/>
      <c r="L346" s="332"/>
      <c r="M346" s="332"/>
      <c r="N346" s="332"/>
      <c r="O346" s="304"/>
      <c r="P346" s="332"/>
      <c r="Q346" s="332"/>
      <c r="R346" s="332"/>
      <c r="S346" s="332"/>
      <c r="T346" s="332"/>
      <c r="U346" s="332"/>
      <c r="V346" s="332"/>
    </row>
    <row r="347" spans="2:26" ht="15.6">
      <c r="B347" s="54" t="s">
        <v>25</v>
      </c>
      <c r="C347" s="55" t="s">
        <v>10</v>
      </c>
      <c r="D347" s="56" t="s">
        <v>133</v>
      </c>
      <c r="E347" s="57" t="s">
        <v>121</v>
      </c>
      <c r="F347" s="307"/>
      <c r="G347" s="307"/>
      <c r="H347" s="307"/>
      <c r="I347" s="307"/>
      <c r="J347" s="333"/>
      <c r="K347" s="337"/>
      <c r="L347" s="335"/>
      <c r="M347" s="335"/>
      <c r="N347" s="335"/>
      <c r="O347" s="333"/>
      <c r="P347" s="337"/>
      <c r="Q347" s="335"/>
      <c r="R347" s="335"/>
      <c r="S347" s="336"/>
      <c r="T347" s="337"/>
      <c r="U347" s="335"/>
      <c r="V347" s="335"/>
      <c r="X347" s="66"/>
      <c r="Z347" s="66"/>
    </row>
    <row r="348" spans="2:26">
      <c r="B348" s="45" t="s">
        <v>25</v>
      </c>
      <c r="C348" s="46" t="s">
        <v>10</v>
      </c>
      <c r="D348" s="47">
        <v>70</v>
      </c>
      <c r="E348" s="46" t="s">
        <v>31</v>
      </c>
      <c r="F348" s="304"/>
      <c r="G348" s="304"/>
      <c r="H348" s="304"/>
      <c r="I348" s="304"/>
      <c r="J348" s="304"/>
      <c r="K348" s="332"/>
      <c r="L348" s="332"/>
      <c r="M348" s="332"/>
      <c r="N348" s="332"/>
      <c r="O348" s="304"/>
      <c r="P348" s="332"/>
      <c r="Q348" s="332"/>
      <c r="R348" s="332"/>
      <c r="S348" s="332"/>
      <c r="T348" s="332"/>
      <c r="U348" s="332"/>
      <c r="V348" s="332"/>
    </row>
    <row r="349" spans="2:26">
      <c r="B349" s="45" t="s">
        <v>25</v>
      </c>
      <c r="C349" s="46" t="s">
        <v>10</v>
      </c>
      <c r="D349" s="47">
        <v>70</v>
      </c>
      <c r="E349" s="46" t="s">
        <v>118</v>
      </c>
      <c r="F349" s="304"/>
      <c r="G349" s="304"/>
      <c r="H349" s="304"/>
      <c r="I349" s="304"/>
      <c r="J349" s="304"/>
      <c r="K349" s="332"/>
      <c r="L349" s="332"/>
      <c r="M349" s="332"/>
      <c r="N349" s="332"/>
      <c r="O349" s="304"/>
      <c r="P349" s="332"/>
      <c r="Q349" s="332"/>
      <c r="R349" s="332"/>
      <c r="S349" s="332"/>
      <c r="T349" s="332"/>
      <c r="U349" s="332"/>
      <c r="V349" s="332"/>
    </row>
    <row r="350" spans="2:26">
      <c r="B350" s="45" t="s">
        <v>25</v>
      </c>
      <c r="C350" s="46" t="s">
        <v>10</v>
      </c>
      <c r="D350" s="47">
        <v>70</v>
      </c>
      <c r="E350" s="46" t="s">
        <v>119</v>
      </c>
      <c r="F350" s="304"/>
      <c r="G350" s="304"/>
      <c r="H350" s="304"/>
      <c r="I350" s="304"/>
      <c r="J350" s="304"/>
      <c r="K350" s="332"/>
      <c r="L350" s="332"/>
      <c r="M350" s="332"/>
      <c r="N350" s="332"/>
      <c r="O350" s="304"/>
      <c r="P350" s="332"/>
      <c r="Q350" s="332"/>
      <c r="R350" s="332"/>
      <c r="S350" s="332"/>
      <c r="T350" s="332"/>
      <c r="U350" s="332"/>
      <c r="V350" s="332"/>
    </row>
    <row r="351" spans="2:26">
      <c r="B351" s="45" t="s">
        <v>25</v>
      </c>
      <c r="C351" s="46" t="s">
        <v>10</v>
      </c>
      <c r="D351" s="47">
        <v>70</v>
      </c>
      <c r="E351" s="46" t="s">
        <v>34</v>
      </c>
      <c r="F351" s="304"/>
      <c r="G351" s="304"/>
      <c r="H351" s="304"/>
      <c r="I351" s="304"/>
      <c r="J351" s="304"/>
      <c r="K351" s="332"/>
      <c r="L351" s="332"/>
      <c r="M351" s="332"/>
      <c r="N351" s="332"/>
      <c r="O351" s="304"/>
      <c r="P351" s="332"/>
      <c r="Q351" s="332"/>
      <c r="R351" s="332"/>
      <c r="S351" s="332"/>
      <c r="T351" s="332"/>
      <c r="U351" s="332"/>
      <c r="V351" s="332"/>
    </row>
    <row r="352" spans="2:26" ht="15.6">
      <c r="B352" s="54" t="s">
        <v>25</v>
      </c>
      <c r="C352" s="55" t="s">
        <v>10</v>
      </c>
      <c r="D352" s="56" t="s">
        <v>130</v>
      </c>
      <c r="E352" s="57" t="s">
        <v>121</v>
      </c>
      <c r="F352" s="307"/>
      <c r="G352" s="307"/>
      <c r="H352" s="307"/>
      <c r="I352" s="307"/>
      <c r="J352" s="333"/>
      <c r="K352" s="337"/>
      <c r="L352" s="335"/>
      <c r="M352" s="335"/>
      <c r="N352" s="335"/>
      <c r="O352" s="333"/>
      <c r="P352" s="337"/>
      <c r="Q352" s="335"/>
      <c r="R352" s="335"/>
      <c r="S352" s="336"/>
      <c r="T352" s="337"/>
      <c r="U352" s="335"/>
      <c r="V352" s="335"/>
      <c r="X352" s="66"/>
      <c r="Z352" s="66"/>
    </row>
    <row r="353" spans="2:26" ht="15.6">
      <c r="B353" s="54" t="s">
        <v>25</v>
      </c>
      <c r="C353" s="55" t="s">
        <v>10</v>
      </c>
      <c r="D353" s="67" t="s">
        <v>127</v>
      </c>
      <c r="E353" s="68" t="s">
        <v>31</v>
      </c>
      <c r="F353" s="307"/>
      <c r="G353" s="307"/>
      <c r="H353" s="307"/>
      <c r="I353" s="307"/>
      <c r="J353" s="333"/>
      <c r="K353" s="338"/>
      <c r="L353" s="335"/>
      <c r="M353" s="335"/>
      <c r="N353" s="335"/>
      <c r="O353" s="333"/>
      <c r="P353" s="338"/>
      <c r="Q353" s="335"/>
      <c r="R353" s="335"/>
      <c r="S353" s="336"/>
      <c r="T353" s="338"/>
      <c r="U353" s="335"/>
      <c r="V353" s="335"/>
      <c r="X353" s="66"/>
      <c r="Z353" s="66"/>
    </row>
    <row r="354" spans="2:26" ht="15.6">
      <c r="B354" s="54" t="s">
        <v>25</v>
      </c>
      <c r="C354" s="55" t="s">
        <v>10</v>
      </c>
      <c r="D354" s="67" t="s">
        <v>127</v>
      </c>
      <c r="E354" s="68" t="s">
        <v>118</v>
      </c>
      <c r="F354" s="307"/>
      <c r="G354" s="307"/>
      <c r="H354" s="307"/>
      <c r="I354" s="307"/>
      <c r="J354" s="333"/>
      <c r="K354" s="338"/>
      <c r="L354" s="335"/>
      <c r="M354" s="335"/>
      <c r="N354" s="335"/>
      <c r="O354" s="333"/>
      <c r="P354" s="338"/>
      <c r="Q354" s="335"/>
      <c r="R354" s="335"/>
      <c r="S354" s="336"/>
      <c r="T354" s="338"/>
      <c r="U354" s="335"/>
      <c r="V354" s="335"/>
      <c r="X354" s="66"/>
      <c r="Z354" s="66"/>
    </row>
    <row r="355" spans="2:26" ht="15.6">
      <c r="B355" s="54" t="s">
        <v>25</v>
      </c>
      <c r="C355" s="55" t="s">
        <v>10</v>
      </c>
      <c r="D355" s="67" t="s">
        <v>127</v>
      </c>
      <c r="E355" s="68" t="s">
        <v>119</v>
      </c>
      <c r="F355" s="307"/>
      <c r="G355" s="307"/>
      <c r="H355" s="307"/>
      <c r="I355" s="307"/>
      <c r="J355" s="333"/>
      <c r="K355" s="338"/>
      <c r="L355" s="335"/>
      <c r="M355" s="335"/>
      <c r="N355" s="335"/>
      <c r="O355" s="333"/>
      <c r="P355" s="338"/>
      <c r="Q355" s="335"/>
      <c r="R355" s="335"/>
      <c r="S355" s="336"/>
      <c r="T355" s="338"/>
      <c r="U355" s="335"/>
      <c r="V355" s="335"/>
      <c r="X355" s="66"/>
      <c r="Z355" s="66"/>
    </row>
    <row r="356" spans="2:26" ht="15.6">
      <c r="B356" s="54" t="s">
        <v>25</v>
      </c>
      <c r="C356" s="55" t="s">
        <v>10</v>
      </c>
      <c r="D356" s="67" t="s">
        <v>127</v>
      </c>
      <c r="E356" s="68" t="s">
        <v>34</v>
      </c>
      <c r="F356" s="307"/>
      <c r="G356" s="307"/>
      <c r="H356" s="307"/>
      <c r="I356" s="307"/>
      <c r="J356" s="333"/>
      <c r="K356" s="338"/>
      <c r="L356" s="335"/>
      <c r="M356" s="335"/>
      <c r="N356" s="335"/>
      <c r="O356" s="333"/>
      <c r="P356" s="338"/>
      <c r="Q356" s="335"/>
      <c r="R356" s="335"/>
      <c r="S356" s="336"/>
      <c r="T356" s="338"/>
      <c r="U356" s="335"/>
      <c r="V356" s="335"/>
      <c r="X356" s="66"/>
      <c r="Z356" s="66"/>
    </row>
    <row r="357" spans="2:26" ht="15.6">
      <c r="B357" s="76" t="s">
        <v>25</v>
      </c>
      <c r="C357" s="77" t="s">
        <v>134</v>
      </c>
      <c r="D357" s="78" t="s">
        <v>127</v>
      </c>
      <c r="E357" s="79" t="s">
        <v>121</v>
      </c>
      <c r="F357" s="315"/>
      <c r="G357" s="315"/>
      <c r="H357" s="315"/>
      <c r="I357" s="315"/>
      <c r="J357" s="341"/>
      <c r="K357" s="346"/>
      <c r="L357" s="343"/>
      <c r="M357" s="343"/>
      <c r="N357" s="343"/>
      <c r="O357" s="341"/>
      <c r="P357" s="346"/>
      <c r="Q357" s="343"/>
      <c r="R357" s="343"/>
      <c r="S357" s="344"/>
      <c r="T357" s="346"/>
      <c r="U357" s="343"/>
      <c r="V357" s="343"/>
      <c r="X357" s="66"/>
      <c r="Z357" s="66"/>
    </row>
    <row r="358" spans="2:26" ht="15.6">
      <c r="B358" s="76" t="s">
        <v>25</v>
      </c>
      <c r="C358" s="79" t="s">
        <v>135</v>
      </c>
      <c r="D358" s="78" t="s">
        <v>136</v>
      </c>
      <c r="E358" s="77" t="s">
        <v>137</v>
      </c>
      <c r="F358" s="261"/>
      <c r="G358" s="261"/>
      <c r="H358" s="283"/>
      <c r="I358" s="283"/>
      <c r="J358" s="341"/>
      <c r="K358" s="346"/>
      <c r="L358" s="343"/>
      <c r="M358" s="343"/>
      <c r="N358" s="343"/>
      <c r="O358" s="341"/>
      <c r="P358" s="346"/>
      <c r="Q358" s="343"/>
      <c r="R358" s="343"/>
      <c r="S358" s="343"/>
      <c r="T358" s="346"/>
      <c r="U358" s="343"/>
      <c r="V358" s="343"/>
    </row>
    <row r="359" spans="2:26" ht="15.6">
      <c r="B359" s="76" t="s">
        <v>25</v>
      </c>
      <c r="C359" s="79" t="s">
        <v>135</v>
      </c>
      <c r="D359" s="78" t="s">
        <v>136</v>
      </c>
      <c r="E359" s="77" t="s">
        <v>138</v>
      </c>
      <c r="F359" s="261"/>
      <c r="G359" s="261"/>
      <c r="H359" s="283"/>
      <c r="I359" s="283"/>
      <c r="J359" s="341"/>
      <c r="K359" s="346"/>
      <c r="L359" s="343"/>
      <c r="M359" s="343"/>
      <c r="N359" s="343"/>
      <c r="O359" s="341"/>
      <c r="P359" s="346"/>
      <c r="Q359" s="343"/>
      <c r="R359" s="343"/>
      <c r="S359" s="343"/>
      <c r="T359" s="346"/>
      <c r="U359" s="343"/>
      <c r="V359" s="343"/>
    </row>
    <row r="360" spans="2:26" ht="15.6">
      <c r="B360" s="76" t="s">
        <v>25</v>
      </c>
      <c r="C360" s="79" t="s">
        <v>135</v>
      </c>
      <c r="D360" s="78" t="s">
        <v>136</v>
      </c>
      <c r="E360" s="77" t="s">
        <v>139</v>
      </c>
      <c r="F360" s="261"/>
      <c r="G360" s="261"/>
      <c r="H360" s="283"/>
      <c r="I360" s="283"/>
      <c r="J360" s="341"/>
      <c r="K360" s="346"/>
      <c r="L360" s="343"/>
      <c r="M360" s="343"/>
      <c r="N360" s="343"/>
      <c r="O360" s="341"/>
      <c r="P360" s="346"/>
      <c r="Q360" s="343"/>
      <c r="R360" s="343"/>
      <c r="S360" s="343"/>
      <c r="T360" s="346"/>
      <c r="U360" s="343"/>
      <c r="V360" s="343"/>
    </row>
    <row r="361" spans="2:26" ht="15.6">
      <c r="B361" s="76" t="s">
        <v>25</v>
      </c>
      <c r="C361" s="79" t="s">
        <v>135</v>
      </c>
      <c r="D361" s="78" t="s">
        <v>136</v>
      </c>
      <c r="E361" s="77" t="s">
        <v>140</v>
      </c>
      <c r="F361" s="261"/>
      <c r="G361" s="261"/>
      <c r="H361" s="261"/>
      <c r="I361" s="261"/>
      <c r="J361" s="350"/>
      <c r="K361" s="346"/>
      <c r="L361" s="346"/>
      <c r="M361" s="346"/>
      <c r="N361" s="346"/>
      <c r="O361" s="350"/>
      <c r="P361" s="346"/>
      <c r="Q361" s="346"/>
      <c r="R361" s="346"/>
      <c r="S361" s="346"/>
      <c r="T361" s="346"/>
      <c r="U361" s="346"/>
      <c r="V361" s="346"/>
    </row>
    <row r="362" spans="2:26" ht="15.6">
      <c r="B362" s="96" t="s">
        <v>144</v>
      </c>
      <c r="C362" s="97" t="s">
        <v>135</v>
      </c>
      <c r="D362" s="98" t="s">
        <v>136</v>
      </c>
      <c r="E362" s="97" t="s">
        <v>121</v>
      </c>
      <c r="F362" s="319"/>
      <c r="G362" s="319"/>
      <c r="H362" s="319"/>
      <c r="I362" s="319"/>
      <c r="J362" s="351"/>
      <c r="K362" s="352"/>
      <c r="L362" s="353"/>
      <c r="M362" s="353"/>
      <c r="N362" s="351"/>
      <c r="O362" s="351"/>
      <c r="P362" s="352"/>
      <c r="Q362" s="353"/>
      <c r="R362" s="353"/>
      <c r="S362" s="354"/>
      <c r="T362" s="352"/>
      <c r="U362" s="353"/>
      <c r="V362" s="353"/>
    </row>
    <row r="363" spans="2:26" ht="15.6">
      <c r="B363" s="112" t="s">
        <v>145</v>
      </c>
      <c r="C363" s="55" t="s">
        <v>14</v>
      </c>
      <c r="D363" s="113">
        <v>80</v>
      </c>
      <c r="E363" s="68" t="s">
        <v>137</v>
      </c>
      <c r="F363" s="56"/>
      <c r="G363" s="56"/>
      <c r="H363" s="56"/>
      <c r="I363" s="56"/>
      <c r="J363" s="113"/>
      <c r="K363" s="113"/>
      <c r="L363" s="335"/>
      <c r="M363" s="335"/>
      <c r="N363" s="113"/>
      <c r="O363" s="113"/>
      <c r="P363" s="113"/>
      <c r="Q363" s="335"/>
      <c r="R363" s="335"/>
      <c r="S363" s="347"/>
      <c r="T363" s="113"/>
      <c r="U363" s="335"/>
      <c r="V363" s="335"/>
    </row>
    <row r="364" spans="2:26" ht="15.6">
      <c r="B364" s="112" t="s">
        <v>145</v>
      </c>
      <c r="C364" s="55" t="s">
        <v>14</v>
      </c>
      <c r="D364" s="113">
        <v>80</v>
      </c>
      <c r="E364" s="68" t="s">
        <v>138</v>
      </c>
      <c r="F364" s="56"/>
      <c r="G364" s="56"/>
      <c r="H364" s="56"/>
      <c r="I364" s="56"/>
      <c r="J364" s="113"/>
      <c r="K364" s="113"/>
      <c r="L364" s="335"/>
      <c r="M364" s="335"/>
      <c r="N364" s="113"/>
      <c r="O364" s="113"/>
      <c r="P364" s="113"/>
      <c r="Q364" s="335"/>
      <c r="R364" s="335"/>
      <c r="S364" s="347"/>
      <c r="T364" s="113"/>
      <c r="U364" s="335"/>
      <c r="V364" s="335"/>
    </row>
    <row r="365" spans="2:26" ht="15.6">
      <c r="B365" s="112" t="s">
        <v>145</v>
      </c>
      <c r="C365" s="55" t="s">
        <v>14</v>
      </c>
      <c r="D365" s="113">
        <v>80</v>
      </c>
      <c r="E365" s="68" t="s">
        <v>139</v>
      </c>
      <c r="F365" s="56"/>
      <c r="G365" s="56"/>
      <c r="H365" s="56"/>
      <c r="I365" s="56"/>
      <c r="J365" s="113"/>
      <c r="K365" s="113"/>
      <c r="L365" s="335"/>
      <c r="M365" s="335"/>
      <c r="N365" s="113"/>
      <c r="O365" s="113"/>
      <c r="P365" s="113"/>
      <c r="Q365" s="335"/>
      <c r="R365" s="335"/>
      <c r="S365" s="347"/>
      <c r="T365" s="113"/>
      <c r="U365" s="335"/>
      <c r="V365" s="335"/>
    </row>
    <row r="366" spans="2:26" ht="15.6">
      <c r="B366" s="112" t="s">
        <v>145</v>
      </c>
      <c r="C366" s="55" t="s">
        <v>14</v>
      </c>
      <c r="D366" s="113">
        <v>80</v>
      </c>
      <c r="E366" s="68" t="s">
        <v>140</v>
      </c>
      <c r="F366" s="56"/>
      <c r="G366" s="56"/>
      <c r="H366" s="56"/>
      <c r="I366" s="56"/>
      <c r="J366" s="113"/>
      <c r="K366" s="113"/>
      <c r="L366" s="335"/>
      <c r="M366" s="335"/>
      <c r="N366" s="113"/>
      <c r="O366" s="113"/>
      <c r="P366" s="113"/>
      <c r="Q366" s="335"/>
      <c r="R366" s="335"/>
      <c r="S366" s="347"/>
      <c r="T366" s="113"/>
      <c r="U366" s="335"/>
      <c r="V366" s="335"/>
    </row>
    <row r="367" spans="2:26" ht="15.6">
      <c r="B367" s="112" t="s">
        <v>145</v>
      </c>
      <c r="C367" s="55" t="s">
        <v>14</v>
      </c>
      <c r="D367" s="113">
        <v>90</v>
      </c>
      <c r="E367" s="68" t="s">
        <v>137</v>
      </c>
      <c r="F367" s="56"/>
      <c r="G367" s="56"/>
      <c r="H367" s="56"/>
      <c r="I367" s="56"/>
      <c r="J367" s="113"/>
      <c r="K367" s="113"/>
      <c r="L367" s="335"/>
      <c r="M367" s="335"/>
      <c r="N367" s="113"/>
      <c r="O367" s="113"/>
      <c r="P367" s="113"/>
      <c r="Q367" s="335"/>
      <c r="R367" s="335"/>
      <c r="S367" s="347"/>
      <c r="T367" s="113"/>
      <c r="U367" s="335"/>
      <c r="V367" s="335"/>
    </row>
    <row r="368" spans="2:26" ht="15.6">
      <c r="B368" s="112" t="s">
        <v>145</v>
      </c>
      <c r="C368" s="55" t="s">
        <v>14</v>
      </c>
      <c r="D368" s="113">
        <v>90</v>
      </c>
      <c r="E368" s="68" t="s">
        <v>138</v>
      </c>
      <c r="F368" s="56"/>
      <c r="G368" s="56"/>
      <c r="H368" s="56"/>
      <c r="I368" s="56"/>
      <c r="J368" s="113"/>
      <c r="K368" s="113"/>
      <c r="L368" s="335"/>
      <c r="M368" s="335"/>
      <c r="N368" s="113"/>
      <c r="O368" s="113"/>
      <c r="P368" s="113"/>
      <c r="Q368" s="335"/>
      <c r="R368" s="335"/>
      <c r="S368" s="347"/>
      <c r="T368" s="113"/>
      <c r="U368" s="335"/>
      <c r="V368" s="335"/>
    </row>
    <row r="369" spans="2:22" ht="15.6">
      <c r="B369" s="112" t="s">
        <v>145</v>
      </c>
      <c r="C369" s="55" t="s">
        <v>14</v>
      </c>
      <c r="D369" s="113">
        <v>90</v>
      </c>
      <c r="E369" s="68" t="s">
        <v>139</v>
      </c>
      <c r="F369" s="56"/>
      <c r="G369" s="56"/>
      <c r="H369" s="56"/>
      <c r="I369" s="56"/>
      <c r="J369" s="113"/>
      <c r="K369" s="113"/>
      <c r="L369" s="335"/>
      <c r="M369" s="335"/>
      <c r="N369" s="113"/>
      <c r="O369" s="113"/>
      <c r="P369" s="113"/>
      <c r="Q369" s="335"/>
      <c r="R369" s="335"/>
      <c r="S369" s="347"/>
      <c r="T369" s="113"/>
      <c r="U369" s="335"/>
      <c r="V369" s="335"/>
    </row>
    <row r="370" spans="2:22" ht="15.6">
      <c r="B370" s="112" t="s">
        <v>145</v>
      </c>
      <c r="C370" s="55" t="s">
        <v>14</v>
      </c>
      <c r="D370" s="113">
        <v>90</v>
      </c>
      <c r="E370" s="68" t="s">
        <v>140</v>
      </c>
      <c r="F370" s="56"/>
      <c r="G370" s="56"/>
      <c r="H370" s="56"/>
      <c r="I370" s="56"/>
      <c r="J370" s="113"/>
      <c r="K370" s="113"/>
      <c r="L370" s="335"/>
      <c r="M370" s="335"/>
      <c r="N370" s="113"/>
      <c r="O370" s="113"/>
      <c r="P370" s="113"/>
      <c r="Q370" s="335"/>
      <c r="R370" s="335"/>
      <c r="S370" s="347"/>
      <c r="T370" s="113"/>
      <c r="U370" s="335"/>
      <c r="V370" s="335"/>
    </row>
    <row r="371" spans="2:22" ht="15.6">
      <c r="B371" s="112" t="s">
        <v>145</v>
      </c>
      <c r="C371" s="55" t="s">
        <v>14</v>
      </c>
      <c r="D371" s="113">
        <v>100</v>
      </c>
      <c r="E371" s="68" t="s">
        <v>137</v>
      </c>
      <c r="F371" s="56"/>
      <c r="G371" s="56"/>
      <c r="H371" s="56"/>
      <c r="I371" s="56"/>
      <c r="J371" s="113"/>
      <c r="K371" s="113"/>
      <c r="L371" s="335"/>
      <c r="M371" s="335"/>
      <c r="N371" s="113"/>
      <c r="O371" s="113"/>
      <c r="P371" s="113"/>
      <c r="Q371" s="335"/>
      <c r="R371" s="335"/>
      <c r="S371" s="347"/>
      <c r="T371" s="113"/>
      <c r="U371" s="335"/>
      <c r="V371" s="335"/>
    </row>
    <row r="372" spans="2:22" ht="15.6">
      <c r="B372" s="112" t="s">
        <v>145</v>
      </c>
      <c r="C372" s="55" t="s">
        <v>14</v>
      </c>
      <c r="D372" s="113">
        <v>100</v>
      </c>
      <c r="E372" s="68" t="s">
        <v>138</v>
      </c>
      <c r="F372" s="56"/>
      <c r="G372" s="56"/>
      <c r="H372" s="56"/>
      <c r="I372" s="56"/>
      <c r="J372" s="113"/>
      <c r="K372" s="113"/>
      <c r="L372" s="335"/>
      <c r="M372" s="335"/>
      <c r="N372" s="113"/>
      <c r="O372" s="113"/>
      <c r="P372" s="113"/>
      <c r="Q372" s="335"/>
      <c r="R372" s="335"/>
      <c r="S372" s="347"/>
      <c r="T372" s="113"/>
      <c r="U372" s="335"/>
      <c r="V372" s="335"/>
    </row>
    <row r="373" spans="2:22" ht="15.6">
      <c r="B373" s="112" t="s">
        <v>145</v>
      </c>
      <c r="C373" s="55" t="s">
        <v>14</v>
      </c>
      <c r="D373" s="113">
        <v>100</v>
      </c>
      <c r="E373" s="68" t="s">
        <v>139</v>
      </c>
      <c r="F373" s="56"/>
      <c r="G373" s="56"/>
      <c r="H373" s="56"/>
      <c r="I373" s="56"/>
      <c r="J373" s="113"/>
      <c r="K373" s="113"/>
      <c r="L373" s="335"/>
      <c r="M373" s="335"/>
      <c r="N373" s="113"/>
      <c r="O373" s="113"/>
      <c r="P373" s="113"/>
      <c r="Q373" s="335"/>
      <c r="R373" s="335"/>
      <c r="S373" s="347"/>
      <c r="T373" s="113"/>
      <c r="U373" s="335"/>
      <c r="V373" s="335"/>
    </row>
    <row r="374" spans="2:22" ht="15.6">
      <c r="B374" s="112" t="s">
        <v>145</v>
      </c>
      <c r="C374" s="55" t="s">
        <v>14</v>
      </c>
      <c r="D374" s="113">
        <v>100</v>
      </c>
      <c r="E374" s="68" t="s">
        <v>140</v>
      </c>
      <c r="F374" s="56"/>
      <c r="G374" s="56"/>
      <c r="H374" s="56"/>
      <c r="I374" s="56"/>
      <c r="J374" s="113"/>
      <c r="K374" s="113"/>
      <c r="L374" s="335"/>
      <c r="M374" s="335"/>
      <c r="N374" s="113"/>
      <c r="O374" s="113"/>
      <c r="P374" s="113"/>
      <c r="Q374" s="335"/>
      <c r="R374" s="335"/>
      <c r="S374" s="347"/>
      <c r="T374" s="113"/>
      <c r="U374" s="335"/>
      <c r="V374" s="335"/>
    </row>
    <row r="375" spans="2:22" ht="15.6">
      <c r="B375" s="112" t="s">
        <v>145</v>
      </c>
      <c r="C375" s="55" t="s">
        <v>14</v>
      </c>
      <c r="D375" s="113">
        <v>110</v>
      </c>
      <c r="E375" s="68" t="s">
        <v>137</v>
      </c>
      <c r="F375" s="56"/>
      <c r="G375" s="56"/>
      <c r="H375" s="56"/>
      <c r="I375" s="56"/>
      <c r="J375" s="113"/>
      <c r="K375" s="113"/>
      <c r="L375" s="335"/>
      <c r="M375" s="335"/>
      <c r="N375" s="113"/>
      <c r="O375" s="113"/>
      <c r="P375" s="113"/>
      <c r="Q375" s="335"/>
      <c r="R375" s="335"/>
      <c r="S375" s="347"/>
      <c r="T375" s="113"/>
      <c r="U375" s="335"/>
      <c r="V375" s="335"/>
    </row>
    <row r="376" spans="2:22" ht="15.6">
      <c r="B376" s="112" t="s">
        <v>145</v>
      </c>
      <c r="C376" s="55" t="s">
        <v>14</v>
      </c>
      <c r="D376" s="113">
        <v>110</v>
      </c>
      <c r="E376" s="68" t="s">
        <v>138</v>
      </c>
      <c r="F376" s="56"/>
      <c r="G376" s="56"/>
      <c r="H376" s="56"/>
      <c r="I376" s="56"/>
      <c r="J376" s="113"/>
      <c r="K376" s="113"/>
      <c r="L376" s="335"/>
      <c r="M376" s="335"/>
      <c r="N376" s="113"/>
      <c r="O376" s="113"/>
      <c r="P376" s="113"/>
      <c r="Q376" s="335"/>
      <c r="R376" s="335"/>
      <c r="S376" s="347"/>
      <c r="T376" s="113"/>
      <c r="U376" s="335"/>
      <c r="V376" s="335"/>
    </row>
    <row r="377" spans="2:22" ht="15.6">
      <c r="B377" s="112" t="s">
        <v>145</v>
      </c>
      <c r="C377" s="55" t="s">
        <v>14</v>
      </c>
      <c r="D377" s="113">
        <v>110</v>
      </c>
      <c r="E377" s="68" t="s">
        <v>139</v>
      </c>
      <c r="F377" s="56"/>
      <c r="G377" s="56"/>
      <c r="H377" s="56"/>
      <c r="I377" s="56"/>
      <c r="J377" s="113"/>
      <c r="K377" s="113"/>
      <c r="L377" s="335"/>
      <c r="M377" s="335"/>
      <c r="N377" s="113"/>
      <c r="O377" s="113"/>
      <c r="P377" s="113"/>
      <c r="Q377" s="335"/>
      <c r="R377" s="335"/>
      <c r="S377" s="347"/>
      <c r="T377" s="113"/>
      <c r="U377" s="335"/>
      <c r="V377" s="335"/>
    </row>
    <row r="378" spans="2:22" ht="15.6">
      <c r="B378" s="112" t="s">
        <v>145</v>
      </c>
      <c r="C378" s="55" t="s">
        <v>14</v>
      </c>
      <c r="D378" s="113">
        <v>110</v>
      </c>
      <c r="E378" s="68" t="s">
        <v>140</v>
      </c>
      <c r="F378" s="56"/>
      <c r="G378" s="56"/>
      <c r="H378" s="56"/>
      <c r="I378" s="56"/>
      <c r="J378" s="113"/>
      <c r="K378" s="113"/>
      <c r="L378" s="335"/>
      <c r="M378" s="335"/>
      <c r="N378" s="113"/>
      <c r="O378" s="113"/>
      <c r="P378" s="113"/>
      <c r="Q378" s="335"/>
      <c r="R378" s="335"/>
      <c r="S378" s="347"/>
      <c r="T378" s="113"/>
      <c r="U378" s="335"/>
      <c r="V378" s="335"/>
    </row>
    <row r="379" spans="2:22" ht="15.6">
      <c r="B379" s="112" t="s">
        <v>145</v>
      </c>
      <c r="C379" s="55" t="s">
        <v>14</v>
      </c>
      <c r="D379" s="113">
        <v>120</v>
      </c>
      <c r="E379" s="68" t="s">
        <v>137</v>
      </c>
      <c r="F379" s="56"/>
      <c r="G379" s="56"/>
      <c r="H379" s="56"/>
      <c r="I379" s="56"/>
      <c r="J379" s="113"/>
      <c r="K379" s="113"/>
      <c r="L379" s="335"/>
      <c r="M379" s="335"/>
      <c r="N379" s="113"/>
      <c r="O379" s="113"/>
      <c r="P379" s="113"/>
      <c r="Q379" s="335"/>
      <c r="R379" s="335"/>
      <c r="S379" s="347"/>
      <c r="T379" s="113"/>
      <c r="U379" s="335"/>
      <c r="V379" s="335"/>
    </row>
    <row r="380" spans="2:22" ht="15.6">
      <c r="B380" s="112" t="s">
        <v>145</v>
      </c>
      <c r="C380" s="55" t="s">
        <v>14</v>
      </c>
      <c r="D380" s="113">
        <v>120</v>
      </c>
      <c r="E380" s="68" t="s">
        <v>138</v>
      </c>
      <c r="F380" s="56"/>
      <c r="G380" s="56"/>
      <c r="H380" s="56"/>
      <c r="I380" s="56"/>
      <c r="J380" s="113"/>
      <c r="K380" s="113"/>
      <c r="L380" s="335"/>
      <c r="M380" s="335"/>
      <c r="N380" s="113"/>
      <c r="O380" s="113"/>
      <c r="P380" s="113"/>
      <c r="Q380" s="335"/>
      <c r="R380" s="335"/>
      <c r="S380" s="347"/>
      <c r="T380" s="113"/>
      <c r="U380" s="335"/>
      <c r="V380" s="335"/>
    </row>
    <row r="381" spans="2:22" ht="15.6">
      <c r="B381" s="112" t="s">
        <v>145</v>
      </c>
      <c r="C381" s="55" t="s">
        <v>14</v>
      </c>
      <c r="D381" s="113">
        <v>120</v>
      </c>
      <c r="E381" s="68" t="s">
        <v>139</v>
      </c>
      <c r="F381" s="56"/>
      <c r="G381" s="56"/>
      <c r="H381" s="56"/>
      <c r="I381" s="56"/>
      <c r="J381" s="113"/>
      <c r="K381" s="113"/>
      <c r="L381" s="335"/>
      <c r="M381" s="335"/>
      <c r="N381" s="113"/>
      <c r="O381" s="113"/>
      <c r="P381" s="113"/>
      <c r="Q381" s="335"/>
      <c r="R381" s="335"/>
      <c r="S381" s="347"/>
      <c r="T381" s="113"/>
      <c r="U381" s="335"/>
      <c r="V381" s="335"/>
    </row>
    <row r="382" spans="2:22" ht="15.6">
      <c r="B382" s="112" t="s">
        <v>145</v>
      </c>
      <c r="C382" s="55" t="s">
        <v>14</v>
      </c>
      <c r="D382" s="113">
        <v>120</v>
      </c>
      <c r="E382" s="68" t="s">
        <v>140</v>
      </c>
      <c r="F382" s="56"/>
      <c r="G382" s="56"/>
      <c r="H382" s="56"/>
      <c r="I382" s="56"/>
      <c r="J382" s="113"/>
      <c r="K382" s="113"/>
      <c r="L382" s="335"/>
      <c r="M382" s="335"/>
      <c r="N382" s="113"/>
      <c r="O382" s="113"/>
      <c r="P382" s="113"/>
      <c r="Q382" s="335"/>
      <c r="R382" s="335"/>
      <c r="S382" s="347"/>
      <c r="T382" s="113"/>
      <c r="U382" s="335"/>
      <c r="V382" s="335"/>
    </row>
    <row r="383" spans="2:22" ht="15.6">
      <c r="B383" s="112" t="s">
        <v>145</v>
      </c>
      <c r="C383" s="55" t="s">
        <v>14</v>
      </c>
      <c r="D383" s="113">
        <v>130</v>
      </c>
      <c r="E383" s="68" t="s">
        <v>137</v>
      </c>
      <c r="F383" s="56"/>
      <c r="G383" s="56"/>
      <c r="H383" s="56"/>
      <c r="I383" s="56"/>
      <c r="J383" s="113"/>
      <c r="K383" s="113"/>
      <c r="L383" s="335"/>
      <c r="M383" s="335"/>
      <c r="N383" s="113"/>
      <c r="O383" s="113"/>
      <c r="P383" s="113"/>
      <c r="Q383" s="335"/>
      <c r="R383" s="335"/>
      <c r="S383" s="347"/>
      <c r="T383" s="113"/>
      <c r="U383" s="335"/>
      <c r="V383" s="335"/>
    </row>
    <row r="384" spans="2:22" ht="15.6">
      <c r="B384" s="112" t="s">
        <v>145</v>
      </c>
      <c r="C384" s="55" t="s">
        <v>14</v>
      </c>
      <c r="D384" s="113">
        <v>130</v>
      </c>
      <c r="E384" s="68" t="s">
        <v>138</v>
      </c>
      <c r="F384" s="56"/>
      <c r="G384" s="56"/>
      <c r="H384" s="56"/>
      <c r="I384" s="56"/>
      <c r="J384" s="113"/>
      <c r="K384" s="113"/>
      <c r="L384" s="335"/>
      <c r="M384" s="335"/>
      <c r="N384" s="113"/>
      <c r="O384" s="113"/>
      <c r="P384" s="113"/>
      <c r="Q384" s="335"/>
      <c r="R384" s="335"/>
      <c r="S384" s="347"/>
      <c r="T384" s="113"/>
      <c r="U384" s="335"/>
      <c r="V384" s="335"/>
    </row>
    <row r="385" spans="2:22" ht="15.6">
      <c r="B385" s="112" t="s">
        <v>145</v>
      </c>
      <c r="C385" s="55" t="s">
        <v>14</v>
      </c>
      <c r="D385" s="113">
        <v>130</v>
      </c>
      <c r="E385" s="68" t="s">
        <v>139</v>
      </c>
      <c r="F385" s="56"/>
      <c r="G385" s="56"/>
      <c r="H385" s="56"/>
      <c r="I385" s="56"/>
      <c r="J385" s="113"/>
      <c r="K385" s="113"/>
      <c r="L385" s="335"/>
      <c r="M385" s="335"/>
      <c r="N385" s="113"/>
      <c r="O385" s="113"/>
      <c r="P385" s="113"/>
      <c r="Q385" s="335"/>
      <c r="R385" s="335"/>
      <c r="S385" s="347"/>
      <c r="T385" s="113"/>
      <c r="U385" s="335"/>
      <c r="V385" s="335"/>
    </row>
    <row r="386" spans="2:22" ht="15.6">
      <c r="B386" s="112" t="s">
        <v>145</v>
      </c>
      <c r="C386" s="55" t="s">
        <v>14</v>
      </c>
      <c r="D386" s="113">
        <v>130</v>
      </c>
      <c r="E386" s="68" t="s">
        <v>140</v>
      </c>
      <c r="F386" s="56"/>
      <c r="G386" s="56"/>
      <c r="H386" s="56"/>
      <c r="I386" s="56"/>
      <c r="J386" s="113"/>
      <c r="K386" s="113"/>
      <c r="L386" s="335"/>
      <c r="M386" s="335"/>
      <c r="N386" s="113"/>
      <c r="O386" s="113"/>
      <c r="P386" s="113"/>
      <c r="Q386" s="335"/>
      <c r="R386" s="335"/>
      <c r="S386" s="347"/>
      <c r="T386" s="113"/>
      <c r="U386" s="335"/>
      <c r="V386" s="335"/>
    </row>
    <row r="387" spans="2:22" ht="15.6">
      <c r="B387" s="112" t="s">
        <v>145</v>
      </c>
      <c r="C387" s="55" t="s">
        <v>12</v>
      </c>
      <c r="D387" s="113">
        <v>60</v>
      </c>
      <c r="E387" s="68" t="s">
        <v>137</v>
      </c>
      <c r="F387" s="56"/>
      <c r="G387" s="56"/>
      <c r="H387" s="56"/>
      <c r="I387" s="56"/>
      <c r="J387" s="113"/>
      <c r="K387" s="113"/>
      <c r="L387" s="335"/>
      <c r="M387" s="335"/>
      <c r="N387" s="113"/>
      <c r="O387" s="113"/>
      <c r="P387" s="113"/>
      <c r="Q387" s="335"/>
      <c r="R387" s="335"/>
      <c r="S387" s="347"/>
      <c r="T387" s="113"/>
      <c r="U387" s="335"/>
      <c r="V387" s="335"/>
    </row>
    <row r="388" spans="2:22" ht="15.6">
      <c r="B388" s="112" t="s">
        <v>145</v>
      </c>
      <c r="C388" s="55" t="s">
        <v>12</v>
      </c>
      <c r="D388" s="113">
        <v>60</v>
      </c>
      <c r="E388" s="68" t="s">
        <v>138</v>
      </c>
      <c r="F388" s="56"/>
      <c r="G388" s="56"/>
      <c r="H388" s="56"/>
      <c r="I388" s="56"/>
      <c r="J388" s="113"/>
      <c r="K388" s="113"/>
      <c r="L388" s="335"/>
      <c r="M388" s="335"/>
      <c r="N388" s="113"/>
      <c r="O388" s="113"/>
      <c r="P388" s="113"/>
      <c r="Q388" s="335"/>
      <c r="R388" s="335"/>
      <c r="S388" s="347"/>
      <c r="T388" s="113"/>
      <c r="U388" s="335"/>
      <c r="V388" s="335"/>
    </row>
    <row r="389" spans="2:22" ht="15.6">
      <c r="B389" s="112" t="s">
        <v>145</v>
      </c>
      <c r="C389" s="55" t="s">
        <v>12</v>
      </c>
      <c r="D389" s="113">
        <v>60</v>
      </c>
      <c r="E389" s="68" t="s">
        <v>139</v>
      </c>
      <c r="F389" s="56"/>
      <c r="G389" s="56"/>
      <c r="H389" s="56"/>
      <c r="I389" s="56"/>
      <c r="J389" s="113"/>
      <c r="K389" s="113"/>
      <c r="L389" s="335"/>
      <c r="M389" s="335"/>
      <c r="N389" s="113"/>
      <c r="O389" s="113"/>
      <c r="P389" s="113"/>
      <c r="Q389" s="335"/>
      <c r="R389" s="335"/>
      <c r="S389" s="347"/>
      <c r="T389" s="113"/>
      <c r="U389" s="335"/>
      <c r="V389" s="335"/>
    </row>
    <row r="390" spans="2:22" ht="15.6">
      <c r="B390" s="112" t="s">
        <v>145</v>
      </c>
      <c r="C390" s="55" t="s">
        <v>12</v>
      </c>
      <c r="D390" s="113">
        <v>60</v>
      </c>
      <c r="E390" s="68" t="s">
        <v>140</v>
      </c>
      <c r="F390" s="56"/>
      <c r="G390" s="56"/>
      <c r="H390" s="56"/>
      <c r="I390" s="56"/>
      <c r="J390" s="113"/>
      <c r="K390" s="113"/>
      <c r="L390" s="335"/>
      <c r="M390" s="335"/>
      <c r="N390" s="113"/>
      <c r="O390" s="113"/>
      <c r="P390" s="113"/>
      <c r="Q390" s="335"/>
      <c r="R390" s="335"/>
      <c r="S390" s="347"/>
      <c r="T390" s="113"/>
      <c r="U390" s="335"/>
      <c r="V390" s="335"/>
    </row>
    <row r="391" spans="2:22" ht="15.6">
      <c r="B391" s="112" t="s">
        <v>145</v>
      </c>
      <c r="C391" s="55" t="s">
        <v>12</v>
      </c>
      <c r="D391" s="113">
        <v>70</v>
      </c>
      <c r="E391" s="68" t="s">
        <v>137</v>
      </c>
      <c r="F391" s="56"/>
      <c r="G391" s="56"/>
      <c r="H391" s="56"/>
      <c r="I391" s="56"/>
      <c r="J391" s="113"/>
      <c r="K391" s="113"/>
      <c r="L391" s="335"/>
      <c r="M391" s="335"/>
      <c r="N391" s="113"/>
      <c r="O391" s="113"/>
      <c r="P391" s="113"/>
      <c r="Q391" s="335"/>
      <c r="R391" s="335"/>
      <c r="S391" s="347"/>
      <c r="T391" s="113"/>
      <c r="U391" s="335"/>
      <c r="V391" s="335"/>
    </row>
    <row r="392" spans="2:22" ht="15.6">
      <c r="B392" s="112" t="s">
        <v>145</v>
      </c>
      <c r="C392" s="55" t="s">
        <v>12</v>
      </c>
      <c r="D392" s="113">
        <v>70</v>
      </c>
      <c r="E392" s="68" t="s">
        <v>138</v>
      </c>
      <c r="F392" s="56"/>
      <c r="G392" s="56"/>
      <c r="H392" s="56"/>
      <c r="I392" s="56"/>
      <c r="J392" s="113"/>
      <c r="K392" s="113"/>
      <c r="L392" s="335"/>
      <c r="M392" s="335"/>
      <c r="N392" s="113"/>
      <c r="O392" s="113"/>
      <c r="P392" s="113"/>
      <c r="Q392" s="335"/>
      <c r="R392" s="335"/>
      <c r="S392" s="347"/>
      <c r="T392" s="113"/>
      <c r="U392" s="335"/>
      <c r="V392" s="335"/>
    </row>
    <row r="393" spans="2:22" ht="15.6">
      <c r="B393" s="112" t="s">
        <v>145</v>
      </c>
      <c r="C393" s="55" t="s">
        <v>12</v>
      </c>
      <c r="D393" s="113">
        <v>70</v>
      </c>
      <c r="E393" s="68" t="s">
        <v>139</v>
      </c>
      <c r="F393" s="56"/>
      <c r="G393" s="56"/>
      <c r="H393" s="56"/>
      <c r="I393" s="56"/>
      <c r="J393" s="113"/>
      <c r="K393" s="113"/>
      <c r="L393" s="335"/>
      <c r="M393" s="335"/>
      <c r="N393" s="113"/>
      <c r="O393" s="113"/>
      <c r="P393" s="113"/>
      <c r="Q393" s="335"/>
      <c r="R393" s="335"/>
      <c r="S393" s="347"/>
      <c r="T393" s="113"/>
      <c r="U393" s="335"/>
      <c r="V393" s="335"/>
    </row>
    <row r="394" spans="2:22" ht="15.6">
      <c r="B394" s="112" t="s">
        <v>145</v>
      </c>
      <c r="C394" s="55" t="s">
        <v>12</v>
      </c>
      <c r="D394" s="113">
        <v>70</v>
      </c>
      <c r="E394" s="68" t="s">
        <v>140</v>
      </c>
      <c r="F394" s="56"/>
      <c r="G394" s="56"/>
      <c r="H394" s="56"/>
      <c r="I394" s="56"/>
      <c r="J394" s="113"/>
      <c r="K394" s="113"/>
      <c r="L394" s="335"/>
      <c r="M394" s="335"/>
      <c r="N394" s="113"/>
      <c r="O394" s="113"/>
      <c r="P394" s="113"/>
      <c r="Q394" s="335"/>
      <c r="R394" s="335"/>
      <c r="S394" s="347"/>
      <c r="T394" s="113"/>
      <c r="U394" s="335"/>
      <c r="V394" s="335"/>
    </row>
    <row r="395" spans="2:22" ht="15.6">
      <c r="B395" s="112" t="s">
        <v>145</v>
      </c>
      <c r="C395" s="55" t="s">
        <v>12</v>
      </c>
      <c r="D395" s="113">
        <v>80</v>
      </c>
      <c r="E395" s="68" t="s">
        <v>137</v>
      </c>
      <c r="F395" s="56"/>
      <c r="G395" s="56"/>
      <c r="H395" s="56"/>
      <c r="I395" s="56"/>
      <c r="J395" s="113"/>
      <c r="K395" s="113"/>
      <c r="L395" s="335"/>
      <c r="M395" s="335"/>
      <c r="N395" s="113"/>
      <c r="O395" s="113"/>
      <c r="P395" s="113"/>
      <c r="Q395" s="335"/>
      <c r="R395" s="335"/>
      <c r="S395" s="347"/>
      <c r="T395" s="113"/>
      <c r="U395" s="335"/>
      <c r="V395" s="335"/>
    </row>
    <row r="396" spans="2:22" ht="15.6">
      <c r="B396" s="112" t="s">
        <v>145</v>
      </c>
      <c r="C396" s="55" t="s">
        <v>12</v>
      </c>
      <c r="D396" s="113">
        <v>80</v>
      </c>
      <c r="E396" s="68" t="s">
        <v>138</v>
      </c>
      <c r="F396" s="56"/>
      <c r="G396" s="56"/>
      <c r="H396" s="56"/>
      <c r="I396" s="56"/>
      <c r="J396" s="113"/>
      <c r="K396" s="113"/>
      <c r="L396" s="335"/>
      <c r="M396" s="335"/>
      <c r="N396" s="113"/>
      <c r="O396" s="113"/>
      <c r="P396" s="113"/>
      <c r="Q396" s="335"/>
      <c r="R396" s="335"/>
      <c r="S396" s="347"/>
      <c r="T396" s="113"/>
      <c r="U396" s="335"/>
      <c r="V396" s="335"/>
    </row>
    <row r="397" spans="2:22" ht="15.6">
      <c r="B397" s="112" t="s">
        <v>145</v>
      </c>
      <c r="C397" s="55" t="s">
        <v>12</v>
      </c>
      <c r="D397" s="113">
        <v>80</v>
      </c>
      <c r="E397" s="68" t="s">
        <v>139</v>
      </c>
      <c r="F397" s="56"/>
      <c r="G397" s="56"/>
      <c r="H397" s="56"/>
      <c r="I397" s="56"/>
      <c r="J397" s="113"/>
      <c r="K397" s="113"/>
      <c r="L397" s="335"/>
      <c r="M397" s="335"/>
      <c r="N397" s="113"/>
      <c r="O397" s="113"/>
      <c r="P397" s="113"/>
      <c r="Q397" s="335"/>
      <c r="R397" s="335"/>
      <c r="S397" s="347"/>
      <c r="T397" s="113"/>
      <c r="U397" s="335"/>
      <c r="V397" s="335"/>
    </row>
    <row r="398" spans="2:22" ht="15.6">
      <c r="B398" s="112" t="s">
        <v>145</v>
      </c>
      <c r="C398" s="55" t="s">
        <v>12</v>
      </c>
      <c r="D398" s="113">
        <v>80</v>
      </c>
      <c r="E398" s="68" t="s">
        <v>140</v>
      </c>
      <c r="F398" s="56"/>
      <c r="G398" s="56"/>
      <c r="H398" s="56"/>
      <c r="I398" s="56"/>
      <c r="J398" s="113"/>
      <c r="K398" s="113"/>
      <c r="L398" s="335"/>
      <c r="M398" s="335"/>
      <c r="N398" s="113"/>
      <c r="O398" s="113"/>
      <c r="P398" s="113"/>
      <c r="Q398" s="335"/>
      <c r="R398" s="335"/>
      <c r="S398" s="347"/>
      <c r="T398" s="113"/>
      <c r="U398" s="335"/>
      <c r="V398" s="335"/>
    </row>
    <row r="399" spans="2:22" ht="15.6">
      <c r="B399" s="112" t="s">
        <v>145</v>
      </c>
      <c r="C399" s="55" t="s">
        <v>12</v>
      </c>
      <c r="D399" s="113">
        <v>90</v>
      </c>
      <c r="E399" s="68" t="s">
        <v>137</v>
      </c>
      <c r="F399" s="56"/>
      <c r="G399" s="56"/>
      <c r="H399" s="56"/>
      <c r="I399" s="56"/>
      <c r="J399" s="113"/>
      <c r="K399" s="113"/>
      <c r="L399" s="335"/>
      <c r="M399" s="335"/>
      <c r="N399" s="113"/>
      <c r="O399" s="113"/>
      <c r="P399" s="113"/>
      <c r="Q399" s="335"/>
      <c r="R399" s="335"/>
      <c r="S399" s="347"/>
      <c r="T399" s="113"/>
      <c r="U399" s="335"/>
      <c r="V399" s="335"/>
    </row>
    <row r="400" spans="2:22" ht="15.6">
      <c r="B400" s="112" t="s">
        <v>145</v>
      </c>
      <c r="C400" s="55" t="s">
        <v>12</v>
      </c>
      <c r="D400" s="113">
        <v>90</v>
      </c>
      <c r="E400" s="68" t="s">
        <v>138</v>
      </c>
      <c r="F400" s="56"/>
      <c r="G400" s="56"/>
      <c r="H400" s="56"/>
      <c r="I400" s="56"/>
      <c r="J400" s="113"/>
      <c r="K400" s="113"/>
      <c r="L400" s="335"/>
      <c r="M400" s="335"/>
      <c r="N400" s="113"/>
      <c r="O400" s="113"/>
      <c r="P400" s="113"/>
      <c r="Q400" s="335"/>
      <c r="R400" s="335"/>
      <c r="S400" s="347"/>
      <c r="T400" s="113"/>
      <c r="U400" s="335"/>
      <c r="V400" s="335"/>
    </row>
    <row r="401" spans="2:22" ht="15.6">
      <c r="B401" s="112" t="s">
        <v>145</v>
      </c>
      <c r="C401" s="55" t="s">
        <v>12</v>
      </c>
      <c r="D401" s="113">
        <v>90</v>
      </c>
      <c r="E401" s="68" t="s">
        <v>139</v>
      </c>
      <c r="F401" s="56"/>
      <c r="G401" s="56"/>
      <c r="H401" s="56"/>
      <c r="I401" s="56"/>
      <c r="J401" s="113"/>
      <c r="K401" s="113"/>
      <c r="L401" s="335"/>
      <c r="M401" s="335"/>
      <c r="N401" s="113"/>
      <c r="O401" s="113"/>
      <c r="P401" s="113"/>
      <c r="Q401" s="335"/>
      <c r="R401" s="335"/>
      <c r="S401" s="347"/>
      <c r="T401" s="113"/>
      <c r="U401" s="335"/>
      <c r="V401" s="335"/>
    </row>
    <row r="402" spans="2:22" ht="15.6">
      <c r="B402" s="112" t="s">
        <v>145</v>
      </c>
      <c r="C402" s="55" t="s">
        <v>12</v>
      </c>
      <c r="D402" s="113">
        <v>90</v>
      </c>
      <c r="E402" s="68" t="s">
        <v>140</v>
      </c>
      <c r="F402" s="56"/>
      <c r="G402" s="56"/>
      <c r="H402" s="56"/>
      <c r="I402" s="56"/>
      <c r="J402" s="113"/>
      <c r="K402" s="113"/>
      <c r="L402" s="335"/>
      <c r="M402" s="335"/>
      <c r="N402" s="113"/>
      <c r="O402" s="113"/>
      <c r="P402" s="113"/>
      <c r="Q402" s="335"/>
      <c r="R402" s="335"/>
      <c r="S402" s="347"/>
      <c r="T402" s="113"/>
      <c r="U402" s="335"/>
      <c r="V402" s="335"/>
    </row>
    <row r="403" spans="2:22" ht="15.6">
      <c r="B403" s="112" t="s">
        <v>145</v>
      </c>
      <c r="C403" s="55" t="s">
        <v>12</v>
      </c>
      <c r="D403" s="113">
        <v>100</v>
      </c>
      <c r="E403" s="68" t="s">
        <v>137</v>
      </c>
      <c r="F403" s="56"/>
      <c r="G403" s="56"/>
      <c r="H403" s="56"/>
      <c r="I403" s="56"/>
      <c r="J403" s="113"/>
      <c r="K403" s="113"/>
      <c r="L403" s="335"/>
      <c r="M403" s="335"/>
      <c r="N403" s="113"/>
      <c r="O403" s="113"/>
      <c r="P403" s="113"/>
      <c r="Q403" s="335"/>
      <c r="R403" s="335"/>
      <c r="S403" s="347"/>
      <c r="T403" s="113"/>
      <c r="U403" s="335"/>
      <c r="V403" s="335"/>
    </row>
    <row r="404" spans="2:22" ht="15.6">
      <c r="B404" s="112" t="s">
        <v>145</v>
      </c>
      <c r="C404" s="55" t="s">
        <v>12</v>
      </c>
      <c r="D404" s="113">
        <v>100</v>
      </c>
      <c r="E404" s="68" t="s">
        <v>138</v>
      </c>
      <c r="F404" s="56"/>
      <c r="G404" s="56"/>
      <c r="H404" s="56"/>
      <c r="I404" s="56"/>
      <c r="J404" s="113"/>
      <c r="K404" s="113"/>
      <c r="L404" s="335"/>
      <c r="M404" s="335"/>
      <c r="N404" s="113"/>
      <c r="O404" s="113"/>
      <c r="P404" s="113"/>
      <c r="Q404" s="335"/>
      <c r="R404" s="335"/>
      <c r="S404" s="347"/>
      <c r="T404" s="113"/>
      <c r="U404" s="335"/>
      <c r="V404" s="335"/>
    </row>
    <row r="405" spans="2:22" ht="15.6">
      <c r="B405" s="112" t="s">
        <v>145</v>
      </c>
      <c r="C405" s="55" t="s">
        <v>12</v>
      </c>
      <c r="D405" s="113">
        <v>100</v>
      </c>
      <c r="E405" s="68" t="s">
        <v>139</v>
      </c>
      <c r="F405" s="56"/>
      <c r="G405" s="56"/>
      <c r="H405" s="56"/>
      <c r="I405" s="56"/>
      <c r="J405" s="113"/>
      <c r="K405" s="113"/>
      <c r="L405" s="335"/>
      <c r="M405" s="335"/>
      <c r="N405" s="113"/>
      <c r="O405" s="113"/>
      <c r="P405" s="113"/>
      <c r="Q405" s="335"/>
      <c r="R405" s="335"/>
      <c r="S405" s="347"/>
      <c r="T405" s="113"/>
      <c r="U405" s="335"/>
      <c r="V405" s="335"/>
    </row>
    <row r="406" spans="2:22" ht="15.6">
      <c r="B406" s="112" t="s">
        <v>145</v>
      </c>
      <c r="C406" s="55" t="s">
        <v>12</v>
      </c>
      <c r="D406" s="113">
        <v>100</v>
      </c>
      <c r="E406" s="68" t="s">
        <v>140</v>
      </c>
      <c r="F406" s="56"/>
      <c r="G406" s="56"/>
      <c r="H406" s="56"/>
      <c r="I406" s="56"/>
      <c r="J406" s="113"/>
      <c r="K406" s="113"/>
      <c r="L406" s="335"/>
      <c r="M406" s="335"/>
      <c r="N406" s="113"/>
      <c r="O406" s="113"/>
      <c r="P406" s="113"/>
      <c r="Q406" s="335"/>
      <c r="R406" s="335"/>
      <c r="S406" s="347"/>
      <c r="T406" s="113"/>
      <c r="U406" s="335"/>
      <c r="V406" s="335"/>
    </row>
    <row r="407" spans="2:22" ht="15.6">
      <c r="B407" s="112" t="s">
        <v>145</v>
      </c>
      <c r="C407" s="55" t="s">
        <v>10</v>
      </c>
      <c r="D407" s="113">
        <v>30</v>
      </c>
      <c r="E407" s="68" t="s">
        <v>137</v>
      </c>
      <c r="F407" s="56"/>
      <c r="G407" s="56"/>
      <c r="H407" s="56"/>
      <c r="I407" s="56"/>
      <c r="J407" s="113"/>
      <c r="K407" s="113"/>
      <c r="L407" s="335"/>
      <c r="M407" s="335"/>
      <c r="N407" s="113"/>
      <c r="O407" s="113"/>
      <c r="P407" s="113"/>
      <c r="Q407" s="335"/>
      <c r="R407" s="335"/>
      <c r="S407" s="347"/>
      <c r="T407" s="113"/>
      <c r="U407" s="335"/>
      <c r="V407" s="335"/>
    </row>
    <row r="408" spans="2:22" ht="15.6">
      <c r="B408" s="112" t="s">
        <v>145</v>
      </c>
      <c r="C408" s="55" t="s">
        <v>10</v>
      </c>
      <c r="D408" s="113">
        <v>30</v>
      </c>
      <c r="E408" s="68" t="s">
        <v>138</v>
      </c>
      <c r="F408" s="56"/>
      <c r="G408" s="56"/>
      <c r="H408" s="56"/>
      <c r="I408" s="56"/>
      <c r="J408" s="113"/>
      <c r="K408" s="113"/>
      <c r="L408" s="335"/>
      <c r="M408" s="335"/>
      <c r="N408" s="113"/>
      <c r="O408" s="113"/>
      <c r="P408" s="113"/>
      <c r="Q408" s="335"/>
      <c r="R408" s="335"/>
      <c r="S408" s="347"/>
      <c r="T408" s="113"/>
      <c r="U408" s="335"/>
      <c r="V408" s="335"/>
    </row>
    <row r="409" spans="2:22" ht="15.6">
      <c r="B409" s="112" t="s">
        <v>145</v>
      </c>
      <c r="C409" s="55" t="s">
        <v>10</v>
      </c>
      <c r="D409" s="113">
        <v>30</v>
      </c>
      <c r="E409" s="68" t="s">
        <v>139</v>
      </c>
      <c r="F409" s="56"/>
      <c r="G409" s="56"/>
      <c r="H409" s="56"/>
      <c r="I409" s="56"/>
      <c r="J409" s="113"/>
      <c r="K409" s="113"/>
      <c r="L409" s="335"/>
      <c r="M409" s="335"/>
      <c r="N409" s="113"/>
      <c r="O409" s="113"/>
      <c r="P409" s="113"/>
      <c r="Q409" s="335"/>
      <c r="R409" s="335"/>
      <c r="S409" s="347"/>
      <c r="T409" s="113"/>
      <c r="U409" s="335"/>
      <c r="V409" s="335"/>
    </row>
    <row r="410" spans="2:22" ht="15.6">
      <c r="B410" s="112" t="s">
        <v>145</v>
      </c>
      <c r="C410" s="55" t="s">
        <v>10</v>
      </c>
      <c r="D410" s="113">
        <v>30</v>
      </c>
      <c r="E410" s="68" t="s">
        <v>140</v>
      </c>
      <c r="F410" s="56"/>
      <c r="G410" s="56"/>
      <c r="H410" s="56"/>
      <c r="I410" s="56"/>
      <c r="J410" s="113"/>
      <c r="K410" s="113"/>
      <c r="L410" s="335"/>
      <c r="M410" s="335"/>
      <c r="N410" s="113"/>
      <c r="O410" s="113"/>
      <c r="P410" s="113"/>
      <c r="Q410" s="335"/>
      <c r="R410" s="335"/>
      <c r="S410" s="347"/>
      <c r="T410" s="113"/>
      <c r="U410" s="335"/>
      <c r="V410" s="335"/>
    </row>
    <row r="411" spans="2:22" ht="15.6">
      <c r="B411" s="112" t="s">
        <v>145</v>
      </c>
      <c r="C411" s="55" t="s">
        <v>10</v>
      </c>
      <c r="D411" s="113">
        <v>50</v>
      </c>
      <c r="E411" s="68" t="s">
        <v>137</v>
      </c>
      <c r="F411" s="56"/>
      <c r="G411" s="56"/>
      <c r="H411" s="56"/>
      <c r="I411" s="56"/>
      <c r="J411" s="113"/>
      <c r="K411" s="113"/>
      <c r="L411" s="335"/>
      <c r="M411" s="335"/>
      <c r="N411" s="113"/>
      <c r="O411" s="113"/>
      <c r="P411" s="113"/>
      <c r="Q411" s="335"/>
      <c r="R411" s="335"/>
      <c r="S411" s="347"/>
      <c r="T411" s="113"/>
      <c r="U411" s="335"/>
      <c r="V411" s="335"/>
    </row>
    <row r="412" spans="2:22" ht="15.6">
      <c r="B412" s="112" t="s">
        <v>145</v>
      </c>
      <c r="C412" s="55" t="s">
        <v>10</v>
      </c>
      <c r="D412" s="113">
        <v>50</v>
      </c>
      <c r="E412" s="68" t="s">
        <v>138</v>
      </c>
      <c r="F412" s="56"/>
      <c r="G412" s="56"/>
      <c r="H412" s="56"/>
      <c r="I412" s="56"/>
      <c r="J412" s="113"/>
      <c r="K412" s="113"/>
      <c r="L412" s="335"/>
      <c r="M412" s="335"/>
      <c r="N412" s="113"/>
      <c r="O412" s="113"/>
      <c r="P412" s="113"/>
      <c r="Q412" s="335"/>
      <c r="R412" s="335"/>
      <c r="S412" s="347"/>
      <c r="T412" s="113"/>
      <c r="U412" s="335"/>
      <c r="V412" s="335"/>
    </row>
    <row r="413" spans="2:22" ht="15.6">
      <c r="B413" s="112" t="s">
        <v>145</v>
      </c>
      <c r="C413" s="55" t="s">
        <v>10</v>
      </c>
      <c r="D413" s="113">
        <v>50</v>
      </c>
      <c r="E413" s="68" t="s">
        <v>139</v>
      </c>
      <c r="F413" s="56"/>
      <c r="G413" s="56"/>
      <c r="H413" s="56"/>
      <c r="I413" s="56"/>
      <c r="J413" s="113"/>
      <c r="K413" s="113"/>
      <c r="L413" s="335"/>
      <c r="M413" s="335"/>
      <c r="N413" s="113"/>
      <c r="O413" s="113"/>
      <c r="P413" s="113"/>
      <c r="Q413" s="335"/>
      <c r="R413" s="335"/>
      <c r="S413" s="347"/>
      <c r="T413" s="113"/>
      <c r="U413" s="335"/>
      <c r="V413" s="335"/>
    </row>
    <row r="414" spans="2:22" ht="15.6">
      <c r="B414" s="112" t="s">
        <v>145</v>
      </c>
      <c r="C414" s="55" t="s">
        <v>10</v>
      </c>
      <c r="D414" s="113">
        <v>50</v>
      </c>
      <c r="E414" s="68" t="s">
        <v>140</v>
      </c>
      <c r="F414" s="56"/>
      <c r="G414" s="56"/>
      <c r="H414" s="56"/>
      <c r="I414" s="56"/>
      <c r="J414" s="113"/>
      <c r="K414" s="113"/>
      <c r="L414" s="335"/>
      <c r="M414" s="335"/>
      <c r="N414" s="113"/>
      <c r="O414" s="113"/>
      <c r="P414" s="113"/>
      <c r="Q414" s="335"/>
      <c r="R414" s="335"/>
      <c r="S414" s="347"/>
      <c r="T414" s="113"/>
      <c r="U414" s="335"/>
      <c r="V414" s="335"/>
    </row>
    <row r="415" spans="2:22" ht="15.6">
      <c r="B415" s="112" t="s">
        <v>145</v>
      </c>
      <c r="C415" s="55" t="s">
        <v>10</v>
      </c>
      <c r="D415" s="113">
        <v>70</v>
      </c>
      <c r="E415" s="68" t="s">
        <v>137</v>
      </c>
      <c r="F415" s="56"/>
      <c r="G415" s="56"/>
      <c r="H415" s="56"/>
      <c r="I415" s="56"/>
      <c r="J415" s="113"/>
      <c r="K415" s="113"/>
      <c r="L415" s="335"/>
      <c r="M415" s="335"/>
      <c r="N415" s="113"/>
      <c r="O415" s="113"/>
      <c r="P415" s="113"/>
      <c r="Q415" s="335"/>
      <c r="R415" s="335"/>
      <c r="S415" s="347"/>
      <c r="T415" s="113"/>
      <c r="U415" s="335"/>
      <c r="V415" s="335"/>
    </row>
    <row r="416" spans="2:22" ht="15.6">
      <c r="B416" s="112" t="s">
        <v>145</v>
      </c>
      <c r="C416" s="55" t="s">
        <v>10</v>
      </c>
      <c r="D416" s="113">
        <v>70</v>
      </c>
      <c r="E416" s="68" t="s">
        <v>138</v>
      </c>
      <c r="F416" s="56"/>
      <c r="G416" s="56"/>
      <c r="H416" s="56"/>
      <c r="I416" s="56"/>
      <c r="J416" s="113"/>
      <c r="K416" s="113"/>
      <c r="L416" s="335"/>
      <c r="M416" s="335"/>
      <c r="N416" s="113"/>
      <c r="O416" s="113"/>
      <c r="P416" s="113"/>
      <c r="Q416" s="335"/>
      <c r="R416" s="335"/>
      <c r="S416" s="347"/>
      <c r="T416" s="113"/>
      <c r="U416" s="335"/>
      <c r="V416" s="335"/>
    </row>
    <row r="417" spans="2:22" ht="15.6">
      <c r="B417" s="112" t="s">
        <v>145</v>
      </c>
      <c r="C417" s="55" t="s">
        <v>10</v>
      </c>
      <c r="D417" s="113">
        <v>70</v>
      </c>
      <c r="E417" s="68" t="s">
        <v>139</v>
      </c>
      <c r="F417" s="56"/>
      <c r="G417" s="56"/>
      <c r="H417" s="56"/>
      <c r="I417" s="56"/>
      <c r="J417" s="113"/>
      <c r="K417" s="113"/>
      <c r="L417" s="335"/>
      <c r="M417" s="335"/>
      <c r="N417" s="113"/>
      <c r="O417" s="113"/>
      <c r="P417" s="113"/>
      <c r="Q417" s="335"/>
      <c r="R417" s="335"/>
      <c r="S417" s="347"/>
      <c r="T417" s="113"/>
      <c r="U417" s="335"/>
      <c r="V417" s="335"/>
    </row>
    <row r="418" spans="2:22" ht="15.6">
      <c r="B418" s="112" t="s">
        <v>145</v>
      </c>
      <c r="C418" s="55" t="s">
        <v>10</v>
      </c>
      <c r="D418" s="113">
        <v>70</v>
      </c>
      <c r="E418" s="68" t="s">
        <v>140</v>
      </c>
      <c r="F418" s="56"/>
      <c r="G418" s="56"/>
      <c r="H418" s="56"/>
      <c r="I418" s="56"/>
      <c r="J418" s="113"/>
      <c r="K418" s="113"/>
      <c r="L418" s="335"/>
      <c r="M418" s="335"/>
      <c r="N418" s="113"/>
      <c r="O418" s="113"/>
      <c r="P418" s="113"/>
      <c r="Q418" s="335"/>
      <c r="R418" s="335"/>
      <c r="S418" s="347"/>
      <c r="T418" s="113"/>
      <c r="U418" s="335"/>
      <c r="V418" s="335"/>
    </row>
    <row r="419" spans="2:22" ht="15.6">
      <c r="B419" s="120" t="s">
        <v>145</v>
      </c>
      <c r="C419" s="121" t="s">
        <v>14</v>
      </c>
      <c r="D419" s="122" t="s">
        <v>120</v>
      </c>
      <c r="E419" s="79" t="s">
        <v>121</v>
      </c>
      <c r="F419" s="122"/>
      <c r="G419" s="122"/>
      <c r="H419" s="122"/>
      <c r="I419" s="122"/>
      <c r="J419" s="348"/>
      <c r="K419" s="348"/>
      <c r="L419" s="343"/>
      <c r="M419" s="343"/>
      <c r="N419" s="348"/>
      <c r="O419" s="348"/>
      <c r="P419" s="348"/>
      <c r="Q419" s="343"/>
      <c r="R419" s="343"/>
      <c r="S419" s="349"/>
      <c r="T419" s="348"/>
      <c r="U419" s="343"/>
      <c r="V419" s="343"/>
    </row>
    <row r="420" spans="2:22" ht="15.6">
      <c r="B420" s="120" t="s">
        <v>145</v>
      </c>
      <c r="C420" s="121" t="s">
        <v>14</v>
      </c>
      <c r="D420" s="122" t="s">
        <v>122</v>
      </c>
      <c r="E420" s="79" t="s">
        <v>121</v>
      </c>
      <c r="F420" s="122"/>
      <c r="G420" s="122"/>
      <c r="H420" s="122"/>
      <c r="I420" s="122"/>
      <c r="J420" s="348"/>
      <c r="K420" s="348"/>
      <c r="L420" s="343"/>
      <c r="M420" s="343"/>
      <c r="N420" s="348"/>
      <c r="O420" s="348"/>
      <c r="P420" s="348"/>
      <c r="Q420" s="343"/>
      <c r="R420" s="343"/>
      <c r="S420" s="349"/>
      <c r="T420" s="348"/>
      <c r="U420" s="343"/>
      <c r="V420" s="343"/>
    </row>
    <row r="421" spans="2:22" ht="15.6">
      <c r="B421" s="120" t="s">
        <v>145</v>
      </c>
      <c r="C421" s="121" t="s">
        <v>14</v>
      </c>
      <c r="D421" s="122" t="s">
        <v>123</v>
      </c>
      <c r="E421" s="79" t="s">
        <v>121</v>
      </c>
      <c r="F421" s="122"/>
      <c r="G421" s="122"/>
      <c r="H421" s="122"/>
      <c r="I421" s="122"/>
      <c r="J421" s="348"/>
      <c r="K421" s="348"/>
      <c r="L421" s="343"/>
      <c r="M421" s="343"/>
      <c r="N421" s="348"/>
      <c r="O421" s="348"/>
      <c r="P421" s="348"/>
      <c r="Q421" s="343"/>
      <c r="R421" s="343"/>
      <c r="S421" s="349"/>
      <c r="T421" s="348"/>
      <c r="U421" s="343"/>
      <c r="V421" s="343"/>
    </row>
    <row r="422" spans="2:22" ht="15.6">
      <c r="B422" s="120" t="s">
        <v>145</v>
      </c>
      <c r="C422" s="121" t="s">
        <v>14</v>
      </c>
      <c r="D422" s="122" t="s">
        <v>124</v>
      </c>
      <c r="E422" s="79" t="s">
        <v>121</v>
      </c>
      <c r="F422" s="122"/>
      <c r="G422" s="122"/>
      <c r="H422" s="122"/>
      <c r="I422" s="122"/>
      <c r="J422" s="348"/>
      <c r="K422" s="348"/>
      <c r="L422" s="343"/>
      <c r="M422" s="343"/>
      <c r="N422" s="348"/>
      <c r="O422" s="348"/>
      <c r="P422" s="348"/>
      <c r="Q422" s="343"/>
      <c r="R422" s="343"/>
      <c r="S422" s="349"/>
      <c r="T422" s="348"/>
      <c r="U422" s="343"/>
      <c r="V422" s="343"/>
    </row>
    <row r="423" spans="2:22" ht="15.6">
      <c r="B423" s="120" t="s">
        <v>145</v>
      </c>
      <c r="C423" s="121" t="s">
        <v>14</v>
      </c>
      <c r="D423" s="122" t="s">
        <v>125</v>
      </c>
      <c r="E423" s="79" t="s">
        <v>121</v>
      </c>
      <c r="F423" s="122"/>
      <c r="G423" s="122"/>
      <c r="H423" s="122"/>
      <c r="I423" s="122"/>
      <c r="J423" s="348"/>
      <c r="K423" s="348"/>
      <c r="L423" s="343"/>
      <c r="M423" s="343"/>
      <c r="N423" s="348"/>
      <c r="O423" s="348"/>
      <c r="P423" s="348"/>
      <c r="Q423" s="343"/>
      <c r="R423" s="343"/>
      <c r="S423" s="349"/>
      <c r="T423" s="348"/>
      <c r="U423" s="343"/>
      <c r="V423" s="343"/>
    </row>
    <row r="424" spans="2:22" ht="15.6">
      <c r="B424" s="120" t="s">
        <v>145</v>
      </c>
      <c r="C424" s="121" t="s">
        <v>14</v>
      </c>
      <c r="D424" s="122" t="s">
        <v>126</v>
      </c>
      <c r="E424" s="79" t="s">
        <v>121</v>
      </c>
      <c r="F424" s="122"/>
      <c r="G424" s="122"/>
      <c r="H424" s="122"/>
      <c r="I424" s="122"/>
      <c r="J424" s="348"/>
      <c r="K424" s="348"/>
      <c r="L424" s="343"/>
      <c r="M424" s="343"/>
      <c r="N424" s="348"/>
      <c r="O424" s="348"/>
      <c r="P424" s="348"/>
      <c r="Q424" s="343"/>
      <c r="R424" s="343"/>
      <c r="S424" s="349"/>
      <c r="T424" s="348"/>
      <c r="U424" s="343"/>
      <c r="V424" s="343"/>
    </row>
    <row r="425" spans="2:22" ht="15.6">
      <c r="B425" s="120" t="s">
        <v>145</v>
      </c>
      <c r="C425" s="121" t="s">
        <v>12</v>
      </c>
      <c r="D425" s="122" t="s">
        <v>129</v>
      </c>
      <c r="E425" s="79" t="s">
        <v>121</v>
      </c>
      <c r="F425" s="122"/>
      <c r="G425" s="122"/>
      <c r="H425" s="122"/>
      <c r="I425" s="122"/>
      <c r="J425" s="348"/>
      <c r="K425" s="348"/>
      <c r="L425" s="343"/>
      <c r="M425" s="343"/>
      <c r="N425" s="348"/>
      <c r="O425" s="348"/>
      <c r="P425" s="348"/>
      <c r="Q425" s="343"/>
      <c r="R425" s="343"/>
      <c r="S425" s="349"/>
      <c r="T425" s="348"/>
      <c r="U425" s="343"/>
      <c r="V425" s="343"/>
    </row>
    <row r="426" spans="2:22" ht="15.6">
      <c r="B426" s="120" t="s">
        <v>145</v>
      </c>
      <c r="C426" s="121" t="s">
        <v>12</v>
      </c>
      <c r="D426" s="122" t="s">
        <v>130</v>
      </c>
      <c r="E426" s="79" t="s">
        <v>121</v>
      </c>
      <c r="F426" s="122"/>
      <c r="G426" s="122"/>
      <c r="H426" s="122"/>
      <c r="I426" s="122"/>
      <c r="J426" s="348"/>
      <c r="K426" s="348"/>
      <c r="L426" s="343"/>
      <c r="M426" s="343"/>
      <c r="N426" s="348"/>
      <c r="O426" s="348"/>
      <c r="P426" s="348"/>
      <c r="Q426" s="343"/>
      <c r="R426" s="343"/>
      <c r="S426" s="349"/>
      <c r="T426" s="348"/>
      <c r="U426" s="343"/>
      <c r="V426" s="343"/>
    </row>
    <row r="427" spans="2:22" ht="15.6">
      <c r="B427" s="120" t="s">
        <v>145</v>
      </c>
      <c r="C427" s="121" t="s">
        <v>12</v>
      </c>
      <c r="D427" s="122" t="s">
        <v>120</v>
      </c>
      <c r="E427" s="79" t="s">
        <v>121</v>
      </c>
      <c r="F427" s="122"/>
      <c r="G427" s="122"/>
      <c r="H427" s="122"/>
      <c r="I427" s="122"/>
      <c r="J427" s="348"/>
      <c r="K427" s="348"/>
      <c r="L427" s="343"/>
      <c r="M427" s="343"/>
      <c r="N427" s="348"/>
      <c r="O427" s="348"/>
      <c r="P427" s="348"/>
      <c r="Q427" s="343"/>
      <c r="R427" s="343"/>
      <c r="S427" s="349"/>
      <c r="T427" s="348"/>
      <c r="U427" s="343"/>
      <c r="V427" s="343"/>
    </row>
    <row r="428" spans="2:22" ht="15.6">
      <c r="B428" s="120" t="s">
        <v>145</v>
      </c>
      <c r="C428" s="121" t="s">
        <v>12</v>
      </c>
      <c r="D428" s="122" t="s">
        <v>122</v>
      </c>
      <c r="E428" s="79" t="s">
        <v>121</v>
      </c>
      <c r="F428" s="122"/>
      <c r="G428" s="122"/>
      <c r="H428" s="122"/>
      <c r="I428" s="122"/>
      <c r="J428" s="348"/>
      <c r="K428" s="348"/>
      <c r="L428" s="343"/>
      <c r="M428" s="343"/>
      <c r="N428" s="348"/>
      <c r="O428" s="348"/>
      <c r="P428" s="348"/>
      <c r="Q428" s="343"/>
      <c r="R428" s="343"/>
      <c r="S428" s="349"/>
      <c r="T428" s="348"/>
      <c r="U428" s="343"/>
      <c r="V428" s="343"/>
    </row>
    <row r="429" spans="2:22" ht="15.6">
      <c r="B429" s="120" t="s">
        <v>145</v>
      </c>
      <c r="C429" s="121" t="s">
        <v>12</v>
      </c>
      <c r="D429" s="122" t="s">
        <v>123</v>
      </c>
      <c r="E429" s="79" t="s">
        <v>121</v>
      </c>
      <c r="F429" s="122"/>
      <c r="G429" s="122"/>
      <c r="H429" s="122"/>
      <c r="I429" s="122"/>
      <c r="J429" s="348"/>
      <c r="K429" s="348"/>
      <c r="L429" s="343"/>
      <c r="M429" s="343"/>
      <c r="N429" s="348"/>
      <c r="O429" s="348"/>
      <c r="P429" s="348"/>
      <c r="Q429" s="343"/>
      <c r="R429" s="343"/>
      <c r="S429" s="349"/>
      <c r="T429" s="348"/>
      <c r="U429" s="343"/>
      <c r="V429" s="343"/>
    </row>
    <row r="430" spans="2:22" ht="15.6">
      <c r="B430" s="120" t="s">
        <v>145</v>
      </c>
      <c r="C430" s="121" t="s">
        <v>10</v>
      </c>
      <c r="D430" s="122" t="s">
        <v>132</v>
      </c>
      <c r="E430" s="79" t="s">
        <v>121</v>
      </c>
      <c r="F430" s="122"/>
      <c r="G430" s="122"/>
      <c r="H430" s="122"/>
      <c r="I430" s="122"/>
      <c r="J430" s="348"/>
      <c r="K430" s="348"/>
      <c r="L430" s="343"/>
      <c r="M430" s="343"/>
      <c r="N430" s="348"/>
      <c r="O430" s="348"/>
      <c r="P430" s="348"/>
      <c r="Q430" s="343"/>
      <c r="R430" s="343"/>
      <c r="S430" s="349"/>
      <c r="T430" s="348"/>
      <c r="U430" s="343"/>
      <c r="V430" s="343"/>
    </row>
    <row r="431" spans="2:22" ht="15.6">
      <c r="B431" s="120" t="s">
        <v>145</v>
      </c>
      <c r="C431" s="121" t="s">
        <v>10</v>
      </c>
      <c r="D431" s="122" t="s">
        <v>133</v>
      </c>
      <c r="E431" s="79" t="s">
        <v>121</v>
      </c>
      <c r="F431" s="122"/>
      <c r="G431" s="122"/>
      <c r="H431" s="122"/>
      <c r="I431" s="122"/>
      <c r="J431" s="348"/>
      <c r="K431" s="348"/>
      <c r="L431" s="343"/>
      <c r="M431" s="343"/>
      <c r="N431" s="348"/>
      <c r="O431" s="348"/>
      <c r="P431" s="348"/>
      <c r="Q431" s="343"/>
      <c r="R431" s="343"/>
      <c r="S431" s="349"/>
      <c r="T431" s="348"/>
      <c r="U431" s="343"/>
      <c r="V431" s="343"/>
    </row>
    <row r="432" spans="2:22" ht="15.6">
      <c r="B432" s="120" t="s">
        <v>145</v>
      </c>
      <c r="C432" s="121" t="s">
        <v>10</v>
      </c>
      <c r="D432" s="122" t="s">
        <v>130</v>
      </c>
      <c r="E432" s="79" t="s">
        <v>121</v>
      </c>
      <c r="F432" s="122"/>
      <c r="G432" s="122"/>
      <c r="H432" s="122"/>
      <c r="I432" s="122"/>
      <c r="J432" s="348"/>
      <c r="K432" s="348"/>
      <c r="L432" s="343"/>
      <c r="M432" s="343"/>
      <c r="N432" s="348"/>
      <c r="O432" s="348"/>
      <c r="P432" s="348"/>
      <c r="Q432" s="343"/>
      <c r="R432" s="343"/>
      <c r="S432" s="349"/>
      <c r="T432" s="348"/>
      <c r="U432" s="343"/>
      <c r="V432" s="343"/>
    </row>
    <row r="433" spans="2:22" ht="15.6">
      <c r="B433" s="120" t="s">
        <v>145</v>
      </c>
      <c r="C433" s="121" t="s">
        <v>14</v>
      </c>
      <c r="D433" s="78" t="s">
        <v>127</v>
      </c>
      <c r="E433" s="77" t="s">
        <v>137</v>
      </c>
      <c r="F433" s="261">
        <v>13</v>
      </c>
      <c r="G433" s="261">
        <v>15230</v>
      </c>
      <c r="H433" s="283">
        <v>58534</v>
      </c>
      <c r="I433" s="345">
        <v>2.0267433203905224E-2</v>
      </c>
      <c r="J433" s="350">
        <v>99.473849527487019</v>
      </c>
      <c r="K433" s="346"/>
      <c r="L433" s="343"/>
      <c r="M433" s="343"/>
      <c r="N433" s="346">
        <v>11.482218958300953</v>
      </c>
      <c r="O433" s="350">
        <v>110.39851574592103</v>
      </c>
      <c r="P433" s="346"/>
      <c r="Q433" s="343"/>
      <c r="R433" s="343"/>
      <c r="S433" s="402">
        <v>0.42114786604717047</v>
      </c>
      <c r="T433" s="263">
        <v>4.0008398738347415E-3</v>
      </c>
      <c r="U433" s="402">
        <v>0.41330621989445437</v>
      </c>
      <c r="V433" s="402">
        <v>0.42898951219988657</v>
      </c>
    </row>
    <row r="434" spans="2:22" ht="15.6">
      <c r="B434" s="120" t="s">
        <v>145</v>
      </c>
      <c r="C434" s="121" t="s">
        <v>14</v>
      </c>
      <c r="D434" s="78" t="s">
        <v>127</v>
      </c>
      <c r="E434" s="77" t="s">
        <v>138</v>
      </c>
      <c r="F434" s="261">
        <v>13</v>
      </c>
      <c r="G434" s="261">
        <v>2513</v>
      </c>
      <c r="H434" s="283">
        <v>17404</v>
      </c>
      <c r="I434" s="345">
        <v>1.5002160671820815E-2</v>
      </c>
      <c r="J434" s="350">
        <v>92.857339718507973</v>
      </c>
      <c r="K434" s="346"/>
      <c r="L434" s="343"/>
      <c r="M434" s="343"/>
      <c r="N434" s="346">
        <v>10.855224794145032</v>
      </c>
      <c r="O434" s="350">
        <v>100.74707812171405</v>
      </c>
      <c r="P434" s="346"/>
      <c r="Q434" s="343"/>
      <c r="R434" s="343"/>
      <c r="S434" s="402">
        <v>0.71979717451942005</v>
      </c>
      <c r="T434" s="263">
        <v>8.9587017739427358E-3</v>
      </c>
      <c r="U434" s="402">
        <v>0.70223811904249234</v>
      </c>
      <c r="V434" s="402">
        <v>0.73735622999634776</v>
      </c>
    </row>
    <row r="435" spans="2:22" ht="15.6">
      <c r="B435" s="120" t="s">
        <v>145</v>
      </c>
      <c r="C435" s="121" t="s">
        <v>14</v>
      </c>
      <c r="D435" s="78" t="s">
        <v>127</v>
      </c>
      <c r="E435" s="77" t="s">
        <v>139</v>
      </c>
      <c r="F435" s="261">
        <v>13</v>
      </c>
      <c r="G435" s="261">
        <v>2</v>
      </c>
      <c r="H435" s="283">
        <v>180</v>
      </c>
      <c r="I435" s="345">
        <v>4.8912622136664469E-3</v>
      </c>
      <c r="J435" s="350"/>
      <c r="K435" s="346"/>
      <c r="L435" s="343"/>
      <c r="M435" s="343"/>
      <c r="N435" s="346"/>
      <c r="O435" s="350"/>
      <c r="P435" s="346"/>
      <c r="Q435" s="343"/>
      <c r="R435" s="343"/>
      <c r="S435" s="402"/>
      <c r="T435" s="263"/>
      <c r="U435" s="402"/>
      <c r="V435" s="402"/>
    </row>
    <row r="436" spans="2:22" ht="15.6">
      <c r="B436" s="120" t="s">
        <v>145</v>
      </c>
      <c r="C436" s="121" t="s">
        <v>14</v>
      </c>
      <c r="D436" s="78" t="s">
        <v>127</v>
      </c>
      <c r="E436" s="77" t="s">
        <v>140</v>
      </c>
      <c r="F436" s="261"/>
      <c r="G436" s="261"/>
      <c r="H436" s="261"/>
      <c r="I436" s="346"/>
      <c r="J436" s="350"/>
      <c r="K436" s="346"/>
      <c r="L436" s="346"/>
      <c r="M436" s="346"/>
      <c r="N436" s="346"/>
      <c r="O436" s="350"/>
      <c r="P436" s="346"/>
      <c r="Q436" s="346"/>
      <c r="R436" s="346"/>
      <c r="S436" s="402"/>
      <c r="T436" s="263"/>
      <c r="U436" s="402"/>
      <c r="V436" s="402"/>
    </row>
    <row r="437" spans="2:22" ht="15.6">
      <c r="B437" s="120" t="s">
        <v>145</v>
      </c>
      <c r="C437" s="121" t="s">
        <v>12</v>
      </c>
      <c r="D437" s="78" t="s">
        <v>127</v>
      </c>
      <c r="E437" s="77" t="s">
        <v>137</v>
      </c>
      <c r="F437" s="261">
        <v>13</v>
      </c>
      <c r="G437" s="261">
        <v>7478</v>
      </c>
      <c r="H437" s="283">
        <v>17995</v>
      </c>
      <c r="I437" s="345">
        <v>0.17758771023334</v>
      </c>
      <c r="J437" s="350">
        <v>69.748377919430283</v>
      </c>
      <c r="K437" s="346"/>
      <c r="L437" s="343"/>
      <c r="M437" s="343"/>
      <c r="N437" s="346">
        <v>10.0680499462671</v>
      </c>
      <c r="O437" s="350">
        <v>79.575490658495326</v>
      </c>
      <c r="P437" s="346"/>
      <c r="Q437" s="343"/>
      <c r="R437" s="343"/>
      <c r="S437" s="402">
        <v>0.43439310660146963</v>
      </c>
      <c r="T437" s="263">
        <v>5.731998642990596E-3</v>
      </c>
      <c r="U437" s="402">
        <v>0.42315838926120808</v>
      </c>
      <c r="V437" s="402">
        <v>0.44562782394173117</v>
      </c>
    </row>
    <row r="438" spans="2:22" ht="15.6">
      <c r="B438" s="120" t="s">
        <v>145</v>
      </c>
      <c r="C438" s="121" t="s">
        <v>12</v>
      </c>
      <c r="D438" s="78" t="s">
        <v>127</v>
      </c>
      <c r="E438" s="77" t="s">
        <v>138</v>
      </c>
      <c r="F438" s="261">
        <v>13</v>
      </c>
      <c r="G438" s="261">
        <v>944</v>
      </c>
      <c r="H438" s="283">
        <v>4317</v>
      </c>
      <c r="I438" s="345">
        <v>0.13554124536773751</v>
      </c>
      <c r="J438" s="350">
        <v>64.769326136148337</v>
      </c>
      <c r="K438" s="346"/>
      <c r="L438" s="343"/>
      <c r="M438" s="343"/>
      <c r="N438" s="346">
        <v>8.5754292192546195</v>
      </c>
      <c r="O438" s="350">
        <v>71.832864144570635</v>
      </c>
      <c r="P438" s="346"/>
      <c r="Q438" s="343"/>
      <c r="R438" s="343"/>
      <c r="S438" s="402">
        <v>0.61355338801561055</v>
      </c>
      <c r="T438" s="263">
        <v>1.5848382131184058E-2</v>
      </c>
      <c r="U438" s="402">
        <v>0.58249055903848979</v>
      </c>
      <c r="V438" s="402">
        <v>0.64461621699273131</v>
      </c>
    </row>
    <row r="439" spans="2:22" ht="15.6">
      <c r="B439" s="120" t="s">
        <v>145</v>
      </c>
      <c r="C439" s="121" t="s">
        <v>12</v>
      </c>
      <c r="D439" s="78" t="s">
        <v>127</v>
      </c>
      <c r="E439" s="77" t="s">
        <v>139</v>
      </c>
      <c r="F439" s="261">
        <v>13</v>
      </c>
      <c r="G439" s="261">
        <v>46</v>
      </c>
      <c r="H439" s="283">
        <v>772</v>
      </c>
      <c r="I439" s="345">
        <v>5.666301723249894E-2</v>
      </c>
      <c r="J439" s="350">
        <v>34.985323886639677</v>
      </c>
      <c r="K439" s="346"/>
      <c r="L439" s="343"/>
      <c r="M439" s="343"/>
      <c r="N439" s="346">
        <v>4.6538547188277128</v>
      </c>
      <c r="O439" s="350">
        <v>37.711386639676114</v>
      </c>
      <c r="P439" s="346"/>
      <c r="Q439" s="343"/>
      <c r="R439" s="343"/>
      <c r="S439" s="402">
        <v>0.97553981106612697</v>
      </c>
      <c r="T439" s="263">
        <v>2.2775791921130085E-2</v>
      </c>
      <c r="U439" s="402"/>
      <c r="V439" s="402"/>
    </row>
    <row r="440" spans="2:22" ht="15.6">
      <c r="B440" s="120" t="s">
        <v>145</v>
      </c>
      <c r="C440" s="121" t="s">
        <v>12</v>
      </c>
      <c r="D440" s="78" t="s">
        <v>127</v>
      </c>
      <c r="E440" s="77" t="s">
        <v>140</v>
      </c>
      <c r="F440" s="261"/>
      <c r="G440" s="261"/>
      <c r="H440" s="261"/>
      <c r="I440" s="346"/>
      <c r="J440" s="350"/>
      <c r="K440" s="346"/>
      <c r="L440" s="346"/>
      <c r="M440" s="346"/>
      <c r="N440" s="346"/>
      <c r="O440" s="350"/>
      <c r="P440" s="346"/>
      <c r="Q440" s="346"/>
      <c r="R440" s="346"/>
      <c r="S440" s="402"/>
      <c r="T440" s="263"/>
      <c r="U440" s="402"/>
      <c r="V440" s="402"/>
    </row>
    <row r="441" spans="2:22" ht="15.6">
      <c r="B441" s="120" t="s">
        <v>145</v>
      </c>
      <c r="C441" s="121" t="s">
        <v>10</v>
      </c>
      <c r="D441" s="78" t="s">
        <v>127</v>
      </c>
      <c r="E441" s="77" t="s">
        <v>137</v>
      </c>
      <c r="F441" s="261">
        <v>14</v>
      </c>
      <c r="G441" s="261">
        <v>12900</v>
      </c>
      <c r="H441" s="283">
        <v>52902</v>
      </c>
      <c r="I441" s="345">
        <v>0.40961527672365605</v>
      </c>
      <c r="J441" s="350">
        <v>56.440460926674966</v>
      </c>
      <c r="K441" s="346"/>
      <c r="L441" s="343"/>
      <c r="M441" s="343"/>
      <c r="N441" s="346">
        <v>9.0420766866538678</v>
      </c>
      <c r="O441" s="350">
        <v>65.271038270208351</v>
      </c>
      <c r="P441" s="346"/>
      <c r="Q441" s="343"/>
      <c r="R441" s="343"/>
      <c r="S441" s="402">
        <v>0.24468428466737771</v>
      </c>
      <c r="T441" s="263">
        <v>3.7850571714338199E-3</v>
      </c>
      <c r="U441" s="402">
        <v>0.23726557261136744</v>
      </c>
      <c r="V441" s="402">
        <v>0.25210299672338798</v>
      </c>
    </row>
    <row r="442" spans="2:22" ht="15.6">
      <c r="B442" s="120" t="s">
        <v>145</v>
      </c>
      <c r="C442" s="121" t="s">
        <v>10</v>
      </c>
      <c r="D442" s="78" t="s">
        <v>127</v>
      </c>
      <c r="E442" s="77" t="s">
        <v>138</v>
      </c>
      <c r="F442" s="261">
        <v>14</v>
      </c>
      <c r="G442" s="261">
        <v>1391</v>
      </c>
      <c r="H442" s="283">
        <v>8280</v>
      </c>
      <c r="I442" s="345">
        <v>0.11192462731792176</v>
      </c>
      <c r="J442" s="350">
        <v>50.476458949456543</v>
      </c>
      <c r="K442" s="346"/>
      <c r="L442" s="343"/>
      <c r="M442" s="343"/>
      <c r="N442" s="346">
        <v>9.7008653896299002</v>
      </c>
      <c r="O442" s="350">
        <v>58.092127658092885</v>
      </c>
      <c r="P442" s="346"/>
      <c r="Q442" s="343"/>
      <c r="R442" s="343"/>
      <c r="S442" s="402">
        <v>0.46945153644976184</v>
      </c>
      <c r="T442" s="263">
        <v>1.3381178004350977E-2</v>
      </c>
      <c r="U442" s="402">
        <v>0.44322442756123392</v>
      </c>
      <c r="V442" s="402">
        <v>0.49567864533828976</v>
      </c>
    </row>
    <row r="443" spans="2:22" ht="15.6">
      <c r="B443" s="120" t="s">
        <v>145</v>
      </c>
      <c r="C443" s="121" t="s">
        <v>10</v>
      </c>
      <c r="D443" s="78" t="s">
        <v>127</v>
      </c>
      <c r="E443" s="77" t="s">
        <v>139</v>
      </c>
      <c r="F443" s="261">
        <v>14</v>
      </c>
      <c r="G443" s="261">
        <v>282</v>
      </c>
      <c r="H443" s="283">
        <v>2290</v>
      </c>
      <c r="I443" s="345">
        <v>6.8507267035453248E-2</v>
      </c>
      <c r="J443" s="350">
        <v>38.988817958282169</v>
      </c>
      <c r="K443" s="346"/>
      <c r="L443" s="343"/>
      <c r="M443" s="343"/>
      <c r="N443" s="346">
        <v>5.8120100187264665</v>
      </c>
      <c r="O443" s="350">
        <v>42.694015670757906</v>
      </c>
      <c r="P443" s="346"/>
      <c r="Q443" s="343"/>
      <c r="R443" s="343"/>
      <c r="S443" s="402">
        <v>0.55944027617798076</v>
      </c>
      <c r="T443" s="263">
        <v>2.9563422241646712E-2</v>
      </c>
      <c r="U443" s="402">
        <v>0.50149596858435319</v>
      </c>
      <c r="V443" s="402">
        <v>0.61738458377160832</v>
      </c>
    </row>
    <row r="444" spans="2:22" ht="15.6">
      <c r="B444" s="120" t="s">
        <v>145</v>
      </c>
      <c r="C444" s="121" t="s">
        <v>10</v>
      </c>
      <c r="D444" s="78" t="s">
        <v>127</v>
      </c>
      <c r="E444" s="77" t="s">
        <v>140</v>
      </c>
      <c r="F444" s="261"/>
      <c r="G444" s="261"/>
      <c r="H444" s="261"/>
      <c r="I444" s="346"/>
      <c r="J444" s="350"/>
      <c r="K444" s="346"/>
      <c r="L444" s="346"/>
      <c r="M444" s="346"/>
      <c r="N444" s="346"/>
      <c r="O444" s="350"/>
      <c r="P444" s="346"/>
      <c r="Q444" s="346"/>
      <c r="R444" s="346"/>
      <c r="S444" s="402"/>
      <c r="T444" s="263"/>
      <c r="U444" s="402"/>
      <c r="V444" s="402"/>
    </row>
    <row r="445" spans="2:22" ht="15.6">
      <c r="B445" s="129" t="s">
        <v>146</v>
      </c>
      <c r="C445" s="130" t="s">
        <v>128</v>
      </c>
      <c r="D445" s="98" t="s">
        <v>127</v>
      </c>
      <c r="E445" s="97" t="s">
        <v>121</v>
      </c>
      <c r="F445" s="319">
        <v>13</v>
      </c>
      <c r="G445" s="319">
        <v>17745</v>
      </c>
      <c r="H445" s="319">
        <v>76118</v>
      </c>
      <c r="I445" s="354">
        <v>4.0160856089392481E-2</v>
      </c>
      <c r="J445" s="404">
        <v>97.687259512341043</v>
      </c>
      <c r="K445" s="352"/>
      <c r="L445" s="353"/>
      <c r="M445" s="353"/>
      <c r="N445" s="354">
        <v>9.8495642468377316</v>
      </c>
      <c r="O445" s="404">
        <v>106.1476883758171</v>
      </c>
      <c r="P445" s="352"/>
      <c r="Q445" s="353"/>
      <c r="R445" s="353"/>
      <c r="S445" s="405">
        <v>0.50138237409722819</v>
      </c>
      <c r="T445" s="406">
        <v>3.7534474735885386E-3</v>
      </c>
      <c r="U445" s="407">
        <v>0.49402561704899467</v>
      </c>
      <c r="V445" s="407">
        <v>0.50873913114546176</v>
      </c>
    </row>
    <row r="446" spans="2:22" ht="15.6">
      <c r="B446" s="129" t="s">
        <v>146</v>
      </c>
      <c r="C446" s="130" t="s">
        <v>131</v>
      </c>
      <c r="D446" s="98" t="s">
        <v>127</v>
      </c>
      <c r="E446" s="97" t="s">
        <v>121</v>
      </c>
      <c r="F446" s="319">
        <v>13</v>
      </c>
      <c r="G446" s="319">
        <v>8468</v>
      </c>
      <c r="H446" s="319">
        <v>23084</v>
      </c>
      <c r="I446" s="354">
        <v>0.36979197283357645</v>
      </c>
      <c r="J446" s="404">
        <v>62.596663973597792</v>
      </c>
      <c r="K446" s="352"/>
      <c r="L446" s="353"/>
      <c r="M446" s="353"/>
      <c r="N446" s="354">
        <v>8.6913399388202972</v>
      </c>
      <c r="O446" s="404">
        <v>70.322743333187717</v>
      </c>
      <c r="P446" s="352"/>
      <c r="Q446" s="353"/>
      <c r="R446" s="353"/>
      <c r="S446" s="405">
        <v>0.58298100666501806</v>
      </c>
      <c r="T446" s="406">
        <v>5.3581478855961326E-3</v>
      </c>
      <c r="U446" s="407">
        <v>0.57247903680924961</v>
      </c>
      <c r="V446" s="407">
        <v>0.59348297652078652</v>
      </c>
    </row>
    <row r="447" spans="2:22" ht="15.6">
      <c r="B447" s="129" t="s">
        <v>146</v>
      </c>
      <c r="C447" s="130" t="s">
        <v>134</v>
      </c>
      <c r="D447" s="98" t="s">
        <v>127</v>
      </c>
      <c r="E447" s="97" t="s">
        <v>121</v>
      </c>
      <c r="F447" s="319">
        <v>14</v>
      </c>
      <c r="G447" s="319">
        <v>14573</v>
      </c>
      <c r="H447" s="319">
        <v>63472</v>
      </c>
      <c r="I447" s="354">
        <v>0.59004717107703109</v>
      </c>
      <c r="J447" s="404">
        <v>53.282945468604296</v>
      </c>
      <c r="K447" s="352"/>
      <c r="L447" s="353"/>
      <c r="M447" s="353"/>
      <c r="N447" s="354">
        <v>8.7920147137596576</v>
      </c>
      <c r="O447" s="404">
        <v>61.287988903823205</v>
      </c>
      <c r="P447" s="352"/>
      <c r="Q447" s="353"/>
      <c r="R447" s="353"/>
      <c r="S447" s="405">
        <v>0.32386450269157907</v>
      </c>
      <c r="T447" s="406">
        <v>3.8763596201879971E-3</v>
      </c>
      <c r="U447" s="407">
        <v>0.31626683783601062</v>
      </c>
      <c r="V447" s="407">
        <v>0.33146216754714752</v>
      </c>
    </row>
    <row r="448" spans="2:22" ht="15.6">
      <c r="B448" s="129" t="s">
        <v>146</v>
      </c>
      <c r="C448" s="97" t="s">
        <v>135</v>
      </c>
      <c r="D448" s="98" t="s">
        <v>136</v>
      </c>
      <c r="E448" s="130" t="s">
        <v>137</v>
      </c>
      <c r="F448" s="319"/>
      <c r="G448" s="319"/>
      <c r="H448" s="319"/>
      <c r="I448" s="319"/>
      <c r="J448" s="351"/>
      <c r="K448" s="352"/>
      <c r="L448" s="353"/>
      <c r="M448" s="353"/>
      <c r="N448" s="351"/>
      <c r="O448" s="351"/>
      <c r="P448" s="352"/>
      <c r="Q448" s="353"/>
      <c r="R448" s="353"/>
      <c r="S448" s="354"/>
      <c r="T448" s="352"/>
      <c r="U448" s="353"/>
      <c r="V448" s="353"/>
    </row>
    <row r="449" spans="2:22" ht="15.6">
      <c r="B449" s="129" t="s">
        <v>146</v>
      </c>
      <c r="C449" s="97" t="s">
        <v>135</v>
      </c>
      <c r="D449" s="98" t="s">
        <v>136</v>
      </c>
      <c r="E449" s="130" t="s">
        <v>138</v>
      </c>
      <c r="F449" s="319"/>
      <c r="G449" s="319"/>
      <c r="H449" s="319"/>
      <c r="I449" s="319"/>
      <c r="J449" s="351"/>
      <c r="K449" s="352"/>
      <c r="L449" s="353"/>
      <c r="M449" s="353"/>
      <c r="N449" s="351"/>
      <c r="O449" s="351"/>
      <c r="P449" s="352"/>
      <c r="Q449" s="353"/>
      <c r="R449" s="353"/>
      <c r="S449" s="354"/>
      <c r="T449" s="352"/>
      <c r="U449" s="353"/>
      <c r="V449" s="353"/>
    </row>
    <row r="450" spans="2:22" ht="15.6">
      <c r="B450" s="129" t="s">
        <v>146</v>
      </c>
      <c r="C450" s="97" t="s">
        <v>135</v>
      </c>
      <c r="D450" s="98" t="s">
        <v>136</v>
      </c>
      <c r="E450" s="130" t="s">
        <v>139</v>
      </c>
      <c r="F450" s="319"/>
      <c r="G450" s="319"/>
      <c r="H450" s="319"/>
      <c r="I450" s="319"/>
      <c r="J450" s="351"/>
      <c r="K450" s="352"/>
      <c r="L450" s="353"/>
      <c r="M450" s="353"/>
      <c r="N450" s="351"/>
      <c r="O450" s="351"/>
      <c r="P450" s="352"/>
      <c r="Q450" s="353"/>
      <c r="R450" s="353"/>
      <c r="S450" s="354"/>
      <c r="T450" s="352"/>
      <c r="U450" s="353"/>
      <c r="V450" s="353"/>
    </row>
    <row r="451" spans="2:22" ht="15.6">
      <c r="B451" s="129" t="s">
        <v>146</v>
      </c>
      <c r="C451" s="97" t="s">
        <v>135</v>
      </c>
      <c r="D451" s="98" t="s">
        <v>136</v>
      </c>
      <c r="E451" s="130" t="s">
        <v>140</v>
      </c>
      <c r="F451" s="319"/>
      <c r="G451" s="319"/>
      <c r="H451" s="319"/>
      <c r="I451" s="319"/>
      <c r="J451" s="351"/>
      <c r="K451" s="352"/>
      <c r="L451" s="353"/>
      <c r="M451" s="353"/>
      <c r="N451" s="351"/>
      <c r="O451" s="351"/>
      <c r="P451" s="352"/>
      <c r="Q451" s="353"/>
      <c r="R451" s="353"/>
      <c r="S451" s="354"/>
      <c r="T451" s="352"/>
      <c r="U451" s="353"/>
      <c r="V451" s="353"/>
    </row>
    <row r="452" spans="2:22" ht="15.6">
      <c r="B452" s="131" t="s">
        <v>146</v>
      </c>
      <c r="C452" s="131" t="s">
        <v>135</v>
      </c>
      <c r="D452" s="132" t="s">
        <v>136</v>
      </c>
      <c r="E452" s="133" t="s">
        <v>121</v>
      </c>
      <c r="F452" s="326"/>
      <c r="G452" s="326"/>
      <c r="H452" s="326"/>
      <c r="I452" s="326"/>
      <c r="J452" s="326"/>
      <c r="K452" s="408"/>
      <c r="L452" s="409"/>
      <c r="M452" s="409"/>
      <c r="N452" s="409"/>
      <c r="O452" s="409"/>
      <c r="P452" s="408"/>
      <c r="Q452" s="409"/>
      <c r="R452" s="409"/>
      <c r="S452" s="409"/>
      <c r="T452" s="408"/>
      <c r="U452" s="409"/>
      <c r="V452" s="409"/>
    </row>
    <row r="453" spans="2:22" ht="15.6">
      <c r="B453" s="140"/>
    </row>
    <row r="454" spans="2:22">
      <c r="B454" s="147" t="s">
        <v>147</v>
      </c>
      <c r="C454" s="148"/>
      <c r="D454" s="148"/>
      <c r="E454" s="148"/>
      <c r="I454" s="410"/>
    </row>
    <row r="455" spans="2:22">
      <c r="B455" s="149"/>
      <c r="C455" s="148" t="s">
        <v>148</v>
      </c>
      <c r="D455" s="148" t="s">
        <v>149</v>
      </c>
      <c r="F455"/>
      <c r="G455"/>
      <c r="H455"/>
      <c r="I455" s="410"/>
      <c r="J455"/>
    </row>
    <row r="456" spans="2:22">
      <c r="B456" s="152"/>
      <c r="C456" s="148" t="s">
        <v>150</v>
      </c>
      <c r="D456" s="148" t="s">
        <v>151</v>
      </c>
      <c r="F456"/>
      <c r="G456"/>
      <c r="H456"/>
      <c r="I456" s="410"/>
      <c r="J456"/>
    </row>
    <row r="457" spans="2:22">
      <c r="B457" s="153"/>
      <c r="C457" s="148" t="s">
        <v>152</v>
      </c>
      <c r="D457" s="148" t="s">
        <v>153</v>
      </c>
      <c r="F457"/>
      <c r="G457"/>
      <c r="H457"/>
      <c r="I457" s="410"/>
      <c r="J457"/>
    </row>
    <row r="458" spans="2:22">
      <c r="B458" s="154"/>
      <c r="C458" s="148" t="s">
        <v>154</v>
      </c>
      <c r="D458" s="148" t="s">
        <v>155</v>
      </c>
      <c r="F458"/>
      <c r="G458"/>
      <c r="H458"/>
      <c r="I458" s="410"/>
      <c r="J458"/>
    </row>
    <row r="459" spans="2:22">
      <c r="B459" s="155"/>
      <c r="C459" s="148" t="s">
        <v>156</v>
      </c>
      <c r="D459" s="148" t="s">
        <v>157</v>
      </c>
      <c r="F459"/>
      <c r="G459"/>
      <c r="H459"/>
      <c r="I459" s="410"/>
      <c r="J459"/>
    </row>
    <row r="460" spans="2:22">
      <c r="B460"/>
      <c r="F460"/>
      <c r="G460"/>
      <c r="H460"/>
      <c r="I460" s="410"/>
      <c r="J460"/>
    </row>
    <row r="461" spans="2:22">
      <c r="B461" s="156" t="s">
        <v>158</v>
      </c>
      <c r="C461" s="148" t="s">
        <v>159</v>
      </c>
      <c r="D461" s="148"/>
      <c r="F461"/>
      <c r="G461"/>
      <c r="H461"/>
      <c r="I461" s="410"/>
      <c r="J461"/>
    </row>
    <row r="462" spans="2:22">
      <c r="B462" s="156" t="s">
        <v>102</v>
      </c>
      <c r="C462" s="156" t="s">
        <v>160</v>
      </c>
      <c r="D462" s="156"/>
      <c r="I462" s="410"/>
    </row>
    <row r="463" spans="2:22">
      <c r="B463" s="156" t="s">
        <v>114</v>
      </c>
      <c r="C463" s="156" t="s">
        <v>161</v>
      </c>
      <c r="D463" s="156"/>
      <c r="I463" s="410"/>
    </row>
    <row r="464" spans="2:22">
      <c r="B464" s="156" t="s">
        <v>162</v>
      </c>
      <c r="C464" s="156" t="s">
        <v>163</v>
      </c>
      <c r="D464" s="156"/>
      <c r="I464" s="410"/>
    </row>
    <row r="465" spans="2:4">
      <c r="B465" s="156" t="s">
        <v>164</v>
      </c>
      <c r="C465" s="156" t="s">
        <v>165</v>
      </c>
      <c r="D465" s="156"/>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8FFEA-F966-4105-A3EF-C35CCC82E67C}">
  <dimension ref="A2:C92"/>
  <sheetViews>
    <sheetView workbookViewId="0">
      <selection activeCell="A95" sqref="A95"/>
    </sheetView>
  </sheetViews>
  <sheetFormatPr defaultColWidth="9.21875" defaultRowHeight="14.4"/>
  <cols>
    <col min="1" max="1" width="80.77734375" style="24" customWidth="1"/>
    <col min="2" max="2" width="45.77734375" style="4" customWidth="1"/>
    <col min="3" max="3" width="29.77734375" style="4" customWidth="1"/>
    <col min="4" max="16384" width="9.21875" style="4"/>
  </cols>
  <sheetData>
    <row r="2" spans="1:3" ht="20.399999999999999">
      <c r="A2" s="1"/>
      <c r="B2" s="2" t="s">
        <v>0</v>
      </c>
      <c r="C2" s="3"/>
    </row>
    <row r="3" spans="1:3" ht="15.6">
      <c r="A3" s="5" t="s">
        <v>1</v>
      </c>
      <c r="B3" s="6"/>
      <c r="C3" s="7" t="s">
        <v>2</v>
      </c>
    </row>
    <row r="4" spans="1:3" ht="28.8">
      <c r="A4" s="8" t="s">
        <v>3</v>
      </c>
      <c r="B4" s="9" t="s">
        <v>237</v>
      </c>
      <c r="C4" s="10"/>
    </row>
    <row r="5" spans="1:3" ht="72">
      <c r="A5" s="11" t="s">
        <v>5</v>
      </c>
      <c r="B5" s="9" t="s">
        <v>172</v>
      </c>
      <c r="C5" s="9" t="s">
        <v>238</v>
      </c>
    </row>
    <row r="6" spans="1:3" ht="20.25" customHeight="1">
      <c r="A6" s="11" t="s">
        <v>8</v>
      </c>
      <c r="B6" s="12"/>
      <c r="C6" s="12"/>
    </row>
    <row r="7" spans="1:3" ht="15.6">
      <c r="A7" s="15" t="s">
        <v>9</v>
      </c>
      <c r="B7" s="16"/>
      <c r="C7" s="12"/>
    </row>
    <row r="8" spans="1:3" ht="43.2">
      <c r="A8" s="17" t="s">
        <v>10</v>
      </c>
      <c r="B8" s="9" t="s">
        <v>239</v>
      </c>
      <c r="C8" s="9"/>
    </row>
    <row r="9" spans="1:3" ht="28.8">
      <c r="A9" s="17" t="s">
        <v>12</v>
      </c>
      <c r="B9" s="9" t="s">
        <v>240</v>
      </c>
      <c r="C9" s="9"/>
    </row>
    <row r="10" spans="1:3" ht="131.25" customHeight="1">
      <c r="A10" s="17" t="s">
        <v>14</v>
      </c>
      <c r="B10" s="9" t="s">
        <v>241</v>
      </c>
      <c r="C10" s="9"/>
    </row>
    <row r="11" spans="1:3" ht="15.75" customHeight="1">
      <c r="A11" s="15" t="s">
        <v>17</v>
      </c>
      <c r="B11" s="16"/>
      <c r="C11" s="12"/>
    </row>
    <row r="12" spans="1:3" ht="15.75" customHeight="1">
      <c r="A12" s="17" t="s">
        <v>18</v>
      </c>
      <c r="B12" s="9" t="s">
        <v>242</v>
      </c>
      <c r="C12" s="9"/>
    </row>
    <row r="13" spans="1:3" ht="15.75" customHeight="1">
      <c r="A13" s="17" t="s">
        <v>21</v>
      </c>
      <c r="B13" s="9" t="s">
        <v>20</v>
      </c>
      <c r="C13" s="9"/>
    </row>
    <row r="14" spans="1:3" ht="15.75" customHeight="1">
      <c r="A14" s="17" t="s">
        <v>23</v>
      </c>
      <c r="B14" s="9" t="s">
        <v>243</v>
      </c>
      <c r="C14" s="9"/>
    </row>
    <row r="15" spans="1:3" ht="15.75" customHeight="1">
      <c r="A15" s="17" t="s">
        <v>25</v>
      </c>
      <c r="B15" s="9" t="s">
        <v>20</v>
      </c>
      <c r="C15" s="9"/>
    </row>
    <row r="16" spans="1:3" ht="15.75" customHeight="1">
      <c r="A16" s="17" t="s">
        <v>27</v>
      </c>
      <c r="B16" s="9" t="s">
        <v>20</v>
      </c>
      <c r="C16" s="9"/>
    </row>
    <row r="17" spans="1:3" ht="15.75" customHeight="1">
      <c r="A17" s="17" t="s">
        <v>28</v>
      </c>
      <c r="B17" s="9" t="s">
        <v>20</v>
      </c>
      <c r="C17" s="9"/>
    </row>
    <row r="18" spans="1:3">
      <c r="A18" s="18" t="s">
        <v>29</v>
      </c>
      <c r="B18" s="12"/>
      <c r="C18" s="12"/>
    </row>
    <row r="19" spans="1:3" ht="28.8">
      <c r="A19" s="13" t="s">
        <v>30</v>
      </c>
      <c r="B19" s="12"/>
      <c r="C19" s="19"/>
    </row>
    <row r="20" spans="1:3">
      <c r="A20" s="18" t="s">
        <v>14</v>
      </c>
      <c r="B20" s="9"/>
      <c r="C20" s="9"/>
    </row>
    <row r="21" spans="1:3">
      <c r="A21" s="20" t="s">
        <v>31</v>
      </c>
      <c r="B21" s="299">
        <v>100</v>
      </c>
      <c r="C21" s="9"/>
    </row>
    <row r="22" spans="1:3">
      <c r="A22" s="20" t="s">
        <v>32</v>
      </c>
      <c r="B22" s="299">
        <v>100</v>
      </c>
      <c r="C22" s="9"/>
    </row>
    <row r="23" spans="1:3">
      <c r="A23" s="20" t="s">
        <v>33</v>
      </c>
      <c r="B23" s="299" t="s">
        <v>244</v>
      </c>
      <c r="C23" s="9"/>
    </row>
    <row r="24" spans="1:3">
      <c r="A24" s="20" t="s">
        <v>34</v>
      </c>
      <c r="B24" s="299">
        <v>100</v>
      </c>
      <c r="C24" s="9"/>
    </row>
    <row r="25" spans="1:3">
      <c r="A25" s="18" t="s">
        <v>12</v>
      </c>
      <c r="B25" s="9"/>
      <c r="C25" s="9"/>
    </row>
    <row r="26" spans="1:3">
      <c r="A26" s="20" t="s">
        <v>31</v>
      </c>
      <c r="B26" s="9">
        <v>80</v>
      </c>
      <c r="C26" s="9"/>
    </row>
    <row r="27" spans="1:3">
      <c r="A27" s="20" t="s">
        <v>32</v>
      </c>
      <c r="B27" s="9">
        <v>80</v>
      </c>
      <c r="C27" s="9"/>
    </row>
    <row r="28" spans="1:3">
      <c r="A28" s="20" t="s">
        <v>33</v>
      </c>
      <c r="B28" s="299" t="s">
        <v>245</v>
      </c>
      <c r="C28" s="9"/>
    </row>
    <row r="29" spans="1:3">
      <c r="A29" s="20" t="s">
        <v>34</v>
      </c>
      <c r="B29" s="9">
        <v>80</v>
      </c>
      <c r="C29" s="9"/>
    </row>
    <row r="30" spans="1:3">
      <c r="A30" s="18" t="s">
        <v>10</v>
      </c>
      <c r="B30" s="9"/>
      <c r="C30" s="9"/>
    </row>
    <row r="31" spans="1:3">
      <c r="A31" s="20" t="s">
        <v>31</v>
      </c>
      <c r="B31" s="299">
        <v>50</v>
      </c>
      <c r="C31" s="9"/>
    </row>
    <row r="32" spans="1:3">
      <c r="A32" s="20" t="s">
        <v>32</v>
      </c>
      <c r="B32" s="299">
        <v>50</v>
      </c>
      <c r="C32" s="9"/>
    </row>
    <row r="33" spans="1:3">
      <c r="A33" s="20" t="s">
        <v>33</v>
      </c>
      <c r="B33" s="299">
        <v>50</v>
      </c>
      <c r="C33" s="9"/>
    </row>
    <row r="34" spans="1:3">
      <c r="A34" s="20" t="s">
        <v>34</v>
      </c>
      <c r="B34" s="299">
        <v>50</v>
      </c>
      <c r="C34" s="9"/>
    </row>
    <row r="35" spans="1:3" ht="15.75" customHeight="1">
      <c r="A35" s="18" t="s">
        <v>35</v>
      </c>
      <c r="B35" s="12"/>
      <c r="C35" s="12"/>
    </row>
    <row r="36" spans="1:3" ht="7.5" customHeight="1">
      <c r="A36" s="11"/>
      <c r="B36" s="21"/>
      <c r="C36" s="21"/>
    </row>
    <row r="37" spans="1:3" ht="15.6">
      <c r="A37" s="5" t="s">
        <v>36</v>
      </c>
      <c r="B37" s="6"/>
      <c r="C37" s="7" t="s">
        <v>2</v>
      </c>
    </row>
    <row r="38" spans="1:3">
      <c r="A38" s="11" t="s">
        <v>37</v>
      </c>
      <c r="B38" s="21" t="s">
        <v>38</v>
      </c>
      <c r="C38" s="21"/>
    </row>
    <row r="39" spans="1:3">
      <c r="A39" s="11" t="s">
        <v>39</v>
      </c>
      <c r="B39" s="21" t="s">
        <v>40</v>
      </c>
      <c r="C39" s="21"/>
    </row>
    <row r="40" spans="1:3">
      <c r="A40" s="8" t="s">
        <v>41</v>
      </c>
      <c r="B40" s="12"/>
      <c r="C40" s="12"/>
    </row>
    <row r="41" spans="1:3">
      <c r="A41" s="11" t="s">
        <v>42</v>
      </c>
      <c r="B41" s="9">
        <v>40786</v>
      </c>
      <c r="C41" s="9"/>
    </row>
    <row r="42" spans="1:3">
      <c r="A42" s="11" t="s">
        <v>44</v>
      </c>
      <c r="B42" s="9" t="s">
        <v>246</v>
      </c>
      <c r="C42" s="9"/>
    </row>
    <row r="43" spans="1:3" ht="15.6">
      <c r="A43" s="15" t="s">
        <v>46</v>
      </c>
      <c r="B43" s="12"/>
      <c r="C43" s="12"/>
    </row>
    <row r="44" spans="1:3" ht="28.8">
      <c r="A44" s="17" t="s">
        <v>47</v>
      </c>
      <c r="B44" s="9" t="s">
        <v>247</v>
      </c>
      <c r="C44" s="9"/>
    </row>
    <row r="45" spans="1:3" ht="15.6">
      <c r="A45" s="17" t="s">
        <v>49</v>
      </c>
      <c r="B45" s="9" t="s">
        <v>248</v>
      </c>
      <c r="C45" s="9"/>
    </row>
    <row r="46" spans="1:3" ht="28.8">
      <c r="A46" s="17" t="s">
        <v>50</v>
      </c>
      <c r="B46" s="9" t="s">
        <v>249</v>
      </c>
      <c r="C46" s="9"/>
    </row>
    <row r="47" spans="1:3" ht="15.6">
      <c r="A47" s="22" t="s">
        <v>52</v>
      </c>
      <c r="B47" s="12"/>
      <c r="C47" s="12"/>
    </row>
    <row r="48" spans="1:3">
      <c r="A48" s="18" t="s">
        <v>53</v>
      </c>
      <c r="B48" s="14"/>
      <c r="C48" s="14"/>
    </row>
    <row r="49" spans="1:3" ht="15.75" customHeight="1">
      <c r="A49" s="18" t="s">
        <v>54</v>
      </c>
      <c r="B49" s="12"/>
      <c r="C49" s="12"/>
    </row>
    <row r="50" spans="1:3" ht="15.75" customHeight="1">
      <c r="A50" s="20" t="s">
        <v>55</v>
      </c>
      <c r="B50" s="12"/>
      <c r="C50" s="12"/>
    </row>
    <row r="51" spans="1:3" ht="15.75" customHeight="1">
      <c r="A51" s="20" t="s">
        <v>56</v>
      </c>
      <c r="B51" s="12"/>
      <c r="C51" s="12"/>
    </row>
    <row r="52" spans="1:3" ht="28.8">
      <c r="A52" s="13" t="s">
        <v>57</v>
      </c>
      <c r="B52" s="14"/>
      <c r="C52" s="14"/>
    </row>
    <row r="53" spans="1:3" ht="7.5" customHeight="1">
      <c r="A53" s="11"/>
      <c r="B53" s="21"/>
      <c r="C53" s="21"/>
    </row>
    <row r="54" spans="1:3" ht="15.6">
      <c r="A54" s="5" t="s">
        <v>58</v>
      </c>
      <c r="B54" s="6"/>
      <c r="C54" s="7" t="s">
        <v>2</v>
      </c>
    </row>
    <row r="55" spans="1:3" ht="15.6">
      <c r="A55" s="15" t="s">
        <v>59</v>
      </c>
      <c r="B55" s="12"/>
      <c r="C55" s="12"/>
    </row>
    <row r="56" spans="1:3" ht="17.25" customHeight="1">
      <c r="A56" s="17" t="s">
        <v>60</v>
      </c>
      <c r="B56" s="23" t="s">
        <v>250</v>
      </c>
      <c r="C56" s="9"/>
    </row>
    <row r="57" spans="1:3" ht="15.6">
      <c r="A57" s="17" t="s">
        <v>62</v>
      </c>
      <c r="B57" s="9" t="s">
        <v>251</v>
      </c>
      <c r="C57" s="9"/>
    </row>
    <row r="58" spans="1:3" ht="15.6">
      <c r="A58" s="15" t="s">
        <v>64</v>
      </c>
      <c r="B58" s="12"/>
      <c r="C58" s="12"/>
    </row>
    <row r="59" spans="1:3" ht="15.6">
      <c r="A59" s="17" t="s">
        <v>10</v>
      </c>
      <c r="B59" s="9">
        <v>14</v>
      </c>
      <c r="C59" s="9"/>
    </row>
    <row r="60" spans="1:3" ht="15.6">
      <c r="A60" s="17" t="s">
        <v>12</v>
      </c>
      <c r="B60" s="9">
        <v>13</v>
      </c>
      <c r="C60" s="9"/>
    </row>
    <row r="61" spans="1:3" ht="15.6">
      <c r="A61" s="17" t="s">
        <v>14</v>
      </c>
      <c r="B61" s="9">
        <v>13</v>
      </c>
      <c r="C61" s="9"/>
    </row>
    <row r="62" spans="1:3" ht="15.6">
      <c r="A62" s="15" t="s">
        <v>65</v>
      </c>
      <c r="B62" s="14"/>
      <c r="C62" s="14"/>
    </row>
    <row r="63" spans="1:3" ht="15.6">
      <c r="A63" s="17" t="s">
        <v>10</v>
      </c>
      <c r="B63" s="9">
        <v>40</v>
      </c>
      <c r="C63" s="9"/>
    </row>
    <row r="64" spans="1:3" ht="15.6">
      <c r="A64" s="17" t="s">
        <v>12</v>
      </c>
      <c r="B64" s="9">
        <v>39</v>
      </c>
      <c r="C64" s="9"/>
    </row>
    <row r="65" spans="1:3" ht="15.6">
      <c r="A65" s="17" t="s">
        <v>14</v>
      </c>
      <c r="B65" s="9">
        <v>38</v>
      </c>
      <c r="C65" s="9"/>
    </row>
    <row r="66" spans="1:3" ht="15.6">
      <c r="A66" s="17" t="s">
        <v>18</v>
      </c>
      <c r="B66" s="299">
        <v>105</v>
      </c>
      <c r="C66" s="9"/>
    </row>
    <row r="67" spans="1:3" ht="15.6">
      <c r="A67" s="17" t="s">
        <v>21</v>
      </c>
      <c r="B67" s="299" t="s">
        <v>20</v>
      </c>
      <c r="C67" s="9"/>
    </row>
    <row r="68" spans="1:3" ht="15.6">
      <c r="A68" s="17" t="s">
        <v>23</v>
      </c>
      <c r="B68" s="299">
        <v>12</v>
      </c>
      <c r="C68" s="9"/>
    </row>
    <row r="69" spans="1:3" ht="15.6">
      <c r="A69" s="17" t="s">
        <v>25</v>
      </c>
      <c r="B69" s="299" t="s">
        <v>20</v>
      </c>
      <c r="C69" s="9"/>
    </row>
    <row r="70" spans="1:3" ht="15.6">
      <c r="A70" s="17" t="s">
        <v>27</v>
      </c>
      <c r="B70" s="299" t="s">
        <v>20</v>
      </c>
      <c r="C70" s="9"/>
    </row>
    <row r="71" spans="1:3" ht="15.6">
      <c r="A71" s="17" t="s">
        <v>28</v>
      </c>
      <c r="B71" s="299" t="s">
        <v>20</v>
      </c>
      <c r="C71" s="9"/>
    </row>
    <row r="72" spans="1:3">
      <c r="A72" s="11" t="s">
        <v>66</v>
      </c>
      <c r="B72" s="397">
        <v>0.125</v>
      </c>
      <c r="C72" s="9"/>
    </row>
    <row r="73" spans="1:3">
      <c r="A73" s="11" t="s">
        <v>68</v>
      </c>
      <c r="B73" s="14"/>
      <c r="C73" s="14"/>
    </row>
    <row r="74" spans="1:3" ht="28.8">
      <c r="A74" s="11" t="s">
        <v>69</v>
      </c>
      <c r="B74" s="13" t="s">
        <v>252</v>
      </c>
      <c r="C74" s="9"/>
    </row>
    <row r="75" spans="1:3" ht="33" customHeight="1">
      <c r="A75" s="18" t="s">
        <v>71</v>
      </c>
      <c r="B75" s="9" t="s">
        <v>196</v>
      </c>
      <c r="C75" s="9"/>
    </row>
    <row r="76" spans="1:3" ht="39" customHeight="1">
      <c r="A76" s="13" t="s">
        <v>74</v>
      </c>
      <c r="B76" s="11" t="s">
        <v>16</v>
      </c>
      <c r="C76" s="9"/>
    </row>
    <row r="77" spans="1:3" ht="33.75" customHeight="1">
      <c r="A77" s="11" t="s">
        <v>76</v>
      </c>
      <c r="B77" s="9" t="s">
        <v>199</v>
      </c>
      <c r="C77" s="9"/>
    </row>
    <row r="78" spans="1:3" ht="29.25" customHeight="1">
      <c r="A78" s="11" t="s">
        <v>77</v>
      </c>
      <c r="B78" s="9" t="s">
        <v>253</v>
      </c>
      <c r="C78" s="9"/>
    </row>
    <row r="79" spans="1:3" ht="29.25" customHeight="1">
      <c r="A79" s="11" t="s">
        <v>79</v>
      </c>
      <c r="B79" s="9" t="s">
        <v>254</v>
      </c>
      <c r="C79" s="9"/>
    </row>
    <row r="80" spans="1:3" ht="15.75" customHeight="1">
      <c r="A80" s="22" t="s">
        <v>52</v>
      </c>
      <c r="B80" s="14"/>
      <c r="C80" s="14"/>
    </row>
    <row r="81" spans="1:3" ht="29.25" customHeight="1">
      <c r="A81" s="11" t="s">
        <v>82</v>
      </c>
      <c r="B81" s="14"/>
      <c r="C81" s="14"/>
    </row>
    <row r="82" spans="1:3" ht="7.5" customHeight="1">
      <c r="A82" s="11"/>
      <c r="B82" s="21"/>
      <c r="C82" s="21"/>
    </row>
    <row r="83" spans="1:3" ht="15.6">
      <c r="A83" s="5" t="s">
        <v>83</v>
      </c>
      <c r="B83" s="6"/>
      <c r="C83" s="7" t="s">
        <v>2</v>
      </c>
    </row>
    <row r="84" spans="1:3" ht="43.2">
      <c r="A84" s="11" t="s">
        <v>84</v>
      </c>
      <c r="B84" s="9" t="s">
        <v>255</v>
      </c>
      <c r="C84" s="9"/>
    </row>
    <row r="85" spans="1:3" ht="43.2">
      <c r="A85" s="11" t="s">
        <v>86</v>
      </c>
      <c r="B85" s="9" t="s">
        <v>256</v>
      </c>
      <c r="C85" s="9"/>
    </row>
    <row r="86" spans="1:3">
      <c r="A86" s="11" t="s">
        <v>87</v>
      </c>
      <c r="B86" s="9" t="s">
        <v>16</v>
      </c>
      <c r="C86" s="9"/>
    </row>
    <row r="87" spans="1:3" ht="43.2">
      <c r="A87" s="11" t="s">
        <v>89</v>
      </c>
      <c r="B87" s="398" t="s">
        <v>257</v>
      </c>
      <c r="C87" s="9"/>
    </row>
    <row r="88" spans="1:3" ht="211.5" customHeight="1">
      <c r="A88" s="18" t="s">
        <v>90</v>
      </c>
      <c r="B88" s="9" t="s">
        <v>258</v>
      </c>
      <c r="C88" s="9"/>
    </row>
    <row r="89" spans="1:3" ht="15.75" customHeight="1">
      <c r="A89" s="18" t="s">
        <v>92</v>
      </c>
      <c r="B89" s="9"/>
      <c r="C89" s="9"/>
    </row>
    <row r="90" spans="1:3" ht="7.5" customHeight="1">
      <c r="A90" s="11"/>
      <c r="B90" s="21"/>
      <c r="C90" s="21"/>
    </row>
    <row r="91" spans="1:3" ht="15.6">
      <c r="A91" s="5" t="s">
        <v>93</v>
      </c>
      <c r="B91" s="6"/>
      <c r="C91" s="7" t="s">
        <v>2</v>
      </c>
    </row>
    <row r="92" spans="1:3" ht="201.6">
      <c r="A92" s="11" t="s">
        <v>94</v>
      </c>
      <c r="B92" s="9" t="s">
        <v>259</v>
      </c>
      <c r="C92" s="9"/>
    </row>
  </sheetData>
  <dataValidations count="4">
    <dataValidation type="list" allowBlank="1" showInputMessage="1" showErrorMessage="1" sqref="B75" xr:uid="{8C9526BB-EA0D-4CE9-A908-59D3C9287930}">
      <formula1>"National mobility survey, Automatic traffic measuring points, Traffic counts during measurements, Other (please specify)"</formula1>
    </dataValidation>
    <dataValidation type="list" allowBlank="1" showInputMessage="1" showErrorMessage="1" sqref="B38" xr:uid="{DA7E6CBD-334D-4263-BD66-9526F9F51E88}">
      <formula1>"Please select, Vehicle, Driver, Rider, Passenger, Driver and Passenger, Rider and Passenger, Other (please specify)"</formula1>
    </dataValidation>
    <dataValidation type="list" allowBlank="1" showInputMessage="1" showErrorMessage="1" sqref="B5" xr:uid="{F8538827-BFB2-48DB-916A-82F50084DBC3}">
      <formula1>"Please select, Roadside observations by researchers, Automated measurements, Self-reported behaviour, Observations/measurements by the police, Analysis of video images, Analysis of existing databases, Other (please specify)"</formula1>
    </dataValidation>
    <dataValidation type="list" allowBlank="1" showInputMessage="1" showErrorMessage="1" sqref="B39" xr:uid="{945D041D-0262-4427-86CF-EB9AF4AEA1E7}">
      <formula1>"Please select, Simple random, Stratified random, Other (please specify)"</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04D2E-2711-4B92-BEF1-B42E03BA6D4A}">
  <sheetPr>
    <tabColor rgb="FF92D050"/>
  </sheetPr>
  <dimension ref="A1"/>
  <sheetViews>
    <sheetView workbookViewId="0">
      <selection activeCell="K31" sqref="K31"/>
    </sheetView>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59599-1E7F-4D91-8813-0E77056F9007}">
  <dimension ref="B1:U43"/>
  <sheetViews>
    <sheetView workbookViewId="0">
      <selection activeCell="D8" sqref="D8"/>
    </sheetView>
  </sheetViews>
  <sheetFormatPr defaultRowHeight="14.4"/>
  <cols>
    <col min="1" max="1" width="5.77734375" customWidth="1"/>
    <col min="2" max="2" width="19.21875" style="157" customWidth="1"/>
    <col min="3" max="3" width="15.77734375" customWidth="1"/>
    <col min="4" max="4" width="39.21875" customWidth="1"/>
    <col min="5" max="5" width="20.44140625" style="143" customWidth="1"/>
    <col min="6" max="6" width="7.77734375" style="143" customWidth="1"/>
    <col min="7" max="7" width="19.5546875" style="143" customWidth="1"/>
    <col min="8" max="8" width="23.5546875" style="143" customWidth="1"/>
    <col min="9" max="9" width="20.21875" customWidth="1"/>
    <col min="10" max="10" width="10" customWidth="1"/>
    <col min="11" max="11" width="25.77734375" customWidth="1"/>
    <col min="12" max="12" width="26.21875" customWidth="1"/>
    <col min="13" max="13" width="32.44140625" customWidth="1"/>
    <col min="14" max="14" width="30.77734375" customWidth="1"/>
    <col min="15" max="15" width="11.44140625" customWidth="1"/>
    <col min="16" max="16" width="30.77734375" customWidth="1"/>
    <col min="17" max="17" width="31.21875" customWidth="1"/>
    <col min="18" max="18" width="11.21875" customWidth="1"/>
    <col min="19" max="19" width="11.44140625" customWidth="1"/>
    <col min="20" max="20" width="30.77734375" customWidth="1"/>
    <col min="21" max="21" width="31.21875" customWidth="1"/>
    <col min="29" max="29" width="12.77734375" bestFit="1" customWidth="1"/>
  </cols>
  <sheetData>
    <row r="1" spans="2:21" ht="20.399999999999999">
      <c r="B1" s="26" t="s">
        <v>96</v>
      </c>
      <c r="C1" s="27"/>
      <c r="D1" s="27"/>
      <c r="E1" s="30"/>
      <c r="F1" s="30"/>
      <c r="G1" s="30"/>
      <c r="H1" s="30"/>
      <c r="I1" s="30"/>
      <c r="J1" s="30"/>
      <c r="K1" s="30"/>
      <c r="L1" s="27"/>
      <c r="M1" s="30"/>
      <c r="N1" s="30"/>
      <c r="O1" s="30"/>
      <c r="P1" s="30"/>
      <c r="Q1" s="27"/>
      <c r="R1" s="30"/>
      <c r="S1" s="30"/>
      <c r="T1" s="30"/>
      <c r="U1" s="30"/>
    </row>
    <row r="2" spans="2:21" ht="18">
      <c r="B2" s="161" t="s">
        <v>166</v>
      </c>
      <c r="C2" s="36"/>
      <c r="D2" s="36"/>
      <c r="E2" s="36"/>
      <c r="F2" s="36"/>
      <c r="G2" s="36"/>
      <c r="H2" s="36"/>
      <c r="I2" s="36"/>
      <c r="J2" s="36"/>
      <c r="K2" s="164"/>
      <c r="L2" s="164"/>
      <c r="M2" s="36"/>
      <c r="N2" s="36"/>
      <c r="O2" s="36"/>
      <c r="P2" s="164"/>
      <c r="Q2" s="164"/>
      <c r="R2" s="36"/>
      <c r="S2" s="36"/>
      <c r="T2" s="36"/>
      <c r="U2" s="164"/>
    </row>
    <row r="3" spans="2:21" s="44" customFormat="1" ht="15.6">
      <c r="B3" s="167" t="s">
        <v>97</v>
      </c>
      <c r="C3" s="168" t="s">
        <v>98</v>
      </c>
      <c r="D3" s="168" t="s">
        <v>100</v>
      </c>
      <c r="E3" s="169" t="s">
        <v>101</v>
      </c>
      <c r="F3" s="169" t="s">
        <v>102</v>
      </c>
      <c r="G3" s="169" t="s">
        <v>103</v>
      </c>
      <c r="H3" s="169" t="s">
        <v>104</v>
      </c>
      <c r="I3" s="169" t="s">
        <v>105</v>
      </c>
      <c r="J3" s="169" t="s">
        <v>106</v>
      </c>
      <c r="K3" s="367" t="s">
        <v>107</v>
      </c>
      <c r="L3" s="367" t="s">
        <v>108</v>
      </c>
      <c r="M3" s="168" t="s">
        <v>109</v>
      </c>
      <c r="N3" s="168" t="s">
        <v>110</v>
      </c>
      <c r="O3" s="168" t="s">
        <v>111</v>
      </c>
      <c r="P3" s="177" t="s">
        <v>112</v>
      </c>
      <c r="Q3" s="177" t="s">
        <v>113</v>
      </c>
      <c r="R3" s="168" t="s">
        <v>114</v>
      </c>
      <c r="S3" s="168" t="s">
        <v>115</v>
      </c>
      <c r="T3" s="177" t="s">
        <v>116</v>
      </c>
      <c r="U3" s="177" t="s">
        <v>117</v>
      </c>
    </row>
    <row r="4" spans="2:21" ht="15.6">
      <c r="B4" s="179" t="s">
        <v>18</v>
      </c>
      <c r="C4" s="121" t="s">
        <v>14</v>
      </c>
      <c r="D4" s="121" t="s">
        <v>31</v>
      </c>
      <c r="E4" s="419">
        <v>10</v>
      </c>
      <c r="F4" s="419">
        <v>175967</v>
      </c>
      <c r="G4" s="419">
        <v>175967</v>
      </c>
      <c r="H4" s="419">
        <v>9.8442618122037987E-9</v>
      </c>
      <c r="I4" s="420">
        <v>133.52000000000001</v>
      </c>
      <c r="J4" s="420">
        <v>4.2200000000000001E-2</v>
      </c>
      <c r="K4" s="420">
        <v>133.43728800000002</v>
      </c>
      <c r="L4" s="420">
        <v>133.602712</v>
      </c>
      <c r="M4" s="420">
        <v>17.741</v>
      </c>
      <c r="N4" s="422">
        <v>151</v>
      </c>
      <c r="O4" s="420">
        <v>0.3599</v>
      </c>
      <c r="P4" s="420">
        <v>150.29459600000001</v>
      </c>
      <c r="Q4" s="420">
        <v>151.70540399999999</v>
      </c>
      <c r="R4" s="433">
        <v>0.397756</v>
      </c>
      <c r="S4" s="420">
        <v>1.1667531867638687E-3</v>
      </c>
      <c r="T4" s="420">
        <v>0.39546916375394281</v>
      </c>
      <c r="U4" s="420">
        <v>0.40004283624605719</v>
      </c>
    </row>
    <row r="5" spans="2:21" ht="15.6">
      <c r="B5" s="179" t="s">
        <v>18</v>
      </c>
      <c r="C5" s="121" t="s">
        <v>12</v>
      </c>
      <c r="D5" s="121" t="s">
        <v>31</v>
      </c>
      <c r="E5" s="419">
        <v>13</v>
      </c>
      <c r="F5" s="419">
        <v>73249</v>
      </c>
      <c r="G5" s="419">
        <v>73249</v>
      </c>
      <c r="H5" s="419">
        <v>9.1170239241114025E-8</v>
      </c>
      <c r="I5" s="420">
        <v>88.66</v>
      </c>
      <c r="J5" s="420">
        <v>5.6000000000000001E-2</v>
      </c>
      <c r="K5" s="420">
        <v>88.550240000000002</v>
      </c>
      <c r="L5" s="420">
        <v>88.769759999999991</v>
      </c>
      <c r="M5" s="420">
        <v>15.1701</v>
      </c>
      <c r="N5" s="422">
        <v>104</v>
      </c>
      <c r="O5" s="420">
        <v>0.38419999999999999</v>
      </c>
      <c r="P5" s="420">
        <v>103.246968</v>
      </c>
      <c r="Q5" s="420">
        <v>104.753032</v>
      </c>
      <c r="R5" s="433">
        <v>0.54541300000000004</v>
      </c>
      <c r="S5" s="420">
        <v>1.8397990849339672E-3</v>
      </c>
      <c r="T5" s="420">
        <v>0.54180699379352948</v>
      </c>
      <c r="U5" s="420">
        <v>0.54901900620647059</v>
      </c>
    </row>
    <row r="6" spans="2:21" ht="15.6">
      <c r="B6" s="179" t="s">
        <v>18</v>
      </c>
      <c r="C6" s="121" t="s">
        <v>10</v>
      </c>
      <c r="D6" s="121" t="s">
        <v>31</v>
      </c>
      <c r="E6" s="419">
        <v>13</v>
      </c>
      <c r="F6" s="419">
        <v>62497</v>
      </c>
      <c r="G6" s="419">
        <v>62497</v>
      </c>
      <c r="H6" s="419">
        <v>3.3430649505445127E-7</v>
      </c>
      <c r="I6" s="420">
        <v>49.635599999999997</v>
      </c>
      <c r="J6" s="420">
        <v>2.5899999999999999E-2</v>
      </c>
      <c r="K6" s="420">
        <v>49.584835999999996</v>
      </c>
      <c r="L6" s="420">
        <v>49.686363999999998</v>
      </c>
      <c r="M6" s="420">
        <v>6.4884000000000004</v>
      </c>
      <c r="N6" s="422">
        <v>56</v>
      </c>
      <c r="O6" s="420">
        <v>0.224</v>
      </c>
      <c r="P6" s="420">
        <v>55.560960000000001</v>
      </c>
      <c r="Q6" s="420">
        <v>56.439039999999999</v>
      </c>
      <c r="R6" s="433">
        <v>0.573291</v>
      </c>
      <c r="S6" s="420">
        <v>1.9784445286022381E-3</v>
      </c>
      <c r="T6" s="420">
        <v>0.56941324872393961</v>
      </c>
      <c r="U6" s="420">
        <v>0.57716875127606038</v>
      </c>
    </row>
    <row r="7" spans="2:21" ht="15.6">
      <c r="B7" s="185" t="s">
        <v>18</v>
      </c>
      <c r="C7" s="186" t="s">
        <v>135</v>
      </c>
      <c r="D7" s="187" t="s">
        <v>137</v>
      </c>
      <c r="E7" s="434">
        <v>36</v>
      </c>
      <c r="F7" s="434">
        <v>311713</v>
      </c>
      <c r="G7" s="435">
        <v>311713</v>
      </c>
      <c r="H7" s="435">
        <v>5.6242279534854105E-8</v>
      </c>
      <c r="I7" s="427">
        <v>106.15</v>
      </c>
      <c r="J7" s="427">
        <v>6.6400000000000001E-2</v>
      </c>
      <c r="K7" s="427">
        <v>106.019856</v>
      </c>
      <c r="L7" s="427">
        <v>106.28014400000001</v>
      </c>
      <c r="M7" s="427">
        <v>37.088900000000002</v>
      </c>
      <c r="N7" s="436">
        <v>143</v>
      </c>
      <c r="O7" s="427">
        <v>0.25609999999999999</v>
      </c>
      <c r="P7" s="427">
        <v>142.49804399999999</v>
      </c>
      <c r="Q7" s="427">
        <v>143.50195600000001</v>
      </c>
      <c r="R7" s="426">
        <v>0.46764800000000001</v>
      </c>
      <c r="S7" s="427">
        <v>8.9367894931586677E-4</v>
      </c>
      <c r="T7" s="427">
        <v>0.4658963892593409</v>
      </c>
      <c r="U7" s="427">
        <v>0.46939961074065911</v>
      </c>
    </row>
    <row r="8" spans="2:21" ht="15.6">
      <c r="B8" s="197"/>
      <c r="C8" s="198"/>
      <c r="D8" s="199"/>
      <c r="E8" s="200"/>
      <c r="F8" s="200"/>
      <c r="G8" s="273"/>
      <c r="H8" s="386"/>
      <c r="I8" s="387"/>
      <c r="J8" s="209"/>
      <c r="K8" s="210"/>
      <c r="L8" s="278"/>
      <c r="M8" s="210"/>
      <c r="N8" s="387"/>
      <c r="O8" s="209"/>
      <c r="P8" s="210"/>
      <c r="Q8" s="278"/>
      <c r="R8" s="386"/>
      <c r="S8" s="387"/>
      <c r="T8" s="209"/>
      <c r="U8" s="210"/>
    </row>
    <row r="9" spans="2:21" s="44" customFormat="1" ht="18">
      <c r="B9" s="161" t="s">
        <v>167</v>
      </c>
      <c r="C9" s="36"/>
      <c r="D9" s="36"/>
      <c r="E9" s="36"/>
      <c r="F9" s="36"/>
      <c r="G9" s="36"/>
      <c r="H9" s="36"/>
      <c r="I9" s="36"/>
      <c r="J9" s="36"/>
      <c r="K9" s="164"/>
      <c r="L9" s="164"/>
      <c r="M9" s="36"/>
      <c r="N9" s="36"/>
      <c r="O9" s="36"/>
      <c r="P9" s="164"/>
      <c r="Q9" s="164"/>
      <c r="R9" s="36"/>
      <c r="S9" s="36"/>
      <c r="T9" s="36"/>
      <c r="U9" s="164"/>
    </row>
    <row r="10" spans="2:21" s="44" customFormat="1" ht="15.6">
      <c r="B10" s="167" t="s">
        <v>97</v>
      </c>
      <c r="C10" s="168" t="s">
        <v>98</v>
      </c>
      <c r="D10" s="168" t="s">
        <v>100</v>
      </c>
      <c r="E10" s="169" t="s">
        <v>101</v>
      </c>
      <c r="F10" s="169" t="s">
        <v>102</v>
      </c>
      <c r="G10" s="169" t="s">
        <v>103</v>
      </c>
      <c r="H10" s="169" t="s">
        <v>104</v>
      </c>
      <c r="I10" s="169" t="s">
        <v>105</v>
      </c>
      <c r="J10" s="169" t="s">
        <v>106</v>
      </c>
      <c r="K10" s="367" t="s">
        <v>107</v>
      </c>
      <c r="L10" s="367" t="s">
        <v>108</v>
      </c>
      <c r="M10" s="169" t="s">
        <v>109</v>
      </c>
      <c r="N10" s="169" t="s">
        <v>110</v>
      </c>
      <c r="O10" s="168" t="s">
        <v>111</v>
      </c>
      <c r="P10" s="177" t="s">
        <v>112</v>
      </c>
      <c r="Q10" s="177" t="s">
        <v>113</v>
      </c>
      <c r="R10" s="168" t="s">
        <v>114</v>
      </c>
      <c r="S10" s="168" t="s">
        <v>115</v>
      </c>
      <c r="T10" s="177" t="s">
        <v>116</v>
      </c>
      <c r="U10" s="177" t="s">
        <v>117</v>
      </c>
    </row>
    <row r="11" spans="2:21" ht="15.6">
      <c r="B11" s="179" t="s">
        <v>18</v>
      </c>
      <c r="C11" s="121" t="s">
        <v>14</v>
      </c>
      <c r="D11" s="121" t="s">
        <v>31</v>
      </c>
      <c r="E11" s="419">
        <v>10</v>
      </c>
      <c r="F11" s="419">
        <v>175967</v>
      </c>
      <c r="G11" s="419">
        <v>175967</v>
      </c>
      <c r="H11" s="419">
        <v>9.8442618122037987E-9</v>
      </c>
      <c r="I11" s="420">
        <v>133.52000000000001</v>
      </c>
      <c r="J11" s="420">
        <v>4.2200000000000001E-2</v>
      </c>
      <c r="K11" s="420">
        <v>133.43728800000002</v>
      </c>
      <c r="L11" s="420">
        <v>133.602712</v>
      </c>
      <c r="M11" s="420">
        <v>17.741</v>
      </c>
      <c r="N11" s="422">
        <v>151</v>
      </c>
      <c r="O11" s="420">
        <v>0.3599</v>
      </c>
      <c r="P11" s="420">
        <v>150.29459600000001</v>
      </c>
      <c r="Q11" s="420">
        <v>151.70540399999999</v>
      </c>
      <c r="R11" s="433">
        <v>0.397756</v>
      </c>
      <c r="S11" s="420">
        <v>1.1667531867638687E-3</v>
      </c>
      <c r="T11" s="420">
        <v>0.39546916375394281</v>
      </c>
      <c r="U11" s="420">
        <v>0.40004283624605719</v>
      </c>
    </row>
    <row r="12" spans="2:21" ht="15.6">
      <c r="B12" s="179" t="s">
        <v>18</v>
      </c>
      <c r="C12" s="121" t="s">
        <v>14</v>
      </c>
      <c r="D12" s="121" t="s">
        <v>118</v>
      </c>
      <c r="E12" s="419">
        <v>10</v>
      </c>
      <c r="F12" s="419">
        <v>49700</v>
      </c>
      <c r="G12" s="419">
        <v>49700</v>
      </c>
      <c r="H12" s="419">
        <v>1.5407770431748272E-7</v>
      </c>
      <c r="I12" s="420">
        <v>119.1</v>
      </c>
      <c r="J12" s="420">
        <v>9.9299999999999999E-2</v>
      </c>
      <c r="K12" s="420">
        <v>118.905372</v>
      </c>
      <c r="L12" s="420">
        <v>119.29462799999999</v>
      </c>
      <c r="M12" s="420">
        <v>22.145399999999999</v>
      </c>
      <c r="N12" s="422">
        <v>142</v>
      </c>
      <c r="O12" s="420">
        <v>0.63690000000000002</v>
      </c>
      <c r="P12" s="420">
        <v>140.751676</v>
      </c>
      <c r="Q12" s="420">
        <v>143.248324</v>
      </c>
      <c r="R12" s="433">
        <v>0.67551300000000003</v>
      </c>
      <c r="S12" s="420">
        <v>2.1000871249101261E-3</v>
      </c>
      <c r="T12" s="420">
        <v>0.67139682923517618</v>
      </c>
      <c r="U12" s="420">
        <v>0.67962917076482388</v>
      </c>
    </row>
    <row r="13" spans="2:21" ht="15.6">
      <c r="B13" s="179" t="s">
        <v>18</v>
      </c>
      <c r="C13" s="121" t="s">
        <v>14</v>
      </c>
      <c r="D13" s="121" t="s">
        <v>119</v>
      </c>
      <c r="E13" s="419">
        <v>10</v>
      </c>
      <c r="F13" s="419">
        <v>74868</v>
      </c>
      <c r="G13" s="419">
        <v>74868</v>
      </c>
      <c r="H13" s="419">
        <v>6.4062757381241508E-10</v>
      </c>
      <c r="I13" s="420">
        <v>94.32</v>
      </c>
      <c r="J13" s="420">
        <v>4.5100000000000001E-2</v>
      </c>
      <c r="K13" s="420">
        <v>94.23160399999999</v>
      </c>
      <c r="L13" s="420">
        <v>94.408395999999996</v>
      </c>
      <c r="M13" s="420">
        <v>12.3439</v>
      </c>
      <c r="N13" s="422">
        <v>98</v>
      </c>
      <c r="O13" s="420">
        <v>0.35809999999999997</v>
      </c>
      <c r="P13" s="420">
        <v>97.298124000000001</v>
      </c>
      <c r="Q13" s="420">
        <v>98.701875999999999</v>
      </c>
      <c r="R13" s="433">
        <v>1.4238000000000001E-2</v>
      </c>
      <c r="S13" s="420">
        <v>4.329745950976801E-4</v>
      </c>
      <c r="T13" s="420">
        <v>1.3389369793608549E-2</v>
      </c>
      <c r="U13" s="420">
        <v>1.5086630206391453E-2</v>
      </c>
    </row>
    <row r="14" spans="2:21" ht="15.6">
      <c r="B14" s="179" t="s">
        <v>18</v>
      </c>
      <c r="C14" s="121" t="s">
        <v>14</v>
      </c>
      <c r="D14" s="121" t="s">
        <v>34</v>
      </c>
      <c r="E14" s="419">
        <v>10</v>
      </c>
      <c r="F14" s="419">
        <v>110</v>
      </c>
      <c r="G14" s="419">
        <v>110</v>
      </c>
      <c r="H14" s="419">
        <v>1.9588116243406534E-9</v>
      </c>
      <c r="I14" s="420">
        <v>119.72</v>
      </c>
      <c r="J14" s="420">
        <v>2.2924000000000002</v>
      </c>
      <c r="K14" s="420">
        <v>115.226896</v>
      </c>
      <c r="L14" s="420">
        <v>124.213104</v>
      </c>
      <c r="M14" s="420">
        <v>24.043800000000001</v>
      </c>
      <c r="N14" s="422">
        <v>144</v>
      </c>
      <c r="O14" s="420">
        <v>13.729799999999999</v>
      </c>
      <c r="P14" s="420">
        <v>117.08959200000001</v>
      </c>
      <c r="Q14" s="420">
        <v>170.91040799999999</v>
      </c>
      <c r="R14" s="433">
        <v>0.56363600000000003</v>
      </c>
      <c r="S14" s="420">
        <v>4.7285444570376853E-2</v>
      </c>
      <c r="T14" s="420">
        <v>0.47095652864206139</v>
      </c>
      <c r="U14" s="420">
        <v>0.65631547135793866</v>
      </c>
    </row>
    <row r="15" spans="2:21" s="66" customFormat="1" ht="15.6">
      <c r="B15" s="218" t="s">
        <v>18</v>
      </c>
      <c r="C15" s="130" t="s">
        <v>128</v>
      </c>
      <c r="D15" s="97" t="s">
        <v>121</v>
      </c>
      <c r="E15" s="434">
        <v>10</v>
      </c>
      <c r="F15" s="434">
        <v>300645</v>
      </c>
      <c r="G15" s="434">
        <v>300645</v>
      </c>
      <c r="H15" s="434">
        <v>1.3398454543795904E-8</v>
      </c>
      <c r="I15" s="427">
        <v>121.37</v>
      </c>
      <c r="J15" s="437">
        <v>4.36E-2</v>
      </c>
      <c r="K15" s="427">
        <v>121.28454400000001</v>
      </c>
      <c r="L15" s="427">
        <v>121.455456</v>
      </c>
      <c r="M15" s="427">
        <v>23.936499999999999</v>
      </c>
      <c r="N15" s="436">
        <v>146</v>
      </c>
      <c r="O15" s="427">
        <v>0.26619999999999999</v>
      </c>
      <c r="P15" s="427">
        <v>145.47824800000001</v>
      </c>
      <c r="Q15" s="437">
        <v>146.52175199999999</v>
      </c>
      <c r="R15" s="426">
        <v>0.34822700000000001</v>
      </c>
      <c r="S15" s="427">
        <v>8.6886521530341531E-4</v>
      </c>
      <c r="T15" s="427">
        <v>0.34652402417800532</v>
      </c>
      <c r="U15" s="438">
        <v>0.3499299758219947</v>
      </c>
    </row>
    <row r="16" spans="2:21" ht="15.6">
      <c r="B16" s="179" t="s">
        <v>18</v>
      </c>
      <c r="C16" s="121" t="s">
        <v>12</v>
      </c>
      <c r="D16" s="121" t="s">
        <v>31</v>
      </c>
      <c r="E16" s="419">
        <v>13</v>
      </c>
      <c r="F16" s="419">
        <v>73249</v>
      </c>
      <c r="G16" s="419">
        <v>73249</v>
      </c>
      <c r="H16" s="419">
        <v>9.1170239241114025E-8</v>
      </c>
      <c r="I16" s="420">
        <v>88.66</v>
      </c>
      <c r="J16" s="420">
        <v>5.6000000000000001E-2</v>
      </c>
      <c r="K16" s="420">
        <v>88.550240000000002</v>
      </c>
      <c r="L16" s="420">
        <v>88.769759999999991</v>
      </c>
      <c r="M16" s="420">
        <v>15.1701</v>
      </c>
      <c r="N16" s="422">
        <v>104</v>
      </c>
      <c r="O16" s="420">
        <v>0.38419999999999999</v>
      </c>
      <c r="P16" s="420">
        <v>103.246968</v>
      </c>
      <c r="Q16" s="420">
        <v>104.753032</v>
      </c>
      <c r="R16" s="433">
        <v>0.54541300000000004</v>
      </c>
      <c r="S16" s="420">
        <v>1.8397990849339672E-3</v>
      </c>
      <c r="T16" s="420">
        <v>0.54180699379352948</v>
      </c>
      <c r="U16" s="420">
        <v>0.54901900620647059</v>
      </c>
    </row>
    <row r="17" spans="2:21" ht="15.6">
      <c r="B17" s="179" t="s">
        <v>18</v>
      </c>
      <c r="C17" s="121" t="s">
        <v>12</v>
      </c>
      <c r="D17" s="121" t="s">
        <v>118</v>
      </c>
      <c r="E17" s="419">
        <v>13</v>
      </c>
      <c r="F17" s="419">
        <v>13039</v>
      </c>
      <c r="G17" s="419">
        <v>13039</v>
      </c>
      <c r="H17" s="419">
        <v>8.8422179052600438E-9</v>
      </c>
      <c r="I17" s="420">
        <v>88.12</v>
      </c>
      <c r="J17" s="420">
        <v>0.1216</v>
      </c>
      <c r="K17" s="420">
        <v>87.881664000000001</v>
      </c>
      <c r="L17" s="420">
        <v>88.358336000000008</v>
      </c>
      <c r="M17" s="420">
        <v>13.8871</v>
      </c>
      <c r="N17" s="422">
        <v>102</v>
      </c>
      <c r="O17" s="420">
        <v>0.89319999999999999</v>
      </c>
      <c r="P17" s="420">
        <v>100.24932800000001</v>
      </c>
      <c r="Q17" s="420">
        <v>103.75067199999999</v>
      </c>
      <c r="R17" s="433">
        <v>0.56729799999999997</v>
      </c>
      <c r="S17" s="420">
        <v>4.338882955229305E-3</v>
      </c>
      <c r="T17" s="420">
        <v>0.55879378940775049</v>
      </c>
      <c r="U17" s="420">
        <v>0.57580221059224945</v>
      </c>
    </row>
    <row r="18" spans="2:21" ht="15.6">
      <c r="B18" s="179" t="s">
        <v>18</v>
      </c>
      <c r="C18" s="121" t="s">
        <v>12</v>
      </c>
      <c r="D18" s="121" t="s">
        <v>119</v>
      </c>
      <c r="E18" s="419">
        <v>13</v>
      </c>
      <c r="F18" s="419">
        <v>26816</v>
      </c>
      <c r="G18" s="419">
        <v>26816</v>
      </c>
      <c r="H18" s="419">
        <v>5.9330166429063245E-9</v>
      </c>
      <c r="I18" s="420">
        <v>81.63</v>
      </c>
      <c r="J18" s="420">
        <v>6.3200000000000006E-2</v>
      </c>
      <c r="K18" s="420">
        <v>81.50612799999999</v>
      </c>
      <c r="L18" s="420">
        <v>81.753872000000001</v>
      </c>
      <c r="M18" s="420">
        <v>10.3499</v>
      </c>
      <c r="N18" s="422">
        <v>90</v>
      </c>
      <c r="O18" s="420">
        <v>0.54949999999999999</v>
      </c>
      <c r="P18" s="420">
        <v>88.922979999999995</v>
      </c>
      <c r="Q18" s="420">
        <v>91.077020000000005</v>
      </c>
      <c r="R18" s="433">
        <v>0.40915799999999997</v>
      </c>
      <c r="S18" s="420">
        <v>3.0025082185526374E-3</v>
      </c>
      <c r="T18" s="420">
        <v>0.4032730838916368</v>
      </c>
      <c r="U18" s="420">
        <v>0.41504291610836314</v>
      </c>
    </row>
    <row r="19" spans="2:21" ht="15.6">
      <c r="B19" s="179" t="s">
        <v>18</v>
      </c>
      <c r="C19" s="121" t="s">
        <v>12</v>
      </c>
      <c r="D19" s="121" t="s">
        <v>34</v>
      </c>
      <c r="E19" s="419">
        <v>13</v>
      </c>
      <c r="F19" s="419">
        <v>355</v>
      </c>
      <c r="G19" s="419">
        <v>355</v>
      </c>
      <c r="H19" s="419">
        <v>1.814105799157258E-8</v>
      </c>
      <c r="I19" s="420">
        <v>81.11</v>
      </c>
      <c r="J19" s="420">
        <v>0.93010000000000004</v>
      </c>
      <c r="K19" s="420">
        <v>79.287003999999996</v>
      </c>
      <c r="L19" s="420">
        <v>82.932996000000003</v>
      </c>
      <c r="M19" s="420">
        <v>17.525500000000001</v>
      </c>
      <c r="N19" s="422">
        <v>99</v>
      </c>
      <c r="O19" s="420">
        <v>5.2542999999999997</v>
      </c>
      <c r="P19" s="420">
        <v>88.701571999999999</v>
      </c>
      <c r="Q19" s="420">
        <v>109.298428</v>
      </c>
      <c r="R19" s="433">
        <v>0.732294</v>
      </c>
      <c r="S19" s="420">
        <v>2.3499445457286862E-2</v>
      </c>
      <c r="T19" s="420">
        <v>0.68623508690371771</v>
      </c>
      <c r="U19" s="420">
        <v>0.7783529130962823</v>
      </c>
    </row>
    <row r="20" spans="2:21" ht="15.6">
      <c r="B20" s="218" t="s">
        <v>18</v>
      </c>
      <c r="C20" s="130" t="s">
        <v>131</v>
      </c>
      <c r="D20" s="97" t="s">
        <v>121</v>
      </c>
      <c r="E20" s="434">
        <v>13</v>
      </c>
      <c r="F20" s="434">
        <v>113459</v>
      </c>
      <c r="G20" s="434">
        <v>113459</v>
      </c>
      <c r="H20" s="434">
        <v>1.2408653178085295E-7</v>
      </c>
      <c r="I20" s="427">
        <v>86.91</v>
      </c>
      <c r="J20" s="437">
        <v>4.2500000000000003E-2</v>
      </c>
      <c r="K20" s="427">
        <v>86.826700000000002</v>
      </c>
      <c r="L20" s="427">
        <v>86.993299999999991</v>
      </c>
      <c r="M20" s="427">
        <v>14.347300000000001</v>
      </c>
      <c r="N20" s="436">
        <v>101</v>
      </c>
      <c r="O20" s="427">
        <v>0.29980000000000001</v>
      </c>
      <c r="P20" s="427">
        <v>100.412392</v>
      </c>
      <c r="Q20" s="437">
        <v>101.587608</v>
      </c>
      <c r="R20" s="426">
        <v>0.51630900000000002</v>
      </c>
      <c r="S20" s="427">
        <v>1.4836087132910516E-3</v>
      </c>
      <c r="T20" s="427">
        <v>0.5134011269219495</v>
      </c>
      <c r="U20" s="438">
        <v>0.51921687307805053</v>
      </c>
    </row>
    <row r="21" spans="2:21" ht="15.6">
      <c r="B21" s="179" t="s">
        <v>18</v>
      </c>
      <c r="C21" s="121" t="s">
        <v>10</v>
      </c>
      <c r="D21" s="121" t="s">
        <v>31</v>
      </c>
      <c r="E21" s="419">
        <v>13</v>
      </c>
      <c r="F21" s="419">
        <v>62497</v>
      </c>
      <c r="G21" s="419">
        <v>62497</v>
      </c>
      <c r="H21" s="419">
        <v>3.3430649505445127E-7</v>
      </c>
      <c r="I21" s="420">
        <v>49.635599999999997</v>
      </c>
      <c r="J21" s="420">
        <v>2.5899999999999999E-2</v>
      </c>
      <c r="K21" s="420">
        <v>49.584835999999996</v>
      </c>
      <c r="L21" s="420">
        <v>49.686363999999998</v>
      </c>
      <c r="M21" s="420">
        <v>6.4884000000000004</v>
      </c>
      <c r="N21" s="422">
        <v>56</v>
      </c>
      <c r="O21" s="420">
        <v>0.224</v>
      </c>
      <c r="P21" s="420">
        <v>55.560960000000001</v>
      </c>
      <c r="Q21" s="420">
        <v>56.439039999999999</v>
      </c>
      <c r="R21" s="433">
        <v>0.573291</v>
      </c>
      <c r="S21" s="420">
        <v>1.9784445286022381E-3</v>
      </c>
      <c r="T21" s="420">
        <v>0.56941324872393961</v>
      </c>
      <c r="U21" s="420">
        <v>0.57716875127606038</v>
      </c>
    </row>
    <row r="22" spans="2:21" ht="15.6">
      <c r="B22" s="179" t="s">
        <v>18</v>
      </c>
      <c r="C22" s="121" t="s">
        <v>10</v>
      </c>
      <c r="D22" s="121" t="s">
        <v>118</v>
      </c>
      <c r="E22" s="419">
        <v>13</v>
      </c>
      <c r="F22" s="419">
        <v>5024</v>
      </c>
      <c r="G22" s="419">
        <v>5024</v>
      </c>
      <c r="H22" s="419">
        <v>3.2422980360921975E-8</v>
      </c>
      <c r="I22" s="420">
        <v>48.383000000000003</v>
      </c>
      <c r="J22" s="420">
        <v>9.74E-2</v>
      </c>
      <c r="K22" s="420">
        <v>48.192095999999999</v>
      </c>
      <c r="L22" s="420">
        <v>48.573904000000006</v>
      </c>
      <c r="M22" s="420">
        <v>6.9051999999999998</v>
      </c>
      <c r="N22" s="422">
        <v>55</v>
      </c>
      <c r="O22" s="420">
        <v>0.77590000000000003</v>
      </c>
      <c r="P22" s="420">
        <v>53.479236</v>
      </c>
      <c r="Q22" s="420">
        <v>56.520764</v>
      </c>
      <c r="R22" s="433">
        <v>0.61922699999999997</v>
      </c>
      <c r="S22" s="420">
        <v>6.8506723958512766E-3</v>
      </c>
      <c r="T22" s="420">
        <v>0.60579968210413149</v>
      </c>
      <c r="U22" s="420">
        <v>0.63265431789586846</v>
      </c>
    </row>
    <row r="23" spans="2:21" ht="15.6">
      <c r="B23" s="179" t="s">
        <v>18</v>
      </c>
      <c r="C23" s="121" t="s">
        <v>10</v>
      </c>
      <c r="D23" s="121" t="s">
        <v>119</v>
      </c>
      <c r="E23" s="419">
        <v>13</v>
      </c>
      <c r="F23" s="419">
        <v>7585</v>
      </c>
      <c r="G23" s="419">
        <v>7585</v>
      </c>
      <c r="H23" s="419">
        <v>2.1755410707481043E-8</v>
      </c>
      <c r="I23" s="420">
        <v>47.24</v>
      </c>
      <c r="J23" s="420">
        <v>7.4499999999999997E-2</v>
      </c>
      <c r="K23" s="420">
        <v>47.093980000000002</v>
      </c>
      <c r="L23" s="420">
        <v>47.386020000000002</v>
      </c>
      <c r="M23" s="420">
        <v>6.4916</v>
      </c>
      <c r="N23" s="422">
        <v>53</v>
      </c>
      <c r="O23" s="420">
        <v>0.60850000000000004</v>
      </c>
      <c r="P23" s="420">
        <v>51.807339999999996</v>
      </c>
      <c r="Q23" s="420">
        <v>54.192660000000004</v>
      </c>
      <c r="R23" s="433">
        <v>0.72458800000000001</v>
      </c>
      <c r="S23" s="420">
        <v>5.1293130508768756E-3</v>
      </c>
      <c r="T23" s="420">
        <v>0.71453454642028136</v>
      </c>
      <c r="U23" s="420">
        <v>0.73464145357971866</v>
      </c>
    </row>
    <row r="24" spans="2:21" ht="15.6">
      <c r="B24" s="179" t="s">
        <v>18</v>
      </c>
      <c r="C24" s="121" t="s">
        <v>10</v>
      </c>
      <c r="D24" s="121" t="s">
        <v>34</v>
      </c>
      <c r="E24" s="419">
        <v>13</v>
      </c>
      <c r="F24" s="424">
        <v>210</v>
      </c>
      <c r="G24" s="424">
        <v>210</v>
      </c>
      <c r="H24" s="424">
        <v>6.6520320273627799E-8</v>
      </c>
      <c r="I24" s="421">
        <v>45.33</v>
      </c>
      <c r="J24" s="421">
        <v>0.61180000000000001</v>
      </c>
      <c r="K24" s="421">
        <v>44.130871999999997</v>
      </c>
      <c r="L24" s="421">
        <v>46.529128</v>
      </c>
      <c r="M24" s="421">
        <v>8.8670000000000009</v>
      </c>
      <c r="N24" s="439">
        <v>53</v>
      </c>
      <c r="O24" s="421">
        <v>3.6573000000000002</v>
      </c>
      <c r="P24" s="421">
        <v>45.831691999999997</v>
      </c>
      <c r="Q24" s="421">
        <v>60.168308000000003</v>
      </c>
      <c r="R24" s="440">
        <v>0.76190400000000003</v>
      </c>
      <c r="S24" s="421">
        <v>2.9391146608654599E-2</v>
      </c>
      <c r="T24" s="421">
        <v>0.70429735264703697</v>
      </c>
      <c r="U24" s="421">
        <v>0.81951064735296308</v>
      </c>
    </row>
    <row r="25" spans="2:21" ht="15.6">
      <c r="B25" s="218" t="s">
        <v>18</v>
      </c>
      <c r="C25" s="130" t="s">
        <v>168</v>
      </c>
      <c r="D25" s="97" t="s">
        <v>121</v>
      </c>
      <c r="E25" s="434">
        <v>13</v>
      </c>
      <c r="F25" s="434">
        <v>75316</v>
      </c>
      <c r="G25" s="434">
        <v>75316</v>
      </c>
      <c r="H25" s="434">
        <v>4.5500520639648212E-7</v>
      </c>
      <c r="I25" s="427">
        <v>49.32</v>
      </c>
      <c r="J25" s="427">
        <v>2.3900000000000001E-2</v>
      </c>
      <c r="K25" s="427">
        <v>49.273156</v>
      </c>
      <c r="L25" s="427">
        <v>49.366844</v>
      </c>
      <c r="M25" s="427">
        <v>6.569</v>
      </c>
      <c r="N25" s="436">
        <v>56</v>
      </c>
      <c r="O25" s="427">
        <v>0.20399999999999999</v>
      </c>
      <c r="P25" s="427">
        <v>55.600160000000002</v>
      </c>
      <c r="Q25" s="427">
        <v>56.399839999999998</v>
      </c>
      <c r="R25" s="426">
        <v>0.59211800000000003</v>
      </c>
      <c r="S25" s="427">
        <v>1.7907203889325916E-3</v>
      </c>
      <c r="T25" s="427">
        <v>0.5886081880376921</v>
      </c>
      <c r="U25" s="438">
        <v>0.59562781196230796</v>
      </c>
    </row>
    <row r="26" spans="2:21" ht="15.6">
      <c r="B26" s="218" t="s">
        <v>18</v>
      </c>
      <c r="C26" s="97" t="s">
        <v>135</v>
      </c>
      <c r="D26" s="130" t="s">
        <v>137</v>
      </c>
      <c r="E26" s="434">
        <v>36</v>
      </c>
      <c r="F26" s="434">
        <v>311713</v>
      </c>
      <c r="G26" s="435">
        <v>311713</v>
      </c>
      <c r="H26" s="435">
        <v>5.6242279534854105E-8</v>
      </c>
      <c r="I26" s="427">
        <v>106.15</v>
      </c>
      <c r="J26" s="427">
        <v>6.6400000000000001E-2</v>
      </c>
      <c r="K26" s="427">
        <v>106.019856</v>
      </c>
      <c r="L26" s="427">
        <v>106.28014400000001</v>
      </c>
      <c r="M26" s="427">
        <v>37.088900000000002</v>
      </c>
      <c r="N26" s="436">
        <v>143</v>
      </c>
      <c r="O26" s="427">
        <v>0.25609999999999999</v>
      </c>
      <c r="P26" s="427">
        <v>142.49804399999999</v>
      </c>
      <c r="Q26" s="427">
        <v>143.50195600000001</v>
      </c>
      <c r="R26" s="426">
        <v>0.46764800000000001</v>
      </c>
      <c r="S26" s="427">
        <v>8.9367894931586677E-4</v>
      </c>
      <c r="T26" s="427">
        <v>0.4658963892593409</v>
      </c>
      <c r="U26" s="427">
        <v>0.46939961074065911</v>
      </c>
    </row>
    <row r="27" spans="2:21" ht="15.6">
      <c r="B27" s="218" t="s">
        <v>18</v>
      </c>
      <c r="C27" s="97" t="s">
        <v>135</v>
      </c>
      <c r="D27" s="130" t="s">
        <v>138</v>
      </c>
      <c r="E27" s="434">
        <v>36</v>
      </c>
      <c r="F27" s="434">
        <v>67763</v>
      </c>
      <c r="G27" s="435">
        <v>67763</v>
      </c>
      <c r="H27" s="435">
        <v>5.4547020527227353E-9</v>
      </c>
      <c r="I27" s="427">
        <v>107.93</v>
      </c>
      <c r="J27" s="427">
        <v>0.1104</v>
      </c>
      <c r="K27" s="427">
        <v>107.713616</v>
      </c>
      <c r="L27" s="427">
        <v>108.14638400000001</v>
      </c>
      <c r="M27" s="427">
        <v>28.744</v>
      </c>
      <c r="N27" s="436">
        <v>138</v>
      </c>
      <c r="O27" s="427">
        <v>0.53010000000000002</v>
      </c>
      <c r="P27" s="427">
        <v>136.961004</v>
      </c>
      <c r="Q27" s="427">
        <v>139.038996</v>
      </c>
      <c r="R27" s="426">
        <v>0.65051700000000001</v>
      </c>
      <c r="S27" s="427">
        <v>1.8316649726513412E-3</v>
      </c>
      <c r="T27" s="427">
        <v>0.64692693665360335</v>
      </c>
      <c r="U27" s="427">
        <v>0.65410706334639668</v>
      </c>
    </row>
    <row r="28" spans="2:21" ht="15.6">
      <c r="B28" s="218" t="s">
        <v>18</v>
      </c>
      <c r="C28" s="97" t="s">
        <v>135</v>
      </c>
      <c r="D28" s="130" t="s">
        <v>139</v>
      </c>
      <c r="E28" s="434">
        <v>36</v>
      </c>
      <c r="F28" s="434">
        <v>109269</v>
      </c>
      <c r="G28" s="435">
        <v>109269</v>
      </c>
      <c r="H28" s="435">
        <v>3.6600362496888177E-9</v>
      </c>
      <c r="I28" s="427">
        <v>87.94</v>
      </c>
      <c r="J28" s="427">
        <v>5.11E-2</v>
      </c>
      <c r="K28" s="427">
        <v>87.839843999999999</v>
      </c>
      <c r="L28" s="427">
        <v>88.040155999999996</v>
      </c>
      <c r="M28" s="427">
        <v>16.9194</v>
      </c>
      <c r="N28" s="436">
        <v>96</v>
      </c>
      <c r="O28" s="427">
        <v>0.29039999999999999</v>
      </c>
      <c r="P28" s="427">
        <v>95.430815999999993</v>
      </c>
      <c r="Q28" s="427">
        <v>96.569184000000007</v>
      </c>
      <c r="R28" s="426">
        <v>0.16046600000000003</v>
      </c>
      <c r="S28" s="427">
        <v>1.1103558212260075E-3</v>
      </c>
      <c r="T28" s="427">
        <v>0.15828970259039704</v>
      </c>
      <c r="U28" s="427">
        <v>0.16264229740960301</v>
      </c>
    </row>
    <row r="29" spans="2:21" ht="15.6">
      <c r="B29" s="218" t="s">
        <v>18</v>
      </c>
      <c r="C29" s="97" t="s">
        <v>135</v>
      </c>
      <c r="D29" s="130" t="s">
        <v>140</v>
      </c>
      <c r="E29" s="434">
        <v>36</v>
      </c>
      <c r="F29" s="434">
        <v>675</v>
      </c>
      <c r="G29" s="434">
        <v>675</v>
      </c>
      <c r="H29" s="434">
        <v>1.1191091118250716E-8</v>
      </c>
      <c r="I29" s="427">
        <v>76.27</v>
      </c>
      <c r="J29" s="427">
        <v>1.1534</v>
      </c>
      <c r="K29" s="427">
        <v>74.00933599999999</v>
      </c>
      <c r="L29" s="427">
        <v>78.530664000000002</v>
      </c>
      <c r="M29" s="427">
        <v>29.9664</v>
      </c>
      <c r="N29" s="436">
        <v>108</v>
      </c>
      <c r="O29" s="427">
        <v>4.1569000000000003</v>
      </c>
      <c r="P29" s="427">
        <v>99.852475999999996</v>
      </c>
      <c r="Q29" s="427">
        <v>116.147524</v>
      </c>
      <c r="R29" s="426">
        <v>0.71407399999999999</v>
      </c>
      <c r="S29" s="427">
        <v>1.7391880716310423E-2</v>
      </c>
      <c r="T29" s="427">
        <v>0.67998591379603157</v>
      </c>
      <c r="U29" s="427">
        <v>0.7481620862039684</v>
      </c>
    </row>
    <row r="30" spans="2:21" ht="15.6">
      <c r="B30" s="236" t="s">
        <v>18</v>
      </c>
      <c r="C30" s="237" t="s">
        <v>135</v>
      </c>
      <c r="D30" s="238" t="s">
        <v>121</v>
      </c>
      <c r="E30" s="441">
        <v>36</v>
      </c>
      <c r="F30" s="441">
        <v>489420</v>
      </c>
      <c r="G30" s="441">
        <v>489420</v>
      </c>
      <c r="H30" s="441">
        <v>7.6548108955516374E-8</v>
      </c>
      <c r="I30" s="442">
        <v>102.3</v>
      </c>
      <c r="J30" s="442">
        <v>4.7699999999999999E-2</v>
      </c>
      <c r="K30" s="443">
        <v>102.206508</v>
      </c>
      <c r="L30" s="443">
        <v>102.39349199999999</v>
      </c>
      <c r="M30" s="443">
        <v>33.414299999999997</v>
      </c>
      <c r="N30" s="444">
        <v>139</v>
      </c>
      <c r="O30" s="443">
        <v>0.1986</v>
      </c>
      <c r="P30" s="443">
        <v>138.61074400000001</v>
      </c>
      <c r="Q30" s="443">
        <v>139.38925599999999</v>
      </c>
      <c r="R30" s="442">
        <v>0.42472499999999996</v>
      </c>
      <c r="S30" s="443">
        <v>7.0656286229059102E-4</v>
      </c>
      <c r="T30" s="443">
        <v>0.42334013678991039</v>
      </c>
      <c r="U30" s="443">
        <v>0.42610986321008953</v>
      </c>
    </row>
    <row r="31" spans="2:21" ht="15.6">
      <c r="B31" s="140"/>
    </row>
    <row r="32" spans="2:21">
      <c r="B32" s="147" t="s">
        <v>147</v>
      </c>
      <c r="C32" s="148"/>
      <c r="D32" s="148"/>
      <c r="E32" s="148"/>
    </row>
    <row r="33" spans="2:8">
      <c r="B33" s="149"/>
      <c r="C33" s="148" t="s">
        <v>148</v>
      </c>
      <c r="D33" s="148" t="s">
        <v>149</v>
      </c>
      <c r="E33"/>
      <c r="F33"/>
      <c r="G33"/>
      <c r="H33"/>
    </row>
    <row r="34" spans="2:8">
      <c r="B34" s="152"/>
      <c r="C34" s="148" t="s">
        <v>150</v>
      </c>
      <c r="D34" s="148" t="s">
        <v>151</v>
      </c>
      <c r="E34"/>
      <c r="F34"/>
      <c r="G34"/>
      <c r="H34"/>
    </row>
    <row r="35" spans="2:8">
      <c r="B35" s="153"/>
      <c r="C35" s="148" t="s">
        <v>152</v>
      </c>
      <c r="D35" s="148" t="s">
        <v>153</v>
      </c>
      <c r="E35"/>
      <c r="F35"/>
      <c r="G35"/>
      <c r="H35"/>
    </row>
    <row r="36" spans="2:8">
      <c r="B36"/>
      <c r="E36"/>
    </row>
    <row r="37" spans="2:8">
      <c r="B37" s="156" t="s">
        <v>158</v>
      </c>
      <c r="C37" s="148" t="s">
        <v>159</v>
      </c>
      <c r="D37" s="148"/>
      <c r="E37"/>
    </row>
    <row r="38" spans="2:8">
      <c r="B38" s="156" t="s">
        <v>102</v>
      </c>
      <c r="C38" s="156" t="s">
        <v>160</v>
      </c>
      <c r="D38" s="156"/>
      <c r="E38"/>
    </row>
    <row r="39" spans="2:8">
      <c r="B39" s="156" t="s">
        <v>114</v>
      </c>
      <c r="C39" s="156" t="s">
        <v>161</v>
      </c>
      <c r="D39" s="156"/>
      <c r="E39"/>
    </row>
    <row r="40" spans="2:8">
      <c r="B40" s="156" t="s">
        <v>162</v>
      </c>
      <c r="C40" s="156" t="s">
        <v>163</v>
      </c>
      <c r="D40" s="156"/>
      <c r="E40"/>
    </row>
    <row r="41" spans="2:8">
      <c r="B41" s="156" t="s">
        <v>164</v>
      </c>
      <c r="C41" s="156" t="s">
        <v>165</v>
      </c>
      <c r="D41" s="156"/>
      <c r="E41"/>
    </row>
    <row r="42" spans="2:8">
      <c r="E42"/>
    </row>
    <row r="43" spans="2:8">
      <c r="E43"/>
    </row>
  </sheetData>
  <pageMargins left="0.7" right="0.7" top="0.75" bottom="0.75" header="0.3" footer="0.3"/>
  <tableParts count="2">
    <tablePart r:id="rId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241EE-B499-4892-A8C5-A2D668B1504A}">
  <dimension ref="B1:Z465"/>
  <sheetViews>
    <sheetView workbookViewId="0">
      <selection activeCell="F10" sqref="F10"/>
    </sheetView>
  </sheetViews>
  <sheetFormatPr defaultRowHeight="14.4"/>
  <cols>
    <col min="1" max="1" width="5.77734375" customWidth="1"/>
    <col min="2" max="2" width="24.21875" style="157" customWidth="1"/>
    <col min="3" max="3" width="19.21875" customWidth="1"/>
    <col min="4" max="4" width="16.21875" customWidth="1"/>
    <col min="5" max="5" width="42.77734375" customWidth="1"/>
    <col min="6" max="6" width="20.44140625" style="143" customWidth="1"/>
    <col min="7" max="7" width="10.77734375" style="143" customWidth="1"/>
    <col min="8" max="8" width="23.77734375" style="143" customWidth="1"/>
    <col min="9" max="9" width="28" style="143" customWidth="1"/>
    <col min="10" max="10" width="24" style="143" customWidth="1"/>
    <col min="11" max="11" width="12.21875" style="144" customWidth="1"/>
    <col min="12" max="12" width="27.44140625" customWidth="1"/>
    <col min="13" max="13" width="28" customWidth="1"/>
    <col min="14" max="14" width="37" customWidth="1"/>
    <col min="15" max="15" width="32.77734375" customWidth="1"/>
    <col min="16" max="16" width="12.21875" style="144" customWidth="1"/>
    <col min="17" max="17" width="27.44140625" customWidth="1"/>
    <col min="18" max="18" width="28" customWidth="1"/>
    <col min="19" max="19" width="12.5546875" customWidth="1"/>
    <col min="20" max="20" width="12.21875" style="144" customWidth="1"/>
    <col min="21" max="21" width="27.44140625" customWidth="1"/>
    <col min="22" max="22" width="28" customWidth="1"/>
    <col min="33" max="33" width="12.77734375" bestFit="1" customWidth="1"/>
  </cols>
  <sheetData>
    <row r="1" spans="2:25" ht="20.399999999999999">
      <c r="B1" s="26" t="s">
        <v>96</v>
      </c>
      <c r="C1" s="27"/>
      <c r="D1" s="27"/>
      <c r="E1" s="27"/>
      <c r="F1" s="30"/>
      <c r="G1" s="30"/>
      <c r="H1" s="30"/>
      <c r="I1" s="30"/>
      <c r="J1" s="30"/>
      <c r="K1" s="30"/>
      <c r="L1" s="30"/>
      <c r="M1" s="27"/>
      <c r="N1" s="30"/>
      <c r="O1" s="30"/>
      <c r="P1" s="30"/>
      <c r="Q1" s="30"/>
      <c r="R1" s="27"/>
      <c r="S1" s="30"/>
      <c r="T1" s="30"/>
      <c r="U1" s="30"/>
      <c r="V1" s="27"/>
    </row>
    <row r="2" spans="2:25" s="44" customFormat="1" ht="15.6">
      <c r="B2" s="35" t="s">
        <v>97</v>
      </c>
      <c r="C2" s="36" t="s">
        <v>98</v>
      </c>
      <c r="D2" s="36" t="s">
        <v>99</v>
      </c>
      <c r="E2" s="36" t="s">
        <v>100</v>
      </c>
      <c r="F2" s="36" t="s">
        <v>101</v>
      </c>
      <c r="G2" s="36" t="s">
        <v>102</v>
      </c>
      <c r="H2" s="36" t="s">
        <v>103</v>
      </c>
      <c r="I2" s="36" t="s">
        <v>104</v>
      </c>
      <c r="J2" s="36" t="s">
        <v>105</v>
      </c>
      <c r="K2" s="36" t="s">
        <v>106</v>
      </c>
      <c r="L2" s="164" t="s">
        <v>107</v>
      </c>
      <c r="M2" s="164" t="s">
        <v>108</v>
      </c>
      <c r="N2" s="36" t="s">
        <v>109</v>
      </c>
      <c r="O2" s="36" t="s">
        <v>110</v>
      </c>
      <c r="P2" s="36" t="s">
        <v>111</v>
      </c>
      <c r="Q2" s="164" t="s">
        <v>112</v>
      </c>
      <c r="R2" s="164" t="s">
        <v>113</v>
      </c>
      <c r="S2" s="36" t="s">
        <v>114</v>
      </c>
      <c r="T2" s="36" t="s">
        <v>115</v>
      </c>
      <c r="U2" s="164" t="s">
        <v>116</v>
      </c>
      <c r="V2" s="164" t="s">
        <v>117</v>
      </c>
      <c r="W2" s="43"/>
      <c r="Y2" s="43"/>
    </row>
    <row r="3" spans="2:25">
      <c r="B3" s="45" t="s">
        <v>18</v>
      </c>
      <c r="C3" s="46" t="s">
        <v>14</v>
      </c>
      <c r="D3" s="47">
        <v>80</v>
      </c>
      <c r="E3" s="46" t="s">
        <v>31</v>
      </c>
      <c r="F3" s="304"/>
      <c r="G3" s="304"/>
      <c r="H3" s="304"/>
      <c r="I3" s="304"/>
      <c r="J3" s="304"/>
      <c r="K3" s="332"/>
      <c r="L3" s="332"/>
      <c r="M3" s="332"/>
      <c r="N3" s="332"/>
      <c r="O3" s="304"/>
      <c r="P3" s="332"/>
      <c r="Q3" s="332"/>
      <c r="R3" s="332"/>
      <c r="S3" s="332"/>
      <c r="T3" s="332"/>
      <c r="U3" s="332"/>
      <c r="V3" s="332"/>
    </row>
    <row r="4" spans="2:25">
      <c r="B4" s="45" t="s">
        <v>18</v>
      </c>
      <c r="C4" s="46" t="s">
        <v>14</v>
      </c>
      <c r="D4" s="47">
        <v>80</v>
      </c>
      <c r="E4" s="46" t="s">
        <v>118</v>
      </c>
      <c r="F4" s="304"/>
      <c r="G4" s="304"/>
      <c r="H4" s="304"/>
      <c r="I4" s="304"/>
      <c r="J4" s="304"/>
      <c r="K4" s="332"/>
      <c r="L4" s="332"/>
      <c r="M4" s="332"/>
      <c r="N4" s="332"/>
      <c r="O4" s="304"/>
      <c r="P4" s="332"/>
      <c r="Q4" s="332"/>
      <c r="R4" s="332"/>
      <c r="S4" s="332"/>
      <c r="T4" s="332"/>
      <c r="U4" s="332"/>
      <c r="V4" s="332"/>
    </row>
    <row r="5" spans="2:25">
      <c r="B5" s="45" t="s">
        <v>18</v>
      </c>
      <c r="C5" s="46" t="s">
        <v>14</v>
      </c>
      <c r="D5" s="47">
        <v>80</v>
      </c>
      <c r="E5" s="46" t="s">
        <v>119</v>
      </c>
      <c r="F5" s="304"/>
      <c r="G5" s="304"/>
      <c r="H5" s="304"/>
      <c r="I5" s="304"/>
      <c r="J5" s="304"/>
      <c r="K5" s="332"/>
      <c r="L5" s="332"/>
      <c r="M5" s="332"/>
      <c r="N5" s="332"/>
      <c r="O5" s="304"/>
      <c r="P5" s="332"/>
      <c r="Q5" s="332"/>
      <c r="R5" s="332"/>
      <c r="S5" s="332"/>
      <c r="T5" s="332"/>
      <c r="U5" s="332"/>
      <c r="V5" s="332"/>
    </row>
    <row r="6" spans="2:25">
      <c r="B6" s="45" t="s">
        <v>18</v>
      </c>
      <c r="C6" s="46" t="s">
        <v>14</v>
      </c>
      <c r="D6" s="47">
        <v>80</v>
      </c>
      <c r="E6" s="46" t="s">
        <v>34</v>
      </c>
      <c r="F6" s="304"/>
      <c r="G6" s="304"/>
      <c r="H6" s="304"/>
      <c r="I6" s="304"/>
      <c r="J6" s="304"/>
      <c r="K6" s="332"/>
      <c r="L6" s="332"/>
      <c r="M6" s="332"/>
      <c r="N6" s="332"/>
      <c r="O6" s="304"/>
      <c r="P6" s="332"/>
      <c r="Q6" s="332"/>
      <c r="R6" s="332"/>
      <c r="S6" s="332"/>
      <c r="T6" s="332"/>
      <c r="U6" s="332"/>
      <c r="V6" s="332"/>
    </row>
    <row r="7" spans="2:25" s="66" customFormat="1" ht="15.6">
      <c r="B7" s="54" t="s">
        <v>18</v>
      </c>
      <c r="C7" s="55" t="s">
        <v>14</v>
      </c>
      <c r="D7" s="56" t="s">
        <v>120</v>
      </c>
      <c r="E7" s="57" t="s">
        <v>121</v>
      </c>
      <c r="F7" s="307"/>
      <c r="G7" s="307"/>
      <c r="H7" s="307"/>
      <c r="I7" s="307"/>
      <c r="J7" s="333"/>
      <c r="K7" s="334"/>
      <c r="L7" s="335"/>
      <c r="M7" s="335"/>
      <c r="N7" s="335"/>
      <c r="O7" s="333"/>
      <c r="P7" s="334"/>
      <c r="Q7" s="335"/>
      <c r="R7" s="335"/>
      <c r="S7" s="336"/>
      <c r="T7" s="334"/>
      <c r="U7" s="335"/>
      <c r="V7" s="335"/>
    </row>
    <row r="8" spans="2:25">
      <c r="B8" s="45" t="s">
        <v>18</v>
      </c>
      <c r="C8" s="46" t="s">
        <v>14</v>
      </c>
      <c r="D8" s="47">
        <v>90</v>
      </c>
      <c r="E8" s="46" t="s">
        <v>31</v>
      </c>
      <c r="F8" s="304"/>
      <c r="G8" s="304"/>
      <c r="H8" s="304"/>
      <c r="I8" s="304"/>
      <c r="J8" s="304"/>
      <c r="K8" s="332"/>
      <c r="L8" s="332"/>
      <c r="M8" s="332"/>
      <c r="N8" s="332"/>
      <c r="O8" s="304"/>
      <c r="P8" s="332"/>
      <c r="Q8" s="332"/>
      <c r="R8" s="332"/>
      <c r="S8" s="332"/>
      <c r="T8" s="332"/>
      <c r="U8" s="332"/>
      <c r="V8" s="332"/>
    </row>
    <row r="9" spans="2:25">
      <c r="B9" s="45" t="s">
        <v>18</v>
      </c>
      <c r="C9" s="46" t="s">
        <v>14</v>
      </c>
      <c r="D9" s="47">
        <v>90</v>
      </c>
      <c r="E9" s="46" t="s">
        <v>118</v>
      </c>
      <c r="F9" s="304"/>
      <c r="G9" s="304"/>
      <c r="H9" s="304"/>
      <c r="I9" s="304"/>
      <c r="J9" s="304"/>
      <c r="K9" s="332"/>
      <c r="L9" s="332"/>
      <c r="M9" s="332"/>
      <c r="N9" s="332"/>
      <c r="O9" s="304"/>
      <c r="P9" s="332"/>
      <c r="Q9" s="332"/>
      <c r="R9" s="332"/>
      <c r="S9" s="332"/>
      <c r="T9" s="332"/>
      <c r="U9" s="332"/>
      <c r="V9" s="332"/>
    </row>
    <row r="10" spans="2:25">
      <c r="B10" s="45" t="s">
        <v>18</v>
      </c>
      <c r="C10" s="46" t="s">
        <v>14</v>
      </c>
      <c r="D10" s="47">
        <v>90</v>
      </c>
      <c r="E10" s="46" t="s">
        <v>119</v>
      </c>
      <c r="F10" s="304"/>
      <c r="G10" s="304"/>
      <c r="H10" s="304"/>
      <c r="I10" s="304"/>
      <c r="J10" s="304"/>
      <c r="K10" s="332"/>
      <c r="L10" s="332"/>
      <c r="M10" s="332"/>
      <c r="N10" s="332"/>
      <c r="O10" s="304"/>
      <c r="P10" s="332"/>
      <c r="Q10" s="332"/>
      <c r="R10" s="332"/>
      <c r="S10" s="332"/>
      <c r="T10" s="332"/>
      <c r="U10" s="332"/>
      <c r="V10" s="332"/>
    </row>
    <row r="11" spans="2:25">
      <c r="B11" s="45" t="s">
        <v>18</v>
      </c>
      <c r="C11" s="46" t="s">
        <v>14</v>
      </c>
      <c r="D11" s="47">
        <v>90</v>
      </c>
      <c r="E11" s="46" t="s">
        <v>34</v>
      </c>
      <c r="F11" s="304"/>
      <c r="G11" s="304"/>
      <c r="H11" s="304"/>
      <c r="I11" s="304"/>
      <c r="J11" s="304"/>
      <c r="K11" s="332"/>
      <c r="L11" s="332"/>
      <c r="M11" s="332"/>
      <c r="N11" s="332"/>
      <c r="O11" s="304"/>
      <c r="P11" s="332"/>
      <c r="Q11" s="332"/>
      <c r="R11" s="332"/>
      <c r="S11" s="332"/>
      <c r="T11" s="332"/>
      <c r="U11" s="332"/>
      <c r="V11" s="332"/>
    </row>
    <row r="12" spans="2:25" s="66" customFormat="1" ht="15.6">
      <c r="B12" s="54" t="s">
        <v>18</v>
      </c>
      <c r="C12" s="55" t="s">
        <v>14</v>
      </c>
      <c r="D12" s="56" t="s">
        <v>122</v>
      </c>
      <c r="E12" s="57" t="s">
        <v>121</v>
      </c>
      <c r="F12" s="307"/>
      <c r="G12" s="307"/>
      <c r="H12" s="307"/>
      <c r="I12" s="307"/>
      <c r="J12" s="333"/>
      <c r="K12" s="334"/>
      <c r="L12" s="335"/>
      <c r="M12" s="335"/>
      <c r="N12" s="335"/>
      <c r="O12" s="333"/>
      <c r="P12" s="334"/>
      <c r="Q12" s="335"/>
      <c r="R12" s="335"/>
      <c r="S12" s="336"/>
      <c r="T12" s="334"/>
      <c r="U12" s="335"/>
      <c r="V12" s="335"/>
    </row>
    <row r="13" spans="2:25">
      <c r="B13" s="45" t="s">
        <v>18</v>
      </c>
      <c r="C13" s="46" t="s">
        <v>14</v>
      </c>
      <c r="D13" s="47">
        <v>100</v>
      </c>
      <c r="E13" s="46" t="s">
        <v>31</v>
      </c>
      <c r="F13" s="304"/>
      <c r="G13" s="304"/>
      <c r="H13" s="304"/>
      <c r="I13" s="304"/>
      <c r="J13" s="304"/>
      <c r="K13" s="332"/>
      <c r="L13" s="332"/>
      <c r="M13" s="332"/>
      <c r="N13" s="332"/>
      <c r="O13" s="304"/>
      <c r="P13" s="332"/>
      <c r="Q13" s="332"/>
      <c r="R13" s="332"/>
      <c r="S13" s="332"/>
      <c r="T13" s="332"/>
      <c r="U13" s="332"/>
      <c r="V13" s="332"/>
    </row>
    <row r="14" spans="2:25">
      <c r="B14" s="45" t="s">
        <v>18</v>
      </c>
      <c r="C14" s="46" t="s">
        <v>14</v>
      </c>
      <c r="D14" s="47">
        <v>100</v>
      </c>
      <c r="E14" s="46" t="s">
        <v>118</v>
      </c>
      <c r="F14" s="304"/>
      <c r="G14" s="304"/>
      <c r="H14" s="304"/>
      <c r="I14" s="304"/>
      <c r="J14" s="304"/>
      <c r="K14" s="332"/>
      <c r="L14" s="332"/>
      <c r="M14" s="332"/>
      <c r="N14" s="332"/>
      <c r="O14" s="304"/>
      <c r="P14" s="332"/>
      <c r="Q14" s="332"/>
      <c r="R14" s="332"/>
      <c r="S14" s="332"/>
      <c r="T14" s="332"/>
      <c r="U14" s="332"/>
      <c r="V14" s="332"/>
    </row>
    <row r="15" spans="2:25">
      <c r="B15" s="45" t="s">
        <v>18</v>
      </c>
      <c r="C15" s="46" t="s">
        <v>14</v>
      </c>
      <c r="D15" s="47">
        <v>100</v>
      </c>
      <c r="E15" s="46" t="s">
        <v>119</v>
      </c>
      <c r="F15" s="304"/>
      <c r="G15" s="304"/>
      <c r="H15" s="304"/>
      <c r="I15" s="304"/>
      <c r="J15" s="304"/>
      <c r="K15" s="332"/>
      <c r="L15" s="332"/>
      <c r="M15" s="332"/>
      <c r="N15" s="332"/>
      <c r="O15" s="304"/>
      <c r="P15" s="332"/>
      <c r="Q15" s="332"/>
      <c r="R15" s="332"/>
      <c r="S15" s="332"/>
      <c r="T15" s="332"/>
      <c r="U15" s="332"/>
      <c r="V15" s="332"/>
    </row>
    <row r="16" spans="2:25">
      <c r="B16" s="45" t="s">
        <v>18</v>
      </c>
      <c r="C16" s="46" t="s">
        <v>14</v>
      </c>
      <c r="D16" s="47">
        <v>100</v>
      </c>
      <c r="E16" s="46" t="s">
        <v>34</v>
      </c>
      <c r="F16" s="304"/>
      <c r="G16" s="304"/>
      <c r="H16" s="304"/>
      <c r="I16" s="304"/>
      <c r="J16" s="304"/>
      <c r="K16" s="332"/>
      <c r="L16" s="332"/>
      <c r="M16" s="332"/>
      <c r="N16" s="332"/>
      <c r="O16" s="304"/>
      <c r="P16" s="332"/>
      <c r="Q16" s="332"/>
      <c r="R16" s="332"/>
      <c r="S16" s="332"/>
      <c r="T16" s="332"/>
      <c r="U16" s="332"/>
      <c r="V16" s="332"/>
    </row>
    <row r="17" spans="2:22" s="66" customFormat="1" ht="15.6">
      <c r="B17" s="54" t="s">
        <v>18</v>
      </c>
      <c r="C17" s="55" t="s">
        <v>14</v>
      </c>
      <c r="D17" s="56" t="s">
        <v>123</v>
      </c>
      <c r="E17" s="57" t="s">
        <v>121</v>
      </c>
      <c r="F17" s="307"/>
      <c r="G17" s="307"/>
      <c r="H17" s="307"/>
      <c r="I17" s="307"/>
      <c r="J17" s="333"/>
      <c r="K17" s="334"/>
      <c r="L17" s="335"/>
      <c r="M17" s="335"/>
      <c r="N17" s="335"/>
      <c r="O17" s="333"/>
      <c r="P17" s="334"/>
      <c r="Q17" s="335"/>
      <c r="R17" s="335"/>
      <c r="S17" s="336"/>
      <c r="T17" s="334"/>
      <c r="U17" s="335"/>
      <c r="V17" s="335"/>
    </row>
    <row r="18" spans="2:22">
      <c r="B18" s="45" t="s">
        <v>18</v>
      </c>
      <c r="C18" s="46" t="s">
        <v>14</v>
      </c>
      <c r="D18" s="47">
        <v>110</v>
      </c>
      <c r="E18" s="46" t="s">
        <v>31</v>
      </c>
      <c r="F18" s="304"/>
      <c r="G18" s="304"/>
      <c r="H18" s="304"/>
      <c r="I18" s="304"/>
      <c r="J18" s="304"/>
      <c r="K18" s="332"/>
      <c r="L18" s="332"/>
      <c r="M18" s="332"/>
      <c r="N18" s="332"/>
      <c r="O18" s="304"/>
      <c r="P18" s="332"/>
      <c r="Q18" s="332"/>
      <c r="R18" s="332"/>
      <c r="S18" s="332"/>
      <c r="T18" s="332"/>
      <c r="U18" s="332"/>
      <c r="V18" s="332"/>
    </row>
    <row r="19" spans="2:22">
      <c r="B19" s="45" t="s">
        <v>18</v>
      </c>
      <c r="C19" s="46" t="s">
        <v>14</v>
      </c>
      <c r="D19" s="47">
        <v>110</v>
      </c>
      <c r="E19" s="46" t="s">
        <v>118</v>
      </c>
      <c r="F19" s="304"/>
      <c r="G19" s="304"/>
      <c r="H19" s="304"/>
      <c r="I19" s="304"/>
      <c r="J19" s="304"/>
      <c r="K19" s="332"/>
      <c r="L19" s="332"/>
      <c r="M19" s="332"/>
      <c r="N19" s="332"/>
      <c r="O19" s="304"/>
      <c r="P19" s="332"/>
      <c r="Q19" s="332"/>
      <c r="R19" s="332"/>
      <c r="S19" s="332"/>
      <c r="T19" s="332"/>
      <c r="U19" s="332"/>
      <c r="V19" s="332"/>
    </row>
    <row r="20" spans="2:22">
      <c r="B20" s="45" t="s">
        <v>18</v>
      </c>
      <c r="C20" s="46" t="s">
        <v>14</v>
      </c>
      <c r="D20" s="47">
        <v>110</v>
      </c>
      <c r="E20" s="46" t="s">
        <v>119</v>
      </c>
      <c r="F20" s="304"/>
      <c r="G20" s="304"/>
      <c r="H20" s="304"/>
      <c r="I20" s="304"/>
      <c r="J20" s="304"/>
      <c r="K20" s="332"/>
      <c r="L20" s="332"/>
      <c r="M20" s="332"/>
      <c r="N20" s="332"/>
      <c r="O20" s="304"/>
      <c r="P20" s="332"/>
      <c r="Q20" s="332"/>
      <c r="R20" s="332"/>
      <c r="S20" s="332"/>
      <c r="T20" s="332"/>
      <c r="U20" s="332"/>
      <c r="V20" s="332"/>
    </row>
    <row r="21" spans="2:22">
      <c r="B21" s="45" t="s">
        <v>18</v>
      </c>
      <c r="C21" s="46" t="s">
        <v>14</v>
      </c>
      <c r="D21" s="47">
        <v>110</v>
      </c>
      <c r="E21" s="46" t="s">
        <v>34</v>
      </c>
      <c r="F21" s="304"/>
      <c r="G21" s="304"/>
      <c r="H21" s="304"/>
      <c r="I21" s="304"/>
      <c r="J21" s="304"/>
      <c r="K21" s="332"/>
      <c r="L21" s="332"/>
      <c r="M21" s="332"/>
      <c r="N21" s="332"/>
      <c r="O21" s="304"/>
      <c r="P21" s="332"/>
      <c r="Q21" s="332"/>
      <c r="R21" s="332"/>
      <c r="S21" s="332"/>
      <c r="T21" s="332"/>
      <c r="U21" s="332"/>
      <c r="V21" s="332"/>
    </row>
    <row r="22" spans="2:22" s="66" customFormat="1" ht="15.6">
      <c r="B22" s="54" t="s">
        <v>18</v>
      </c>
      <c r="C22" s="55" t="s">
        <v>14</v>
      </c>
      <c r="D22" s="56" t="s">
        <v>124</v>
      </c>
      <c r="E22" s="57" t="s">
        <v>121</v>
      </c>
      <c r="F22" s="307"/>
      <c r="G22" s="307"/>
      <c r="H22" s="307"/>
      <c r="I22" s="307"/>
      <c r="J22" s="333"/>
      <c r="K22" s="334"/>
      <c r="L22" s="335"/>
      <c r="M22" s="335"/>
      <c r="N22" s="335"/>
      <c r="O22" s="333"/>
      <c r="P22" s="334"/>
      <c r="Q22" s="335"/>
      <c r="R22" s="335"/>
      <c r="S22" s="336"/>
      <c r="T22" s="334"/>
      <c r="U22" s="335"/>
      <c r="V22" s="335"/>
    </row>
    <row r="23" spans="2:22">
      <c r="B23" s="45" t="s">
        <v>18</v>
      </c>
      <c r="C23" s="46" t="s">
        <v>14</v>
      </c>
      <c r="D23" s="47">
        <v>120</v>
      </c>
      <c r="E23" s="46" t="s">
        <v>31</v>
      </c>
      <c r="F23" s="304"/>
      <c r="G23" s="304"/>
      <c r="H23" s="304"/>
      <c r="I23" s="304"/>
      <c r="J23" s="304"/>
      <c r="K23" s="332"/>
      <c r="L23" s="332"/>
      <c r="M23" s="332"/>
      <c r="N23" s="332"/>
      <c r="O23" s="304"/>
      <c r="P23" s="332"/>
      <c r="Q23" s="332"/>
      <c r="R23" s="332"/>
      <c r="S23" s="332"/>
      <c r="T23" s="332"/>
      <c r="U23" s="332"/>
      <c r="V23" s="332"/>
    </row>
    <row r="24" spans="2:22">
      <c r="B24" s="45" t="s">
        <v>18</v>
      </c>
      <c r="C24" s="46" t="s">
        <v>14</v>
      </c>
      <c r="D24" s="47">
        <v>120</v>
      </c>
      <c r="E24" s="46" t="s">
        <v>118</v>
      </c>
      <c r="F24" s="304"/>
      <c r="G24" s="304"/>
      <c r="H24" s="304"/>
      <c r="I24" s="304"/>
      <c r="J24" s="304"/>
      <c r="K24" s="332"/>
      <c r="L24" s="332"/>
      <c r="M24" s="332"/>
      <c r="N24" s="332"/>
      <c r="O24" s="304"/>
      <c r="P24" s="332"/>
      <c r="Q24" s="332"/>
      <c r="R24" s="332"/>
      <c r="S24" s="332"/>
      <c r="T24" s="332"/>
      <c r="U24" s="332"/>
      <c r="V24" s="332"/>
    </row>
    <row r="25" spans="2:22">
      <c r="B25" s="45" t="s">
        <v>18</v>
      </c>
      <c r="C25" s="46" t="s">
        <v>14</v>
      </c>
      <c r="D25" s="47">
        <v>120</v>
      </c>
      <c r="E25" s="46" t="s">
        <v>119</v>
      </c>
      <c r="F25" s="304"/>
      <c r="G25" s="304"/>
      <c r="H25" s="304"/>
      <c r="I25" s="304"/>
      <c r="J25" s="304"/>
      <c r="K25" s="332"/>
      <c r="L25" s="332"/>
      <c r="M25" s="332"/>
      <c r="N25" s="332"/>
      <c r="O25" s="304"/>
      <c r="P25" s="332"/>
      <c r="Q25" s="332"/>
      <c r="R25" s="332"/>
      <c r="S25" s="332"/>
      <c r="T25" s="332"/>
      <c r="U25" s="332"/>
      <c r="V25" s="332"/>
    </row>
    <row r="26" spans="2:22">
      <c r="B26" s="45" t="s">
        <v>18</v>
      </c>
      <c r="C26" s="46" t="s">
        <v>14</v>
      </c>
      <c r="D26" s="47">
        <v>120</v>
      </c>
      <c r="E26" s="46" t="s">
        <v>34</v>
      </c>
      <c r="F26" s="304"/>
      <c r="G26" s="304"/>
      <c r="H26" s="304"/>
      <c r="I26" s="304"/>
      <c r="J26" s="304"/>
      <c r="K26" s="332"/>
      <c r="L26" s="332"/>
      <c r="M26" s="332"/>
      <c r="N26" s="332"/>
      <c r="O26" s="304"/>
      <c r="P26" s="332"/>
      <c r="Q26" s="332"/>
      <c r="R26" s="332"/>
      <c r="S26" s="332"/>
      <c r="T26" s="332"/>
      <c r="U26" s="332"/>
      <c r="V26" s="332"/>
    </row>
    <row r="27" spans="2:22" s="66" customFormat="1" ht="15.6">
      <c r="B27" s="54" t="s">
        <v>18</v>
      </c>
      <c r="C27" s="55" t="s">
        <v>14</v>
      </c>
      <c r="D27" s="56" t="s">
        <v>125</v>
      </c>
      <c r="E27" s="57" t="s">
        <v>121</v>
      </c>
      <c r="F27" s="307"/>
      <c r="G27" s="307"/>
      <c r="H27" s="307"/>
      <c r="I27" s="307"/>
      <c r="J27" s="333"/>
      <c r="K27" s="334"/>
      <c r="L27" s="335"/>
      <c r="M27" s="335"/>
      <c r="N27" s="335"/>
      <c r="O27" s="333"/>
      <c r="P27" s="334"/>
      <c r="Q27" s="335"/>
      <c r="R27" s="335"/>
      <c r="S27" s="336"/>
      <c r="T27" s="334"/>
      <c r="U27" s="335"/>
      <c r="V27" s="335"/>
    </row>
    <row r="28" spans="2:22">
      <c r="B28" s="45" t="s">
        <v>18</v>
      </c>
      <c r="C28" s="46" t="s">
        <v>14</v>
      </c>
      <c r="D28" s="47">
        <v>130</v>
      </c>
      <c r="E28" s="46" t="s">
        <v>31</v>
      </c>
      <c r="F28" s="304"/>
      <c r="G28" s="304"/>
      <c r="H28" s="304"/>
      <c r="I28" s="304"/>
      <c r="J28" s="304"/>
      <c r="K28" s="332"/>
      <c r="L28" s="332"/>
      <c r="M28" s="332"/>
      <c r="N28" s="332"/>
      <c r="O28" s="304"/>
      <c r="P28" s="332"/>
      <c r="Q28" s="332"/>
      <c r="R28" s="332"/>
      <c r="S28" s="332"/>
      <c r="T28" s="332"/>
      <c r="U28" s="332"/>
      <c r="V28" s="332"/>
    </row>
    <row r="29" spans="2:22">
      <c r="B29" s="45" t="s">
        <v>18</v>
      </c>
      <c r="C29" s="46" t="s">
        <v>14</v>
      </c>
      <c r="D29" s="47">
        <v>130</v>
      </c>
      <c r="E29" s="46" t="s">
        <v>118</v>
      </c>
      <c r="F29" s="304"/>
      <c r="G29" s="304"/>
      <c r="H29" s="304"/>
      <c r="I29" s="304"/>
      <c r="J29" s="304"/>
      <c r="K29" s="332"/>
      <c r="L29" s="332"/>
      <c r="M29" s="332"/>
      <c r="N29" s="332"/>
      <c r="O29" s="304"/>
      <c r="P29" s="332"/>
      <c r="Q29" s="332"/>
      <c r="R29" s="332"/>
      <c r="S29" s="332"/>
      <c r="T29" s="332"/>
      <c r="U29" s="332"/>
      <c r="V29" s="332"/>
    </row>
    <row r="30" spans="2:22">
      <c r="B30" s="45" t="s">
        <v>18</v>
      </c>
      <c r="C30" s="46" t="s">
        <v>14</v>
      </c>
      <c r="D30" s="47">
        <v>130</v>
      </c>
      <c r="E30" s="46" t="s">
        <v>119</v>
      </c>
      <c r="F30" s="304"/>
      <c r="G30" s="304"/>
      <c r="H30" s="304"/>
      <c r="I30" s="304"/>
      <c r="J30" s="304"/>
      <c r="K30" s="332"/>
      <c r="L30" s="332"/>
      <c r="M30" s="332"/>
      <c r="N30" s="332"/>
      <c r="O30" s="304"/>
      <c r="P30" s="332"/>
      <c r="Q30" s="332"/>
      <c r="R30" s="332"/>
      <c r="S30" s="332"/>
      <c r="T30" s="332"/>
      <c r="U30" s="332"/>
      <c r="V30" s="332"/>
    </row>
    <row r="31" spans="2:22">
      <c r="B31" s="45" t="s">
        <v>18</v>
      </c>
      <c r="C31" s="46" t="s">
        <v>14</v>
      </c>
      <c r="D31" s="47">
        <v>130</v>
      </c>
      <c r="E31" s="46" t="s">
        <v>34</v>
      </c>
      <c r="F31" s="304"/>
      <c r="G31" s="304"/>
      <c r="H31" s="304"/>
      <c r="I31" s="304"/>
      <c r="J31" s="304"/>
      <c r="K31" s="332"/>
      <c r="L31" s="332"/>
      <c r="M31" s="332"/>
      <c r="N31" s="332"/>
      <c r="O31" s="304"/>
      <c r="P31" s="332"/>
      <c r="Q31" s="332"/>
      <c r="R31" s="332"/>
      <c r="S31" s="332"/>
      <c r="T31" s="332"/>
      <c r="U31" s="332"/>
      <c r="V31" s="332"/>
    </row>
    <row r="32" spans="2:22" s="66" customFormat="1" ht="15.6">
      <c r="B32" s="54" t="s">
        <v>18</v>
      </c>
      <c r="C32" s="55" t="s">
        <v>14</v>
      </c>
      <c r="D32" s="56" t="s">
        <v>126</v>
      </c>
      <c r="E32" s="57" t="s">
        <v>121</v>
      </c>
      <c r="F32" s="307"/>
      <c r="G32" s="307"/>
      <c r="H32" s="307"/>
      <c r="I32" s="307"/>
      <c r="J32" s="333"/>
      <c r="K32" s="334"/>
      <c r="L32" s="335"/>
      <c r="M32" s="335"/>
      <c r="N32" s="335"/>
      <c r="O32" s="333"/>
      <c r="P32" s="334"/>
      <c r="Q32" s="335"/>
      <c r="R32" s="335"/>
      <c r="S32" s="336"/>
      <c r="T32" s="334"/>
      <c r="U32" s="335"/>
      <c r="V32" s="335"/>
    </row>
    <row r="33" spans="2:26" ht="15.6">
      <c r="B33" s="54" t="s">
        <v>18</v>
      </c>
      <c r="C33" s="55" t="s">
        <v>14</v>
      </c>
      <c r="D33" s="67" t="s">
        <v>127</v>
      </c>
      <c r="E33" s="68" t="s">
        <v>31</v>
      </c>
      <c r="F33" s="414">
        <v>10</v>
      </c>
      <c r="G33" s="414">
        <v>175967</v>
      </c>
      <c r="H33" s="414">
        <v>175967</v>
      </c>
      <c r="I33" s="414">
        <v>9.8442618122037987E-9</v>
      </c>
      <c r="J33" s="415">
        <v>133.52000000000001</v>
      </c>
      <c r="K33" s="416">
        <v>4.2200000000000001E-2</v>
      </c>
      <c r="L33" s="415">
        <v>133.43728800000002</v>
      </c>
      <c r="M33" s="415">
        <v>133.602712</v>
      </c>
      <c r="N33" s="415">
        <v>17.741</v>
      </c>
      <c r="O33" s="417">
        <v>151</v>
      </c>
      <c r="P33" s="416">
        <v>0.3599</v>
      </c>
      <c r="Q33" s="415">
        <v>150.29459600000001</v>
      </c>
      <c r="R33" s="415">
        <v>151.70540399999999</v>
      </c>
      <c r="S33" s="418">
        <v>0.397756</v>
      </c>
      <c r="T33" s="416">
        <v>1.1667531867638687E-3</v>
      </c>
      <c r="U33" s="415">
        <v>0.39546916375394281</v>
      </c>
      <c r="V33" s="415">
        <v>0.40004283624605719</v>
      </c>
      <c r="X33" s="66"/>
      <c r="Z33" s="66"/>
    </row>
    <row r="34" spans="2:26" ht="15.6">
      <c r="B34" s="54" t="s">
        <v>18</v>
      </c>
      <c r="C34" s="55" t="s">
        <v>14</v>
      </c>
      <c r="D34" s="67" t="s">
        <v>127</v>
      </c>
      <c r="E34" s="68" t="s">
        <v>118</v>
      </c>
      <c r="F34" s="414">
        <v>10</v>
      </c>
      <c r="G34" s="414">
        <v>49700</v>
      </c>
      <c r="H34" s="414">
        <v>49700</v>
      </c>
      <c r="I34" s="414">
        <v>1.5407770431748272E-7</v>
      </c>
      <c r="J34" s="415">
        <v>119.1</v>
      </c>
      <c r="K34" s="416">
        <v>9.9299999999999999E-2</v>
      </c>
      <c r="L34" s="415">
        <v>118.905372</v>
      </c>
      <c r="M34" s="415">
        <v>119.29462799999999</v>
      </c>
      <c r="N34" s="415">
        <v>22.145399999999999</v>
      </c>
      <c r="O34" s="417">
        <v>142</v>
      </c>
      <c r="P34" s="416">
        <v>0.63690000000000002</v>
      </c>
      <c r="Q34" s="415">
        <v>140.751676</v>
      </c>
      <c r="R34" s="415">
        <v>143.248324</v>
      </c>
      <c r="S34" s="418">
        <v>0.67551300000000003</v>
      </c>
      <c r="T34" s="416">
        <v>2.1000871249101261E-3</v>
      </c>
      <c r="U34" s="415">
        <v>0.67139682923517618</v>
      </c>
      <c r="V34" s="415">
        <v>0.67962917076482388</v>
      </c>
      <c r="X34" s="66"/>
      <c r="Z34" s="66"/>
    </row>
    <row r="35" spans="2:26" ht="15.6">
      <c r="B35" s="54" t="s">
        <v>18</v>
      </c>
      <c r="C35" s="55" t="s">
        <v>14</v>
      </c>
      <c r="D35" s="67" t="s">
        <v>127</v>
      </c>
      <c r="E35" s="68" t="s">
        <v>119</v>
      </c>
      <c r="F35" s="414">
        <v>10</v>
      </c>
      <c r="G35" s="414">
        <v>74868</v>
      </c>
      <c r="H35" s="414">
        <v>74868</v>
      </c>
      <c r="I35" s="414">
        <v>6.4062757381241508E-10</v>
      </c>
      <c r="J35" s="415">
        <v>94.32</v>
      </c>
      <c r="K35" s="416">
        <v>4.5100000000000001E-2</v>
      </c>
      <c r="L35" s="415">
        <v>94.23160399999999</v>
      </c>
      <c r="M35" s="415">
        <v>94.408395999999996</v>
      </c>
      <c r="N35" s="415">
        <v>12.3439</v>
      </c>
      <c r="O35" s="417">
        <v>98</v>
      </c>
      <c r="P35" s="416">
        <v>0.35809999999999997</v>
      </c>
      <c r="Q35" s="415">
        <v>97.298124000000001</v>
      </c>
      <c r="R35" s="415">
        <v>98.701875999999999</v>
      </c>
      <c r="S35" s="418">
        <v>1.4238000000000001E-2</v>
      </c>
      <c r="T35" s="416">
        <v>4.329745950976801E-4</v>
      </c>
      <c r="U35" s="415">
        <v>1.3389369793608549E-2</v>
      </c>
      <c r="V35" s="415">
        <v>1.5086630206391453E-2</v>
      </c>
      <c r="X35" s="66"/>
      <c r="Z35" s="66"/>
    </row>
    <row r="36" spans="2:26" ht="15.6">
      <c r="B36" s="54" t="s">
        <v>18</v>
      </c>
      <c r="C36" s="55" t="s">
        <v>14</v>
      </c>
      <c r="D36" s="67" t="s">
        <v>127</v>
      </c>
      <c r="E36" s="68" t="s">
        <v>34</v>
      </c>
      <c r="F36" s="414">
        <v>10</v>
      </c>
      <c r="G36" s="414">
        <v>110</v>
      </c>
      <c r="H36" s="414">
        <v>110</v>
      </c>
      <c r="I36" s="414">
        <v>1.9588116243406534E-9</v>
      </c>
      <c r="J36" s="415">
        <v>119.72</v>
      </c>
      <c r="K36" s="416">
        <v>2.2924000000000002</v>
      </c>
      <c r="L36" s="415">
        <v>115.226896</v>
      </c>
      <c r="M36" s="415">
        <v>124.213104</v>
      </c>
      <c r="N36" s="415">
        <v>24.043800000000001</v>
      </c>
      <c r="O36" s="417">
        <v>144</v>
      </c>
      <c r="P36" s="416">
        <v>13.729799999999999</v>
      </c>
      <c r="Q36" s="415">
        <v>117.08959200000001</v>
      </c>
      <c r="R36" s="415">
        <v>170.91040799999999</v>
      </c>
      <c r="S36" s="418">
        <v>0.56363600000000003</v>
      </c>
      <c r="T36" s="416">
        <v>4.7285444570376853E-2</v>
      </c>
      <c r="U36" s="415">
        <v>0.47095652864206139</v>
      </c>
      <c r="V36" s="415">
        <v>0.65631547135793866</v>
      </c>
      <c r="X36" s="66"/>
      <c r="Z36" s="66"/>
    </row>
    <row r="37" spans="2:26" s="66" customFormat="1" ht="15.6">
      <c r="B37" s="76" t="s">
        <v>18</v>
      </c>
      <c r="C37" s="77" t="s">
        <v>128</v>
      </c>
      <c r="D37" s="78" t="s">
        <v>127</v>
      </c>
      <c r="E37" s="79" t="s">
        <v>121</v>
      </c>
      <c r="F37" s="419">
        <v>10</v>
      </c>
      <c r="G37" s="419">
        <v>300645</v>
      </c>
      <c r="H37" s="419">
        <v>300645</v>
      </c>
      <c r="I37" s="419">
        <v>1.3398454543795904E-8</v>
      </c>
      <c r="J37" s="420">
        <v>121.37</v>
      </c>
      <c r="K37" s="421">
        <v>4.36E-2</v>
      </c>
      <c r="L37" s="420">
        <v>121.28454400000001</v>
      </c>
      <c r="M37" s="420">
        <v>121.455456</v>
      </c>
      <c r="N37" s="420">
        <v>23.936499999999999</v>
      </c>
      <c r="O37" s="422">
        <v>146</v>
      </c>
      <c r="P37" s="421">
        <v>0.26619999999999999</v>
      </c>
      <c r="Q37" s="420">
        <v>145.47824800000001</v>
      </c>
      <c r="R37" s="420">
        <v>146.52175199999999</v>
      </c>
      <c r="S37" s="423">
        <v>0.34822700000000001</v>
      </c>
      <c r="T37" s="421">
        <v>8.6886521530341531E-4</v>
      </c>
      <c r="U37" s="420">
        <v>0.34652402417800532</v>
      </c>
      <c r="V37" s="420">
        <v>0.3499299758219947</v>
      </c>
    </row>
    <row r="38" spans="2:26">
      <c r="B38" s="45" t="s">
        <v>18</v>
      </c>
      <c r="C38" s="46" t="s">
        <v>12</v>
      </c>
      <c r="D38" s="47">
        <v>60</v>
      </c>
      <c r="E38" s="46" t="s">
        <v>31</v>
      </c>
      <c r="F38" s="304"/>
      <c r="G38" s="304"/>
      <c r="H38" s="304"/>
      <c r="I38" s="304"/>
      <c r="J38" s="304"/>
      <c r="K38" s="332"/>
      <c r="L38" s="332"/>
      <c r="M38" s="332"/>
      <c r="N38" s="332"/>
      <c r="O38" s="304"/>
      <c r="P38" s="332"/>
      <c r="Q38" s="332"/>
      <c r="R38" s="332"/>
      <c r="S38" s="332"/>
      <c r="T38" s="332"/>
      <c r="U38" s="332"/>
      <c r="V38" s="332"/>
    </row>
    <row r="39" spans="2:26">
      <c r="B39" s="45" t="s">
        <v>18</v>
      </c>
      <c r="C39" s="46" t="s">
        <v>12</v>
      </c>
      <c r="D39" s="47">
        <v>60</v>
      </c>
      <c r="E39" s="46" t="s">
        <v>118</v>
      </c>
      <c r="F39" s="304"/>
      <c r="G39" s="304"/>
      <c r="H39" s="304"/>
      <c r="I39" s="304"/>
      <c r="J39" s="304"/>
      <c r="K39" s="332"/>
      <c r="L39" s="332"/>
      <c r="M39" s="332"/>
      <c r="N39" s="332"/>
      <c r="O39" s="304"/>
      <c r="P39" s="332"/>
      <c r="Q39" s="332"/>
      <c r="R39" s="332"/>
      <c r="S39" s="332"/>
      <c r="T39" s="332"/>
      <c r="U39" s="332"/>
      <c r="V39" s="332"/>
    </row>
    <row r="40" spans="2:26">
      <c r="B40" s="45" t="s">
        <v>18</v>
      </c>
      <c r="C40" s="46" t="s">
        <v>12</v>
      </c>
      <c r="D40" s="47">
        <v>60</v>
      </c>
      <c r="E40" s="46" t="s">
        <v>119</v>
      </c>
      <c r="F40" s="304"/>
      <c r="G40" s="304"/>
      <c r="H40" s="304"/>
      <c r="I40" s="304"/>
      <c r="J40" s="304"/>
      <c r="K40" s="332"/>
      <c r="L40" s="332"/>
      <c r="M40" s="332"/>
      <c r="N40" s="332"/>
      <c r="O40" s="304"/>
      <c r="P40" s="332"/>
      <c r="Q40" s="332"/>
      <c r="R40" s="332"/>
      <c r="S40" s="332"/>
      <c r="T40" s="332"/>
      <c r="U40" s="332"/>
      <c r="V40" s="332"/>
    </row>
    <row r="41" spans="2:26">
      <c r="B41" s="45" t="s">
        <v>18</v>
      </c>
      <c r="C41" s="46" t="s">
        <v>12</v>
      </c>
      <c r="D41" s="47">
        <v>60</v>
      </c>
      <c r="E41" s="46" t="s">
        <v>34</v>
      </c>
      <c r="F41" s="304"/>
      <c r="G41" s="304"/>
      <c r="H41" s="304"/>
      <c r="I41" s="304"/>
      <c r="J41" s="304"/>
      <c r="K41" s="332"/>
      <c r="L41" s="332"/>
      <c r="M41" s="332"/>
      <c r="N41" s="332"/>
      <c r="O41" s="304"/>
      <c r="P41" s="332"/>
      <c r="Q41" s="332"/>
      <c r="R41" s="332"/>
      <c r="S41" s="332"/>
      <c r="T41" s="332"/>
      <c r="U41" s="332"/>
      <c r="V41" s="332"/>
    </row>
    <row r="42" spans="2:26" ht="15.6">
      <c r="B42" s="54" t="s">
        <v>18</v>
      </c>
      <c r="C42" s="55" t="s">
        <v>12</v>
      </c>
      <c r="D42" s="56" t="s">
        <v>129</v>
      </c>
      <c r="E42" s="57" t="s">
        <v>121</v>
      </c>
      <c r="F42" s="307"/>
      <c r="G42" s="307"/>
      <c r="H42" s="307"/>
      <c r="I42" s="307"/>
      <c r="J42" s="333"/>
      <c r="K42" s="334"/>
      <c r="L42" s="335"/>
      <c r="M42" s="335"/>
      <c r="N42" s="335"/>
      <c r="O42" s="333"/>
      <c r="P42" s="334"/>
      <c r="Q42" s="335"/>
      <c r="R42" s="335"/>
      <c r="S42" s="336"/>
      <c r="T42" s="334"/>
      <c r="U42" s="335"/>
      <c r="V42" s="335"/>
      <c r="X42" s="66"/>
      <c r="Z42" s="66"/>
    </row>
    <row r="43" spans="2:26">
      <c r="B43" s="45" t="s">
        <v>18</v>
      </c>
      <c r="C43" s="46" t="s">
        <v>12</v>
      </c>
      <c r="D43" s="47">
        <v>70</v>
      </c>
      <c r="E43" s="46" t="s">
        <v>31</v>
      </c>
      <c r="F43" s="304"/>
      <c r="G43" s="304"/>
      <c r="H43" s="304"/>
      <c r="I43" s="304"/>
      <c r="J43" s="304"/>
      <c r="K43" s="332"/>
      <c r="L43" s="332"/>
      <c r="M43" s="332"/>
      <c r="N43" s="332"/>
      <c r="O43" s="304"/>
      <c r="P43" s="332"/>
      <c r="Q43" s="332"/>
      <c r="R43" s="332"/>
      <c r="S43" s="332"/>
      <c r="T43" s="332"/>
      <c r="U43" s="332"/>
      <c r="V43" s="332"/>
    </row>
    <row r="44" spans="2:26">
      <c r="B44" s="45" t="s">
        <v>18</v>
      </c>
      <c r="C44" s="46" t="s">
        <v>12</v>
      </c>
      <c r="D44" s="47">
        <v>70</v>
      </c>
      <c r="E44" s="46" t="s">
        <v>118</v>
      </c>
      <c r="F44" s="304"/>
      <c r="G44" s="304"/>
      <c r="H44" s="304"/>
      <c r="I44" s="304"/>
      <c r="J44" s="304"/>
      <c r="K44" s="332"/>
      <c r="L44" s="332"/>
      <c r="M44" s="332"/>
      <c r="N44" s="332"/>
      <c r="O44" s="304"/>
      <c r="P44" s="332"/>
      <c r="Q44" s="332"/>
      <c r="R44" s="332"/>
      <c r="S44" s="332"/>
      <c r="T44" s="332"/>
      <c r="U44" s="332"/>
      <c r="V44" s="332"/>
    </row>
    <row r="45" spans="2:26">
      <c r="B45" s="45" t="s">
        <v>18</v>
      </c>
      <c r="C45" s="46" t="s">
        <v>12</v>
      </c>
      <c r="D45" s="47">
        <v>70</v>
      </c>
      <c r="E45" s="46" t="s">
        <v>119</v>
      </c>
      <c r="F45" s="304"/>
      <c r="G45" s="304"/>
      <c r="H45" s="304"/>
      <c r="I45" s="304"/>
      <c r="J45" s="304"/>
      <c r="K45" s="332"/>
      <c r="L45" s="332"/>
      <c r="M45" s="332"/>
      <c r="N45" s="332"/>
      <c r="O45" s="304"/>
      <c r="P45" s="332"/>
      <c r="Q45" s="332"/>
      <c r="R45" s="332"/>
      <c r="S45" s="332"/>
      <c r="T45" s="332"/>
      <c r="U45" s="332"/>
      <c r="V45" s="332"/>
    </row>
    <row r="46" spans="2:26">
      <c r="B46" s="45" t="s">
        <v>18</v>
      </c>
      <c r="C46" s="46" t="s">
        <v>12</v>
      </c>
      <c r="D46" s="47">
        <v>70</v>
      </c>
      <c r="E46" s="46" t="s">
        <v>34</v>
      </c>
      <c r="F46" s="304"/>
      <c r="G46" s="304"/>
      <c r="H46" s="304"/>
      <c r="I46" s="304"/>
      <c r="J46" s="304"/>
      <c r="K46" s="332"/>
      <c r="L46" s="332"/>
      <c r="M46" s="332"/>
      <c r="N46" s="332"/>
      <c r="O46" s="304"/>
      <c r="P46" s="332"/>
      <c r="Q46" s="332"/>
      <c r="R46" s="332"/>
      <c r="S46" s="332"/>
      <c r="T46" s="332"/>
      <c r="U46" s="332"/>
      <c r="V46" s="332"/>
    </row>
    <row r="47" spans="2:26" ht="15.6">
      <c r="B47" s="54" t="s">
        <v>18</v>
      </c>
      <c r="C47" s="55" t="s">
        <v>12</v>
      </c>
      <c r="D47" s="56" t="s">
        <v>130</v>
      </c>
      <c r="E47" s="57" t="s">
        <v>121</v>
      </c>
      <c r="F47" s="307"/>
      <c r="G47" s="307"/>
      <c r="H47" s="307"/>
      <c r="I47" s="307"/>
      <c r="J47" s="333"/>
      <c r="K47" s="334"/>
      <c r="L47" s="335"/>
      <c r="M47" s="335"/>
      <c r="N47" s="335"/>
      <c r="O47" s="333"/>
      <c r="P47" s="334"/>
      <c r="Q47" s="335"/>
      <c r="R47" s="335"/>
      <c r="S47" s="336"/>
      <c r="T47" s="334"/>
      <c r="U47" s="335"/>
      <c r="V47" s="335"/>
      <c r="X47" s="66"/>
      <c r="Z47" s="66"/>
    </row>
    <row r="48" spans="2:26">
      <c r="B48" s="45" t="s">
        <v>18</v>
      </c>
      <c r="C48" s="46" t="s">
        <v>12</v>
      </c>
      <c r="D48" s="47">
        <v>80</v>
      </c>
      <c r="E48" s="46" t="s">
        <v>31</v>
      </c>
      <c r="F48" s="304"/>
      <c r="G48" s="304"/>
      <c r="H48" s="304"/>
      <c r="I48" s="304"/>
      <c r="J48" s="304"/>
      <c r="K48" s="332"/>
      <c r="L48" s="332"/>
      <c r="M48" s="332"/>
      <c r="N48" s="332"/>
      <c r="O48" s="304"/>
      <c r="P48" s="332"/>
      <c r="Q48" s="332"/>
      <c r="R48" s="332"/>
      <c r="S48" s="332"/>
      <c r="T48" s="332"/>
      <c r="U48" s="332"/>
      <c r="V48" s="332"/>
    </row>
    <row r="49" spans="2:26">
      <c r="B49" s="45" t="s">
        <v>18</v>
      </c>
      <c r="C49" s="46" t="s">
        <v>12</v>
      </c>
      <c r="D49" s="47">
        <v>80</v>
      </c>
      <c r="E49" s="46" t="s">
        <v>118</v>
      </c>
      <c r="F49" s="304"/>
      <c r="G49" s="304"/>
      <c r="H49" s="304"/>
      <c r="I49" s="304"/>
      <c r="J49" s="304"/>
      <c r="K49" s="332"/>
      <c r="L49" s="332"/>
      <c r="M49" s="332"/>
      <c r="N49" s="332"/>
      <c r="O49" s="304"/>
      <c r="P49" s="332"/>
      <c r="Q49" s="332"/>
      <c r="R49" s="332"/>
      <c r="S49" s="332"/>
      <c r="T49" s="332"/>
      <c r="U49" s="332"/>
      <c r="V49" s="332"/>
    </row>
    <row r="50" spans="2:26">
      <c r="B50" s="45" t="s">
        <v>18</v>
      </c>
      <c r="C50" s="46" t="s">
        <v>12</v>
      </c>
      <c r="D50" s="47">
        <v>80</v>
      </c>
      <c r="E50" s="46" t="s">
        <v>119</v>
      </c>
      <c r="F50" s="304"/>
      <c r="G50" s="304"/>
      <c r="H50" s="304"/>
      <c r="I50" s="304"/>
      <c r="J50" s="304"/>
      <c r="K50" s="332"/>
      <c r="L50" s="332"/>
      <c r="M50" s="332"/>
      <c r="N50" s="332"/>
      <c r="O50" s="304"/>
      <c r="P50" s="332"/>
      <c r="Q50" s="332"/>
      <c r="R50" s="332"/>
      <c r="S50" s="332"/>
      <c r="T50" s="332"/>
      <c r="U50" s="332"/>
      <c r="V50" s="332"/>
    </row>
    <row r="51" spans="2:26">
      <c r="B51" s="45" t="s">
        <v>18</v>
      </c>
      <c r="C51" s="46" t="s">
        <v>12</v>
      </c>
      <c r="D51" s="47">
        <v>80</v>
      </c>
      <c r="E51" s="46" t="s">
        <v>34</v>
      </c>
      <c r="F51" s="304"/>
      <c r="G51" s="304"/>
      <c r="H51" s="304"/>
      <c r="I51" s="304"/>
      <c r="J51" s="304"/>
      <c r="K51" s="332"/>
      <c r="L51" s="332"/>
      <c r="M51" s="332"/>
      <c r="N51" s="332"/>
      <c r="O51" s="304"/>
      <c r="P51" s="332"/>
      <c r="Q51" s="332"/>
      <c r="R51" s="332"/>
      <c r="S51" s="332"/>
      <c r="T51" s="332"/>
      <c r="U51" s="332"/>
      <c r="V51" s="332"/>
    </row>
    <row r="52" spans="2:26" ht="15.6">
      <c r="B52" s="54" t="s">
        <v>18</v>
      </c>
      <c r="C52" s="55" t="s">
        <v>12</v>
      </c>
      <c r="D52" s="56" t="s">
        <v>120</v>
      </c>
      <c r="E52" s="57" t="s">
        <v>121</v>
      </c>
      <c r="F52" s="307"/>
      <c r="G52" s="307"/>
      <c r="H52" s="307"/>
      <c r="I52" s="307"/>
      <c r="J52" s="333"/>
      <c r="K52" s="334"/>
      <c r="L52" s="335"/>
      <c r="M52" s="335"/>
      <c r="N52" s="335"/>
      <c r="O52" s="333"/>
      <c r="P52" s="334"/>
      <c r="Q52" s="335"/>
      <c r="R52" s="335"/>
      <c r="S52" s="336"/>
      <c r="T52" s="334"/>
      <c r="U52" s="335"/>
      <c r="V52" s="335"/>
      <c r="X52" s="66"/>
      <c r="Z52" s="66"/>
    </row>
    <row r="53" spans="2:26">
      <c r="B53" s="45" t="s">
        <v>18</v>
      </c>
      <c r="C53" s="46" t="s">
        <v>12</v>
      </c>
      <c r="D53" s="47">
        <v>90</v>
      </c>
      <c r="E53" s="46" t="s">
        <v>31</v>
      </c>
      <c r="F53" s="304"/>
      <c r="G53" s="304"/>
      <c r="H53" s="304"/>
      <c r="I53" s="304"/>
      <c r="J53" s="304"/>
      <c r="K53" s="332"/>
      <c r="L53" s="332"/>
      <c r="M53" s="332"/>
      <c r="N53" s="332"/>
      <c r="O53" s="304"/>
      <c r="P53" s="332"/>
      <c r="Q53" s="332"/>
      <c r="R53" s="332"/>
      <c r="S53" s="332"/>
      <c r="T53" s="332"/>
      <c r="U53" s="332"/>
      <c r="V53" s="332"/>
    </row>
    <row r="54" spans="2:26">
      <c r="B54" s="45" t="s">
        <v>18</v>
      </c>
      <c r="C54" s="46" t="s">
        <v>12</v>
      </c>
      <c r="D54" s="47">
        <v>90</v>
      </c>
      <c r="E54" s="46" t="s">
        <v>118</v>
      </c>
      <c r="F54" s="304"/>
      <c r="G54" s="304"/>
      <c r="H54" s="304"/>
      <c r="I54" s="304"/>
      <c r="J54" s="304"/>
      <c r="K54" s="332"/>
      <c r="L54" s="332"/>
      <c r="M54" s="332"/>
      <c r="N54" s="332"/>
      <c r="O54" s="304"/>
      <c r="P54" s="332"/>
      <c r="Q54" s="332"/>
      <c r="R54" s="332"/>
      <c r="S54" s="332"/>
      <c r="T54" s="332"/>
      <c r="U54" s="332"/>
      <c r="V54" s="332"/>
    </row>
    <row r="55" spans="2:26">
      <c r="B55" s="45" t="s">
        <v>18</v>
      </c>
      <c r="C55" s="46" t="s">
        <v>12</v>
      </c>
      <c r="D55" s="47">
        <v>90</v>
      </c>
      <c r="E55" s="46" t="s">
        <v>119</v>
      </c>
      <c r="F55" s="304"/>
      <c r="G55" s="304"/>
      <c r="H55" s="304"/>
      <c r="I55" s="304"/>
      <c r="J55" s="304"/>
      <c r="K55" s="332"/>
      <c r="L55" s="332"/>
      <c r="M55" s="332"/>
      <c r="N55" s="332"/>
      <c r="O55" s="304"/>
      <c r="P55" s="332"/>
      <c r="Q55" s="332"/>
      <c r="R55" s="332"/>
      <c r="S55" s="332"/>
      <c r="T55" s="332"/>
      <c r="U55" s="332"/>
      <c r="V55" s="332"/>
    </row>
    <row r="56" spans="2:26">
      <c r="B56" s="45" t="s">
        <v>18</v>
      </c>
      <c r="C56" s="46" t="s">
        <v>12</v>
      </c>
      <c r="D56" s="47">
        <v>90</v>
      </c>
      <c r="E56" s="46" t="s">
        <v>34</v>
      </c>
      <c r="F56" s="304"/>
      <c r="G56" s="304"/>
      <c r="H56" s="304"/>
      <c r="I56" s="304"/>
      <c r="J56" s="304"/>
      <c r="K56" s="332"/>
      <c r="L56" s="332"/>
      <c r="M56" s="332"/>
      <c r="N56" s="332"/>
      <c r="O56" s="304"/>
      <c r="P56" s="332"/>
      <c r="Q56" s="332"/>
      <c r="R56" s="332"/>
      <c r="S56" s="332"/>
      <c r="T56" s="332"/>
      <c r="U56" s="332"/>
      <c r="V56" s="332"/>
    </row>
    <row r="57" spans="2:26" ht="15.6">
      <c r="B57" s="54" t="s">
        <v>18</v>
      </c>
      <c r="C57" s="55" t="s">
        <v>12</v>
      </c>
      <c r="D57" s="56" t="s">
        <v>122</v>
      </c>
      <c r="E57" s="57" t="s">
        <v>121</v>
      </c>
      <c r="F57" s="307"/>
      <c r="G57" s="307"/>
      <c r="H57" s="307"/>
      <c r="I57" s="307"/>
      <c r="J57" s="333"/>
      <c r="K57" s="334"/>
      <c r="L57" s="335"/>
      <c r="M57" s="335"/>
      <c r="N57" s="335"/>
      <c r="O57" s="333"/>
      <c r="P57" s="334"/>
      <c r="Q57" s="335"/>
      <c r="R57" s="335"/>
      <c r="S57" s="336"/>
      <c r="T57" s="334"/>
      <c r="U57" s="335"/>
      <c r="V57" s="335"/>
      <c r="X57" s="66"/>
      <c r="Z57" s="66"/>
    </row>
    <row r="58" spans="2:26">
      <c r="B58" s="45" t="s">
        <v>18</v>
      </c>
      <c r="C58" s="46" t="s">
        <v>12</v>
      </c>
      <c r="D58" s="47">
        <v>100</v>
      </c>
      <c r="E58" s="46" t="s">
        <v>31</v>
      </c>
      <c r="F58" s="304"/>
      <c r="G58" s="304"/>
      <c r="H58" s="304"/>
      <c r="I58" s="304"/>
      <c r="J58" s="304"/>
      <c r="K58" s="332"/>
      <c r="L58" s="332"/>
      <c r="M58" s="332"/>
      <c r="N58" s="332"/>
      <c r="O58" s="304"/>
      <c r="P58" s="332"/>
      <c r="Q58" s="332"/>
      <c r="R58" s="332"/>
      <c r="S58" s="332"/>
      <c r="T58" s="332"/>
      <c r="U58" s="332"/>
      <c r="V58" s="332"/>
    </row>
    <row r="59" spans="2:26">
      <c r="B59" s="45" t="s">
        <v>18</v>
      </c>
      <c r="C59" s="46" t="s">
        <v>12</v>
      </c>
      <c r="D59" s="47">
        <v>100</v>
      </c>
      <c r="E59" s="46" t="s">
        <v>118</v>
      </c>
      <c r="F59" s="304"/>
      <c r="G59" s="304"/>
      <c r="H59" s="304"/>
      <c r="I59" s="304"/>
      <c r="J59" s="304"/>
      <c r="K59" s="332"/>
      <c r="L59" s="332"/>
      <c r="M59" s="332"/>
      <c r="N59" s="332"/>
      <c r="O59" s="304"/>
      <c r="P59" s="332"/>
      <c r="Q59" s="332"/>
      <c r="R59" s="332"/>
      <c r="S59" s="332"/>
      <c r="T59" s="332"/>
      <c r="U59" s="332"/>
      <c r="V59" s="332"/>
    </row>
    <row r="60" spans="2:26">
      <c r="B60" s="45" t="s">
        <v>18</v>
      </c>
      <c r="C60" s="46" t="s">
        <v>12</v>
      </c>
      <c r="D60" s="47">
        <v>100</v>
      </c>
      <c r="E60" s="46" t="s">
        <v>119</v>
      </c>
      <c r="F60" s="304"/>
      <c r="G60" s="304"/>
      <c r="H60" s="304"/>
      <c r="I60" s="304"/>
      <c r="J60" s="304"/>
      <c r="K60" s="332"/>
      <c r="L60" s="332"/>
      <c r="M60" s="332"/>
      <c r="N60" s="332"/>
      <c r="O60" s="304"/>
      <c r="P60" s="332"/>
      <c r="Q60" s="332"/>
      <c r="R60" s="332"/>
      <c r="S60" s="332"/>
      <c r="T60" s="332"/>
      <c r="U60" s="332"/>
      <c r="V60" s="332"/>
    </row>
    <row r="61" spans="2:26">
      <c r="B61" s="45" t="s">
        <v>18</v>
      </c>
      <c r="C61" s="46" t="s">
        <v>12</v>
      </c>
      <c r="D61" s="47">
        <v>100</v>
      </c>
      <c r="E61" s="46" t="s">
        <v>34</v>
      </c>
      <c r="F61" s="304"/>
      <c r="G61" s="304"/>
      <c r="H61" s="304"/>
      <c r="I61" s="304"/>
      <c r="J61" s="304"/>
      <c r="K61" s="332"/>
      <c r="L61" s="332"/>
      <c r="M61" s="332"/>
      <c r="N61" s="332"/>
      <c r="O61" s="304"/>
      <c r="P61" s="332"/>
      <c r="Q61" s="332"/>
      <c r="R61" s="332"/>
      <c r="S61" s="332"/>
      <c r="T61" s="332"/>
      <c r="U61" s="332"/>
      <c r="V61" s="332"/>
    </row>
    <row r="62" spans="2:26" ht="15.6">
      <c r="B62" s="54" t="s">
        <v>18</v>
      </c>
      <c r="C62" s="55" t="s">
        <v>12</v>
      </c>
      <c r="D62" s="56" t="s">
        <v>123</v>
      </c>
      <c r="E62" s="57" t="s">
        <v>121</v>
      </c>
      <c r="F62" s="307"/>
      <c r="G62" s="307"/>
      <c r="H62" s="307"/>
      <c r="I62" s="307"/>
      <c r="J62" s="333"/>
      <c r="K62" s="334"/>
      <c r="L62" s="335"/>
      <c r="M62" s="335"/>
      <c r="N62" s="335"/>
      <c r="O62" s="333"/>
      <c r="P62" s="334"/>
      <c r="Q62" s="335"/>
      <c r="R62" s="335"/>
      <c r="S62" s="336"/>
      <c r="T62" s="334"/>
      <c r="U62" s="335"/>
      <c r="V62" s="335"/>
      <c r="X62" s="66"/>
      <c r="Z62" s="66"/>
    </row>
    <row r="63" spans="2:26" ht="15.6">
      <c r="B63" s="54" t="s">
        <v>18</v>
      </c>
      <c r="C63" s="55" t="s">
        <v>12</v>
      </c>
      <c r="D63" s="67" t="s">
        <v>127</v>
      </c>
      <c r="E63" s="68" t="s">
        <v>31</v>
      </c>
      <c r="F63" s="414">
        <v>13</v>
      </c>
      <c r="G63" s="414">
        <v>73249</v>
      </c>
      <c r="H63" s="414">
        <v>73249</v>
      </c>
      <c r="I63" s="414">
        <v>9.1170239241114025E-8</v>
      </c>
      <c r="J63" s="415">
        <v>88.66</v>
      </c>
      <c r="K63" s="416">
        <v>5.6000000000000001E-2</v>
      </c>
      <c r="L63" s="415">
        <v>88.550240000000002</v>
      </c>
      <c r="M63" s="415">
        <v>88.769759999999991</v>
      </c>
      <c r="N63" s="415">
        <v>15.1701</v>
      </c>
      <c r="O63" s="417">
        <v>104</v>
      </c>
      <c r="P63" s="416">
        <v>0.38419999999999999</v>
      </c>
      <c r="Q63" s="415">
        <v>103.246968</v>
      </c>
      <c r="R63" s="415">
        <v>104.753032</v>
      </c>
      <c r="S63" s="418">
        <v>0.54541300000000004</v>
      </c>
      <c r="T63" s="416">
        <v>1.8397990849339672E-3</v>
      </c>
      <c r="U63" s="415">
        <v>0.54180699379352948</v>
      </c>
      <c r="V63" s="415">
        <v>0.54901900620647059</v>
      </c>
      <c r="X63" s="66"/>
      <c r="Z63" s="66"/>
    </row>
    <row r="64" spans="2:26" ht="15.6">
      <c r="B64" s="54" t="s">
        <v>18</v>
      </c>
      <c r="C64" s="55" t="s">
        <v>12</v>
      </c>
      <c r="D64" s="67" t="s">
        <v>127</v>
      </c>
      <c r="E64" s="68" t="s">
        <v>118</v>
      </c>
      <c r="F64" s="414">
        <v>13</v>
      </c>
      <c r="G64" s="414">
        <v>13039</v>
      </c>
      <c r="H64" s="414">
        <v>13039</v>
      </c>
      <c r="I64" s="414">
        <v>8.8422179052600438E-9</v>
      </c>
      <c r="J64" s="415">
        <v>88.12</v>
      </c>
      <c r="K64" s="416">
        <v>0.1216</v>
      </c>
      <c r="L64" s="415">
        <v>87.881664000000001</v>
      </c>
      <c r="M64" s="415">
        <v>88.358336000000008</v>
      </c>
      <c r="N64" s="415">
        <v>13.8871</v>
      </c>
      <c r="O64" s="417">
        <v>102</v>
      </c>
      <c r="P64" s="416">
        <v>0.89319999999999999</v>
      </c>
      <c r="Q64" s="415">
        <v>100.24932800000001</v>
      </c>
      <c r="R64" s="415">
        <v>103.75067199999999</v>
      </c>
      <c r="S64" s="418">
        <v>0.56729799999999997</v>
      </c>
      <c r="T64" s="416">
        <v>4.338882955229305E-3</v>
      </c>
      <c r="U64" s="415">
        <v>0.55879378940775049</v>
      </c>
      <c r="V64" s="415">
        <v>0.57580221059224945</v>
      </c>
      <c r="X64" s="66"/>
      <c r="Z64" s="66"/>
    </row>
    <row r="65" spans="2:26" ht="15.6">
      <c r="B65" s="54" t="s">
        <v>18</v>
      </c>
      <c r="C65" s="55" t="s">
        <v>12</v>
      </c>
      <c r="D65" s="67" t="s">
        <v>127</v>
      </c>
      <c r="E65" s="68" t="s">
        <v>119</v>
      </c>
      <c r="F65" s="414">
        <v>13</v>
      </c>
      <c r="G65" s="414">
        <v>26816</v>
      </c>
      <c r="H65" s="414">
        <v>26816</v>
      </c>
      <c r="I65" s="414">
        <v>5.9330166429063245E-9</v>
      </c>
      <c r="J65" s="415">
        <v>81.63</v>
      </c>
      <c r="K65" s="416">
        <v>6.3200000000000006E-2</v>
      </c>
      <c r="L65" s="415">
        <v>81.50612799999999</v>
      </c>
      <c r="M65" s="415">
        <v>81.753872000000001</v>
      </c>
      <c r="N65" s="415">
        <v>10.3499</v>
      </c>
      <c r="O65" s="417">
        <v>90</v>
      </c>
      <c r="P65" s="416">
        <v>0.54949999999999999</v>
      </c>
      <c r="Q65" s="415">
        <v>88.922979999999995</v>
      </c>
      <c r="R65" s="415">
        <v>91.077020000000005</v>
      </c>
      <c r="S65" s="418">
        <v>0.40915799999999997</v>
      </c>
      <c r="T65" s="416">
        <v>3.0025082185526374E-3</v>
      </c>
      <c r="U65" s="415">
        <v>0.4032730838916368</v>
      </c>
      <c r="V65" s="415">
        <v>0.41504291610836314</v>
      </c>
      <c r="X65" s="66"/>
      <c r="Z65" s="66"/>
    </row>
    <row r="66" spans="2:26" ht="15.6">
      <c r="B66" s="54" t="s">
        <v>18</v>
      </c>
      <c r="C66" s="55" t="s">
        <v>12</v>
      </c>
      <c r="D66" s="67" t="s">
        <v>127</v>
      </c>
      <c r="E66" s="68" t="s">
        <v>34</v>
      </c>
      <c r="F66" s="414">
        <v>13</v>
      </c>
      <c r="G66" s="414">
        <v>355</v>
      </c>
      <c r="H66" s="414">
        <v>355</v>
      </c>
      <c r="I66" s="414">
        <v>1.814105799157258E-8</v>
      </c>
      <c r="J66" s="415">
        <v>81.11</v>
      </c>
      <c r="K66" s="416">
        <v>0.93010000000000004</v>
      </c>
      <c r="L66" s="415">
        <v>79.287003999999996</v>
      </c>
      <c r="M66" s="415">
        <v>82.932996000000003</v>
      </c>
      <c r="N66" s="415">
        <v>17.525500000000001</v>
      </c>
      <c r="O66" s="417">
        <v>99</v>
      </c>
      <c r="P66" s="416">
        <v>5.2542999999999997</v>
      </c>
      <c r="Q66" s="415">
        <v>88.701571999999999</v>
      </c>
      <c r="R66" s="415">
        <v>109.298428</v>
      </c>
      <c r="S66" s="418">
        <v>0.732294</v>
      </c>
      <c r="T66" s="416">
        <v>2.3499445457286862E-2</v>
      </c>
      <c r="U66" s="415">
        <v>0.68623508690371771</v>
      </c>
      <c r="V66" s="415">
        <v>0.7783529130962823</v>
      </c>
      <c r="X66" s="66"/>
      <c r="Z66" s="66"/>
    </row>
    <row r="67" spans="2:26" ht="15.6">
      <c r="B67" s="76" t="s">
        <v>18</v>
      </c>
      <c r="C67" s="77" t="s">
        <v>131</v>
      </c>
      <c r="D67" s="78" t="s">
        <v>127</v>
      </c>
      <c r="E67" s="79" t="s">
        <v>121</v>
      </c>
      <c r="F67" s="419">
        <v>13</v>
      </c>
      <c r="G67" s="419">
        <v>113459</v>
      </c>
      <c r="H67" s="419">
        <v>113459</v>
      </c>
      <c r="I67" s="419">
        <v>1.2408653178085295E-7</v>
      </c>
      <c r="J67" s="420">
        <v>86.91</v>
      </c>
      <c r="K67" s="421">
        <v>4.2500000000000003E-2</v>
      </c>
      <c r="L67" s="420">
        <v>86.826700000000002</v>
      </c>
      <c r="M67" s="420">
        <v>86.993299999999991</v>
      </c>
      <c r="N67" s="420">
        <v>14.347300000000001</v>
      </c>
      <c r="O67" s="422">
        <v>101</v>
      </c>
      <c r="P67" s="421">
        <v>0.29980000000000001</v>
      </c>
      <c r="Q67" s="420">
        <v>100.412392</v>
      </c>
      <c r="R67" s="420">
        <v>101.587608</v>
      </c>
      <c r="S67" s="423">
        <v>0.51630900000000002</v>
      </c>
      <c r="T67" s="421">
        <v>1.4836087132910516E-3</v>
      </c>
      <c r="U67" s="420">
        <v>0.5134011269219495</v>
      </c>
      <c r="V67" s="420">
        <v>0.51921687307805053</v>
      </c>
      <c r="X67" s="66"/>
      <c r="Z67" s="66"/>
    </row>
    <row r="68" spans="2:26">
      <c r="B68" s="45" t="s">
        <v>18</v>
      </c>
      <c r="C68" s="46" t="s">
        <v>10</v>
      </c>
      <c r="D68" s="47">
        <v>30</v>
      </c>
      <c r="E68" s="46" t="s">
        <v>31</v>
      </c>
      <c r="F68" s="304"/>
      <c r="G68" s="304"/>
      <c r="H68" s="304"/>
      <c r="I68" s="304"/>
      <c r="J68" s="304"/>
      <c r="K68" s="332"/>
      <c r="L68" s="332"/>
      <c r="M68" s="332"/>
      <c r="N68" s="332"/>
      <c r="O68" s="304"/>
      <c r="P68" s="332"/>
      <c r="Q68" s="332"/>
      <c r="R68" s="332"/>
      <c r="S68" s="332"/>
      <c r="T68" s="332"/>
      <c r="U68" s="332"/>
      <c r="V68" s="332"/>
    </row>
    <row r="69" spans="2:26">
      <c r="B69" s="45" t="s">
        <v>18</v>
      </c>
      <c r="C69" s="46" t="s">
        <v>10</v>
      </c>
      <c r="D69" s="47">
        <v>30</v>
      </c>
      <c r="E69" s="46" t="s">
        <v>118</v>
      </c>
      <c r="F69" s="304"/>
      <c r="G69" s="304"/>
      <c r="H69" s="304"/>
      <c r="I69" s="304"/>
      <c r="J69" s="304"/>
      <c r="K69" s="332"/>
      <c r="L69" s="332"/>
      <c r="M69" s="332"/>
      <c r="N69" s="332"/>
      <c r="O69" s="304"/>
      <c r="P69" s="332"/>
      <c r="Q69" s="332"/>
      <c r="R69" s="332"/>
      <c r="S69" s="332"/>
      <c r="T69" s="332"/>
      <c r="U69" s="332"/>
      <c r="V69" s="332"/>
    </row>
    <row r="70" spans="2:26">
      <c r="B70" s="45" t="s">
        <v>18</v>
      </c>
      <c r="C70" s="46" t="s">
        <v>10</v>
      </c>
      <c r="D70" s="47">
        <v>30</v>
      </c>
      <c r="E70" s="46" t="s">
        <v>119</v>
      </c>
      <c r="F70" s="304"/>
      <c r="G70" s="304"/>
      <c r="H70" s="304"/>
      <c r="I70" s="304"/>
      <c r="J70" s="304"/>
      <c r="K70" s="332"/>
      <c r="L70" s="332"/>
      <c r="M70" s="332"/>
      <c r="N70" s="332"/>
      <c r="O70" s="304"/>
      <c r="P70" s="332"/>
      <c r="Q70" s="332"/>
      <c r="R70" s="332"/>
      <c r="S70" s="332"/>
      <c r="T70" s="332"/>
      <c r="U70" s="332"/>
      <c r="V70" s="332"/>
    </row>
    <row r="71" spans="2:26">
      <c r="B71" s="45" t="s">
        <v>18</v>
      </c>
      <c r="C71" s="46" t="s">
        <v>10</v>
      </c>
      <c r="D71" s="47">
        <v>30</v>
      </c>
      <c r="E71" s="46" t="s">
        <v>34</v>
      </c>
      <c r="F71" s="304"/>
      <c r="G71" s="304"/>
      <c r="H71" s="304"/>
      <c r="I71" s="304"/>
      <c r="J71" s="304"/>
      <c r="K71" s="332"/>
      <c r="L71" s="332"/>
      <c r="M71" s="332"/>
      <c r="N71" s="332"/>
      <c r="O71" s="304"/>
      <c r="P71" s="332"/>
      <c r="Q71" s="332"/>
      <c r="R71" s="332"/>
      <c r="S71" s="332"/>
      <c r="T71" s="332"/>
      <c r="U71" s="332"/>
      <c r="V71" s="332"/>
    </row>
    <row r="72" spans="2:26" ht="15.6">
      <c r="B72" s="54" t="s">
        <v>18</v>
      </c>
      <c r="C72" s="55" t="s">
        <v>10</v>
      </c>
      <c r="D72" s="56" t="s">
        <v>132</v>
      </c>
      <c r="E72" s="57" t="s">
        <v>121</v>
      </c>
      <c r="F72" s="307"/>
      <c r="G72" s="307"/>
      <c r="H72" s="307"/>
      <c r="I72" s="307"/>
      <c r="J72" s="333"/>
      <c r="K72" s="337"/>
      <c r="L72" s="335"/>
      <c r="M72" s="335"/>
      <c r="N72" s="335"/>
      <c r="O72" s="333"/>
      <c r="P72" s="337"/>
      <c r="Q72" s="335"/>
      <c r="R72" s="335"/>
      <c r="S72" s="336"/>
      <c r="T72" s="337"/>
      <c r="U72" s="335"/>
      <c r="V72" s="335"/>
      <c r="X72" s="66"/>
      <c r="Z72" s="66"/>
    </row>
    <row r="73" spans="2:26">
      <c r="B73" s="45" t="s">
        <v>18</v>
      </c>
      <c r="C73" s="46" t="s">
        <v>10</v>
      </c>
      <c r="D73" s="47">
        <v>50</v>
      </c>
      <c r="E73" s="46" t="s">
        <v>31</v>
      </c>
      <c r="F73" s="304"/>
      <c r="G73" s="304"/>
      <c r="H73" s="304"/>
      <c r="I73" s="304"/>
      <c r="J73" s="304"/>
      <c r="K73" s="332"/>
      <c r="L73" s="332"/>
      <c r="M73" s="332"/>
      <c r="N73" s="332"/>
      <c r="O73" s="304"/>
      <c r="P73" s="332"/>
      <c r="Q73" s="332"/>
      <c r="R73" s="332"/>
      <c r="S73" s="332"/>
      <c r="T73" s="332"/>
      <c r="U73" s="332"/>
      <c r="V73" s="332"/>
    </row>
    <row r="74" spans="2:26">
      <c r="B74" s="45" t="s">
        <v>18</v>
      </c>
      <c r="C74" s="46" t="s">
        <v>10</v>
      </c>
      <c r="D74" s="47">
        <v>50</v>
      </c>
      <c r="E74" s="46" t="s">
        <v>118</v>
      </c>
      <c r="F74" s="304"/>
      <c r="G74" s="304"/>
      <c r="H74" s="304"/>
      <c r="I74" s="304"/>
      <c r="J74" s="304"/>
      <c r="K74" s="332"/>
      <c r="L74" s="332"/>
      <c r="M74" s="332"/>
      <c r="N74" s="332"/>
      <c r="O74" s="304"/>
      <c r="P74" s="332"/>
      <c r="Q74" s="332"/>
      <c r="R74" s="332"/>
      <c r="S74" s="332"/>
      <c r="T74" s="332"/>
      <c r="U74" s="332"/>
      <c r="V74" s="332"/>
    </row>
    <row r="75" spans="2:26">
      <c r="B75" s="45" t="s">
        <v>18</v>
      </c>
      <c r="C75" s="46" t="s">
        <v>10</v>
      </c>
      <c r="D75" s="47">
        <v>50</v>
      </c>
      <c r="E75" s="46" t="s">
        <v>119</v>
      </c>
      <c r="F75" s="304"/>
      <c r="G75" s="304"/>
      <c r="H75" s="304"/>
      <c r="I75" s="304"/>
      <c r="J75" s="304"/>
      <c r="K75" s="332"/>
      <c r="L75" s="332"/>
      <c r="M75" s="332"/>
      <c r="N75" s="332"/>
      <c r="O75" s="304"/>
      <c r="P75" s="332"/>
      <c r="Q75" s="332"/>
      <c r="R75" s="332"/>
      <c r="S75" s="332"/>
      <c r="T75" s="332"/>
      <c r="U75" s="332"/>
      <c r="V75" s="332"/>
    </row>
    <row r="76" spans="2:26">
      <c r="B76" s="45" t="s">
        <v>18</v>
      </c>
      <c r="C76" s="46" t="s">
        <v>10</v>
      </c>
      <c r="D76" s="47">
        <v>50</v>
      </c>
      <c r="E76" s="46" t="s">
        <v>34</v>
      </c>
      <c r="F76" s="304"/>
      <c r="G76" s="304"/>
      <c r="H76" s="304"/>
      <c r="I76" s="304"/>
      <c r="J76" s="304"/>
      <c r="K76" s="332"/>
      <c r="L76" s="332"/>
      <c r="M76" s="332"/>
      <c r="N76" s="332"/>
      <c r="O76" s="304"/>
      <c r="P76" s="332"/>
      <c r="Q76" s="332"/>
      <c r="R76" s="332"/>
      <c r="S76" s="332"/>
      <c r="T76" s="332"/>
      <c r="U76" s="332"/>
      <c r="V76" s="332"/>
    </row>
    <row r="77" spans="2:26" ht="15.6">
      <c r="B77" s="54" t="s">
        <v>18</v>
      </c>
      <c r="C77" s="55" t="s">
        <v>10</v>
      </c>
      <c r="D77" s="56" t="s">
        <v>133</v>
      </c>
      <c r="E77" s="57" t="s">
        <v>121</v>
      </c>
      <c r="F77" s="307"/>
      <c r="G77" s="307"/>
      <c r="H77" s="307"/>
      <c r="I77" s="307"/>
      <c r="J77" s="333"/>
      <c r="K77" s="337"/>
      <c r="L77" s="335"/>
      <c r="M77" s="335"/>
      <c r="N77" s="335"/>
      <c r="O77" s="333"/>
      <c r="P77" s="337"/>
      <c r="Q77" s="335"/>
      <c r="R77" s="335"/>
      <c r="S77" s="336"/>
      <c r="T77" s="337"/>
      <c r="U77" s="335"/>
      <c r="V77" s="335"/>
      <c r="X77" s="66"/>
      <c r="Z77" s="66"/>
    </row>
    <row r="78" spans="2:26">
      <c r="B78" s="45" t="s">
        <v>18</v>
      </c>
      <c r="C78" s="46" t="s">
        <v>10</v>
      </c>
      <c r="D78" s="47">
        <v>70</v>
      </c>
      <c r="E78" s="46" t="s">
        <v>31</v>
      </c>
      <c r="F78" s="304"/>
      <c r="G78" s="304"/>
      <c r="H78" s="304"/>
      <c r="I78" s="304"/>
      <c r="J78" s="304"/>
      <c r="K78" s="332"/>
      <c r="L78" s="332"/>
      <c r="M78" s="332"/>
      <c r="N78" s="332"/>
      <c r="O78" s="304"/>
      <c r="P78" s="332"/>
      <c r="Q78" s="332"/>
      <c r="R78" s="332"/>
      <c r="S78" s="332"/>
      <c r="T78" s="332"/>
      <c r="U78" s="332"/>
      <c r="V78" s="332"/>
    </row>
    <row r="79" spans="2:26">
      <c r="B79" s="45" t="s">
        <v>18</v>
      </c>
      <c r="C79" s="46" t="s">
        <v>10</v>
      </c>
      <c r="D79" s="47">
        <v>70</v>
      </c>
      <c r="E79" s="46" t="s">
        <v>118</v>
      </c>
      <c r="F79" s="304"/>
      <c r="G79" s="304"/>
      <c r="H79" s="304"/>
      <c r="I79" s="304"/>
      <c r="J79" s="304"/>
      <c r="K79" s="332"/>
      <c r="L79" s="332"/>
      <c r="M79" s="332"/>
      <c r="N79" s="332"/>
      <c r="O79" s="304"/>
      <c r="P79" s="332"/>
      <c r="Q79" s="332"/>
      <c r="R79" s="332"/>
      <c r="S79" s="332"/>
      <c r="T79" s="332"/>
      <c r="U79" s="332"/>
      <c r="V79" s="332"/>
    </row>
    <row r="80" spans="2:26">
      <c r="B80" s="45" t="s">
        <v>18</v>
      </c>
      <c r="C80" s="46" t="s">
        <v>10</v>
      </c>
      <c r="D80" s="47">
        <v>70</v>
      </c>
      <c r="E80" s="46" t="s">
        <v>119</v>
      </c>
      <c r="F80" s="304"/>
      <c r="G80" s="304"/>
      <c r="H80" s="304"/>
      <c r="I80" s="304"/>
      <c r="J80" s="304"/>
      <c r="K80" s="332"/>
      <c r="L80" s="332"/>
      <c r="M80" s="332"/>
      <c r="N80" s="332"/>
      <c r="O80" s="304"/>
      <c r="P80" s="332"/>
      <c r="Q80" s="332"/>
      <c r="R80" s="332"/>
      <c r="S80" s="332"/>
      <c r="T80" s="332"/>
      <c r="U80" s="332"/>
      <c r="V80" s="332"/>
    </row>
    <row r="81" spans="2:26">
      <c r="B81" s="45" t="s">
        <v>18</v>
      </c>
      <c r="C81" s="46" t="s">
        <v>10</v>
      </c>
      <c r="D81" s="47">
        <v>70</v>
      </c>
      <c r="E81" s="46" t="s">
        <v>34</v>
      </c>
      <c r="F81" s="304"/>
      <c r="G81" s="304"/>
      <c r="H81" s="304"/>
      <c r="I81" s="304"/>
      <c r="J81" s="304"/>
      <c r="K81" s="332"/>
      <c r="L81" s="332"/>
      <c r="M81" s="332"/>
      <c r="N81" s="332"/>
      <c r="O81" s="304"/>
      <c r="P81" s="332"/>
      <c r="Q81" s="332"/>
      <c r="R81" s="332"/>
      <c r="S81" s="332"/>
      <c r="T81" s="332"/>
      <c r="U81" s="332"/>
      <c r="V81" s="332"/>
    </row>
    <row r="82" spans="2:26" ht="15.6">
      <c r="B82" s="54" t="s">
        <v>18</v>
      </c>
      <c r="C82" s="55" t="s">
        <v>10</v>
      </c>
      <c r="D82" s="56" t="s">
        <v>130</v>
      </c>
      <c r="E82" s="57" t="s">
        <v>121</v>
      </c>
      <c r="F82" s="307"/>
      <c r="G82" s="307"/>
      <c r="H82" s="307"/>
      <c r="I82" s="307"/>
      <c r="J82" s="333"/>
      <c r="K82" s="337"/>
      <c r="L82" s="335"/>
      <c r="M82" s="335"/>
      <c r="N82" s="335"/>
      <c r="O82" s="333"/>
      <c r="P82" s="337"/>
      <c r="Q82" s="335"/>
      <c r="R82" s="335"/>
      <c r="S82" s="336"/>
      <c r="T82" s="337"/>
      <c r="U82" s="335"/>
      <c r="V82" s="335"/>
      <c r="X82" s="66"/>
      <c r="Z82" s="66"/>
    </row>
    <row r="83" spans="2:26" ht="15.6">
      <c r="B83" s="54" t="s">
        <v>18</v>
      </c>
      <c r="C83" s="55" t="s">
        <v>10</v>
      </c>
      <c r="D83" s="67" t="s">
        <v>127</v>
      </c>
      <c r="E83" s="68" t="s">
        <v>31</v>
      </c>
      <c r="F83" s="414">
        <v>13</v>
      </c>
      <c r="G83" s="414">
        <v>62497</v>
      </c>
      <c r="H83" s="414">
        <v>62497</v>
      </c>
      <c r="I83" s="414">
        <v>3.3430649505445127E-7</v>
      </c>
      <c r="J83" s="415">
        <v>49.635599999999997</v>
      </c>
      <c r="K83" s="416">
        <v>2.5899999999999999E-2</v>
      </c>
      <c r="L83" s="415">
        <v>49.584835999999996</v>
      </c>
      <c r="M83" s="415">
        <v>49.686363999999998</v>
      </c>
      <c r="N83" s="415">
        <v>6.4884000000000004</v>
      </c>
      <c r="O83" s="417">
        <v>56</v>
      </c>
      <c r="P83" s="416">
        <v>0.224</v>
      </c>
      <c r="Q83" s="415">
        <v>55.560960000000001</v>
      </c>
      <c r="R83" s="415">
        <v>56.439039999999999</v>
      </c>
      <c r="S83" s="418">
        <v>0.573291</v>
      </c>
      <c r="T83" s="416">
        <v>1.9784445286022381E-3</v>
      </c>
      <c r="U83" s="415">
        <v>0.56941324872393961</v>
      </c>
      <c r="V83" s="415">
        <v>0.57716875127606038</v>
      </c>
      <c r="X83" s="66"/>
      <c r="Z83" s="66"/>
    </row>
    <row r="84" spans="2:26" ht="15.6">
      <c r="B84" s="54" t="s">
        <v>18</v>
      </c>
      <c r="C84" s="55" t="s">
        <v>10</v>
      </c>
      <c r="D84" s="67" t="s">
        <v>127</v>
      </c>
      <c r="E84" s="68" t="s">
        <v>118</v>
      </c>
      <c r="F84" s="414">
        <v>13</v>
      </c>
      <c r="G84" s="414">
        <v>5024</v>
      </c>
      <c r="H84" s="414">
        <v>5024</v>
      </c>
      <c r="I84" s="414">
        <v>3.2422980360921975E-8</v>
      </c>
      <c r="J84" s="415">
        <v>48.383000000000003</v>
      </c>
      <c r="K84" s="416">
        <v>9.74E-2</v>
      </c>
      <c r="L84" s="415">
        <v>48.192095999999999</v>
      </c>
      <c r="M84" s="415">
        <v>48.573904000000006</v>
      </c>
      <c r="N84" s="415">
        <v>6.9051999999999998</v>
      </c>
      <c r="O84" s="417">
        <v>55</v>
      </c>
      <c r="P84" s="416">
        <v>0.77590000000000003</v>
      </c>
      <c r="Q84" s="415">
        <v>53.479236</v>
      </c>
      <c r="R84" s="415">
        <v>56.520764</v>
      </c>
      <c r="S84" s="418">
        <v>0.61922699999999997</v>
      </c>
      <c r="T84" s="416">
        <v>6.8506723958512766E-3</v>
      </c>
      <c r="U84" s="415">
        <v>0.60579968210413149</v>
      </c>
      <c r="V84" s="415">
        <v>0.63265431789586846</v>
      </c>
      <c r="X84" s="66"/>
      <c r="Z84" s="66"/>
    </row>
    <row r="85" spans="2:26" ht="15.6">
      <c r="B85" s="54" t="s">
        <v>18</v>
      </c>
      <c r="C85" s="55" t="s">
        <v>10</v>
      </c>
      <c r="D85" s="67" t="s">
        <v>127</v>
      </c>
      <c r="E85" s="68" t="s">
        <v>119</v>
      </c>
      <c r="F85" s="414">
        <v>13</v>
      </c>
      <c r="G85" s="414">
        <v>7585</v>
      </c>
      <c r="H85" s="414">
        <v>7585</v>
      </c>
      <c r="I85" s="414">
        <v>2.1755410707481043E-8</v>
      </c>
      <c r="J85" s="415">
        <v>47.24</v>
      </c>
      <c r="K85" s="416">
        <v>7.4499999999999997E-2</v>
      </c>
      <c r="L85" s="415">
        <v>47.093980000000002</v>
      </c>
      <c r="M85" s="415">
        <v>47.386020000000002</v>
      </c>
      <c r="N85" s="415">
        <v>6.4916</v>
      </c>
      <c r="O85" s="417">
        <v>53</v>
      </c>
      <c r="P85" s="416">
        <v>0.60850000000000004</v>
      </c>
      <c r="Q85" s="415">
        <v>51.807339999999996</v>
      </c>
      <c r="R85" s="415">
        <v>54.192660000000004</v>
      </c>
      <c r="S85" s="418">
        <v>0.72458800000000001</v>
      </c>
      <c r="T85" s="416">
        <v>5.1293130508768756E-3</v>
      </c>
      <c r="U85" s="415">
        <v>0.71453454642028136</v>
      </c>
      <c r="V85" s="415">
        <v>0.73464145357971866</v>
      </c>
      <c r="X85" s="66"/>
      <c r="Z85" s="66"/>
    </row>
    <row r="86" spans="2:26" ht="15.6">
      <c r="B86" s="54" t="s">
        <v>18</v>
      </c>
      <c r="C86" s="55" t="s">
        <v>10</v>
      </c>
      <c r="D86" s="67" t="s">
        <v>127</v>
      </c>
      <c r="E86" s="68" t="s">
        <v>34</v>
      </c>
      <c r="F86" s="414">
        <v>13</v>
      </c>
      <c r="G86" s="414">
        <v>210</v>
      </c>
      <c r="H86" s="414">
        <v>210</v>
      </c>
      <c r="I86" s="414">
        <v>6.6520320273627799E-8</v>
      </c>
      <c r="J86" s="415">
        <v>45.33</v>
      </c>
      <c r="K86" s="416">
        <v>0.61180000000000001</v>
      </c>
      <c r="L86" s="415">
        <v>44.130871999999997</v>
      </c>
      <c r="M86" s="415">
        <v>46.529128</v>
      </c>
      <c r="N86" s="415">
        <v>8.8670000000000009</v>
      </c>
      <c r="O86" s="417">
        <v>53</v>
      </c>
      <c r="P86" s="416">
        <v>3.6573000000000002</v>
      </c>
      <c r="Q86" s="415">
        <v>45.831691999999997</v>
      </c>
      <c r="R86" s="415">
        <v>60.168308000000003</v>
      </c>
      <c r="S86" s="418">
        <v>0.76190400000000003</v>
      </c>
      <c r="T86" s="416">
        <v>2.9391146608654599E-2</v>
      </c>
      <c r="U86" s="415">
        <v>0.70429735264703697</v>
      </c>
      <c r="V86" s="415">
        <v>0.81951064735296308</v>
      </c>
      <c r="X86" s="66"/>
      <c r="Z86" s="66"/>
    </row>
    <row r="87" spans="2:26" ht="15.6">
      <c r="B87" s="76" t="s">
        <v>18</v>
      </c>
      <c r="C87" s="77" t="s">
        <v>134</v>
      </c>
      <c r="D87" s="78" t="s">
        <v>127</v>
      </c>
      <c r="E87" s="79" t="s">
        <v>121</v>
      </c>
      <c r="F87" s="419">
        <v>13</v>
      </c>
      <c r="G87" s="419">
        <v>75316</v>
      </c>
      <c r="H87" s="419">
        <v>75316</v>
      </c>
      <c r="I87" s="419">
        <v>4.5500520639648212E-7</v>
      </c>
      <c r="J87" s="420">
        <v>49.32</v>
      </c>
      <c r="K87" s="420">
        <v>2.3900000000000001E-2</v>
      </c>
      <c r="L87" s="420">
        <v>49.273156</v>
      </c>
      <c r="M87" s="420">
        <v>49.366844</v>
      </c>
      <c r="N87" s="420">
        <v>6.569</v>
      </c>
      <c r="O87" s="422">
        <v>56</v>
      </c>
      <c r="P87" s="420">
        <v>0.20399999999999999</v>
      </c>
      <c r="Q87" s="420">
        <v>55.600160000000002</v>
      </c>
      <c r="R87" s="420">
        <v>56.399839999999998</v>
      </c>
      <c r="S87" s="423">
        <v>0.59211800000000003</v>
      </c>
      <c r="T87" s="420">
        <v>1.7907203889325916E-3</v>
      </c>
      <c r="U87" s="420">
        <v>0.5886081880376921</v>
      </c>
      <c r="V87" s="420">
        <v>0.59562781196230796</v>
      </c>
      <c r="X87" s="66"/>
      <c r="Z87" s="66"/>
    </row>
    <row r="88" spans="2:26" ht="15.6">
      <c r="B88" s="76" t="s">
        <v>18</v>
      </c>
      <c r="C88" s="79" t="s">
        <v>135</v>
      </c>
      <c r="D88" s="78" t="s">
        <v>136</v>
      </c>
      <c r="E88" s="77" t="s">
        <v>137</v>
      </c>
      <c r="F88" s="419">
        <v>36</v>
      </c>
      <c r="G88" s="419">
        <v>311713</v>
      </c>
      <c r="H88" s="424">
        <v>311713</v>
      </c>
      <c r="I88" s="424">
        <v>5.6242279534854105E-8</v>
      </c>
      <c r="J88" s="420">
        <v>106.15</v>
      </c>
      <c r="K88" s="420">
        <v>6.6400000000000001E-2</v>
      </c>
      <c r="L88" s="420">
        <v>106.019856</v>
      </c>
      <c r="M88" s="420">
        <v>106.28014400000001</v>
      </c>
      <c r="N88" s="420">
        <v>37.088900000000002</v>
      </c>
      <c r="O88" s="422">
        <v>143</v>
      </c>
      <c r="P88" s="420">
        <v>0.25609999999999999</v>
      </c>
      <c r="Q88" s="420">
        <v>142.49804399999999</v>
      </c>
      <c r="R88" s="420">
        <v>143.50195600000001</v>
      </c>
      <c r="S88" s="420">
        <v>0.46764800000000001</v>
      </c>
      <c r="T88" s="420">
        <v>8.9367894931586677E-4</v>
      </c>
      <c r="U88" s="420">
        <v>0.4658963892593409</v>
      </c>
      <c r="V88" s="420">
        <v>0.46939961074065911</v>
      </c>
    </row>
    <row r="89" spans="2:26" ht="15.6">
      <c r="B89" s="76" t="s">
        <v>18</v>
      </c>
      <c r="C89" s="79" t="s">
        <v>135</v>
      </c>
      <c r="D89" s="78" t="s">
        <v>136</v>
      </c>
      <c r="E89" s="77" t="s">
        <v>138</v>
      </c>
      <c r="F89" s="419">
        <v>36</v>
      </c>
      <c r="G89" s="419">
        <v>67763</v>
      </c>
      <c r="H89" s="424">
        <v>67763</v>
      </c>
      <c r="I89" s="424">
        <v>5.4547020527227353E-9</v>
      </c>
      <c r="J89" s="420">
        <v>107.93</v>
      </c>
      <c r="K89" s="420">
        <v>0.1104</v>
      </c>
      <c r="L89" s="420">
        <v>107.713616</v>
      </c>
      <c r="M89" s="420">
        <v>108.14638400000001</v>
      </c>
      <c r="N89" s="420">
        <v>28.744</v>
      </c>
      <c r="O89" s="422">
        <v>138</v>
      </c>
      <c r="P89" s="420">
        <v>0.53010000000000002</v>
      </c>
      <c r="Q89" s="420">
        <v>136.961004</v>
      </c>
      <c r="R89" s="420">
        <v>139.038996</v>
      </c>
      <c r="S89" s="420">
        <v>0.65051700000000001</v>
      </c>
      <c r="T89" s="420">
        <v>1.8316649726513412E-3</v>
      </c>
      <c r="U89" s="420">
        <v>0.64692693665360335</v>
      </c>
      <c r="V89" s="420">
        <v>0.65410706334639668</v>
      </c>
    </row>
    <row r="90" spans="2:26" ht="15.6">
      <c r="B90" s="76" t="s">
        <v>18</v>
      </c>
      <c r="C90" s="79" t="s">
        <v>135</v>
      </c>
      <c r="D90" s="78" t="s">
        <v>136</v>
      </c>
      <c r="E90" s="77" t="s">
        <v>139</v>
      </c>
      <c r="F90" s="419">
        <v>36</v>
      </c>
      <c r="G90" s="419">
        <v>109269</v>
      </c>
      <c r="H90" s="424">
        <v>109269</v>
      </c>
      <c r="I90" s="424">
        <v>3.6600362496888177E-9</v>
      </c>
      <c r="J90" s="420">
        <v>87.94</v>
      </c>
      <c r="K90" s="420">
        <v>5.11E-2</v>
      </c>
      <c r="L90" s="420">
        <v>87.839843999999999</v>
      </c>
      <c r="M90" s="420">
        <v>88.040155999999996</v>
      </c>
      <c r="N90" s="420">
        <v>16.9194</v>
      </c>
      <c r="O90" s="422">
        <v>96</v>
      </c>
      <c r="P90" s="420">
        <v>0.29039999999999999</v>
      </c>
      <c r="Q90" s="420">
        <v>95.430815999999993</v>
      </c>
      <c r="R90" s="420">
        <v>96.569184000000007</v>
      </c>
      <c r="S90" s="420">
        <v>0.16046600000000003</v>
      </c>
      <c r="T90" s="420">
        <v>1.1103558212260075E-3</v>
      </c>
      <c r="U90" s="420">
        <v>0.15828970259039704</v>
      </c>
      <c r="V90" s="420">
        <v>0.16264229740960301</v>
      </c>
    </row>
    <row r="91" spans="2:26" ht="15.6">
      <c r="B91" s="76" t="s">
        <v>18</v>
      </c>
      <c r="C91" s="79" t="s">
        <v>135</v>
      </c>
      <c r="D91" s="78" t="s">
        <v>136</v>
      </c>
      <c r="E91" s="77" t="s">
        <v>140</v>
      </c>
      <c r="F91" s="419">
        <v>36</v>
      </c>
      <c r="G91" s="419">
        <v>675</v>
      </c>
      <c r="H91" s="419">
        <v>675</v>
      </c>
      <c r="I91" s="419">
        <v>1.1191091118250716E-8</v>
      </c>
      <c r="J91" s="420">
        <v>76.27</v>
      </c>
      <c r="K91" s="420">
        <v>1.1534</v>
      </c>
      <c r="L91" s="420">
        <v>74.00933599999999</v>
      </c>
      <c r="M91" s="420">
        <v>78.530664000000002</v>
      </c>
      <c r="N91" s="420">
        <v>29.9664</v>
      </c>
      <c r="O91" s="422">
        <v>108</v>
      </c>
      <c r="P91" s="420">
        <v>4.1569000000000003</v>
      </c>
      <c r="Q91" s="420">
        <v>99.852475999999996</v>
      </c>
      <c r="R91" s="420">
        <v>116.147524</v>
      </c>
      <c r="S91" s="420">
        <v>0.71407399999999999</v>
      </c>
      <c r="T91" s="420">
        <v>1.7391880716310423E-2</v>
      </c>
      <c r="U91" s="420">
        <v>0.67998591379603157</v>
      </c>
      <c r="V91" s="420">
        <v>0.7481620862039684</v>
      </c>
    </row>
    <row r="92" spans="2:26" ht="15.6">
      <c r="B92" s="96" t="s">
        <v>141</v>
      </c>
      <c r="C92" s="97" t="s">
        <v>135</v>
      </c>
      <c r="D92" s="98" t="s">
        <v>136</v>
      </c>
      <c r="E92" s="97" t="s">
        <v>121</v>
      </c>
      <c r="F92" s="425">
        <v>36</v>
      </c>
      <c r="G92" s="425">
        <v>489420</v>
      </c>
      <c r="H92" s="425">
        <v>489420</v>
      </c>
      <c r="I92" s="425">
        <v>7.6548108955516374E-8</v>
      </c>
      <c r="J92" s="426">
        <v>102.3</v>
      </c>
      <c r="K92" s="426">
        <v>4.7699999999999999E-2</v>
      </c>
      <c r="L92" s="427">
        <v>102.206508</v>
      </c>
      <c r="M92" s="427">
        <v>102.39349199999999</v>
      </c>
      <c r="N92" s="426">
        <v>33.414299999999997</v>
      </c>
      <c r="O92" s="428">
        <v>139</v>
      </c>
      <c r="P92" s="426">
        <v>0.1986</v>
      </c>
      <c r="Q92" s="427">
        <v>138.61074400000001</v>
      </c>
      <c r="R92" s="427">
        <v>139.38925599999999</v>
      </c>
      <c r="S92" s="426">
        <v>0.42472499999999996</v>
      </c>
      <c r="T92" s="426">
        <v>7.0656286229059102E-4</v>
      </c>
      <c r="U92" s="427">
        <v>0.42334013678991039</v>
      </c>
      <c r="V92" s="427">
        <v>0.42610986321008953</v>
      </c>
    </row>
    <row r="93" spans="2:26">
      <c r="B93" s="45" t="s">
        <v>21</v>
      </c>
      <c r="C93" s="46" t="s">
        <v>14</v>
      </c>
      <c r="D93" s="47">
        <v>80</v>
      </c>
      <c r="E93" s="46" t="s">
        <v>31</v>
      </c>
      <c r="F93" s="304"/>
      <c r="G93" s="304"/>
      <c r="H93" s="304"/>
      <c r="I93" s="304"/>
      <c r="J93" s="304"/>
      <c r="K93" s="332"/>
      <c r="L93" s="332"/>
      <c r="M93" s="332"/>
      <c r="N93" s="332"/>
      <c r="O93" s="304"/>
      <c r="P93" s="332"/>
      <c r="Q93" s="332"/>
      <c r="R93" s="332"/>
      <c r="S93" s="332"/>
      <c r="T93" s="332"/>
      <c r="U93" s="332"/>
      <c r="V93" s="332"/>
    </row>
    <row r="94" spans="2:26">
      <c r="B94" s="45" t="s">
        <v>21</v>
      </c>
      <c r="C94" s="46" t="s">
        <v>14</v>
      </c>
      <c r="D94" s="47">
        <v>80</v>
      </c>
      <c r="E94" s="46" t="s">
        <v>118</v>
      </c>
      <c r="F94" s="304"/>
      <c r="G94" s="304"/>
      <c r="H94" s="304"/>
      <c r="I94" s="304"/>
      <c r="J94" s="304"/>
      <c r="K94" s="332"/>
      <c r="L94" s="332"/>
      <c r="M94" s="332"/>
      <c r="N94" s="332"/>
      <c r="O94" s="304"/>
      <c r="P94" s="332"/>
      <c r="Q94" s="332"/>
      <c r="R94" s="332"/>
      <c r="S94" s="332"/>
      <c r="T94" s="332"/>
      <c r="U94" s="332"/>
      <c r="V94" s="332"/>
    </row>
    <row r="95" spans="2:26">
      <c r="B95" s="45" t="s">
        <v>21</v>
      </c>
      <c r="C95" s="46" t="s">
        <v>14</v>
      </c>
      <c r="D95" s="47">
        <v>80</v>
      </c>
      <c r="E95" s="46" t="s">
        <v>119</v>
      </c>
      <c r="F95" s="304"/>
      <c r="G95" s="304"/>
      <c r="H95" s="304"/>
      <c r="I95" s="304"/>
      <c r="J95" s="304"/>
      <c r="K95" s="332"/>
      <c r="L95" s="332"/>
      <c r="M95" s="332"/>
      <c r="N95" s="332"/>
      <c r="O95" s="304"/>
      <c r="P95" s="332"/>
      <c r="Q95" s="332"/>
      <c r="R95" s="332"/>
      <c r="S95" s="332"/>
      <c r="T95" s="332"/>
      <c r="U95" s="332"/>
      <c r="V95" s="332"/>
    </row>
    <row r="96" spans="2:26">
      <c r="B96" s="45" t="s">
        <v>21</v>
      </c>
      <c r="C96" s="46" t="s">
        <v>14</v>
      </c>
      <c r="D96" s="47">
        <v>80</v>
      </c>
      <c r="E96" s="46" t="s">
        <v>34</v>
      </c>
      <c r="F96" s="304"/>
      <c r="G96" s="304"/>
      <c r="H96" s="304"/>
      <c r="I96" s="304"/>
      <c r="J96" s="304"/>
      <c r="K96" s="332"/>
      <c r="L96" s="332"/>
      <c r="M96" s="332"/>
      <c r="N96" s="332"/>
      <c r="O96" s="304"/>
      <c r="P96" s="332"/>
      <c r="Q96" s="332"/>
      <c r="R96" s="332"/>
      <c r="S96" s="332"/>
      <c r="T96" s="332"/>
      <c r="U96" s="332"/>
      <c r="V96" s="332"/>
    </row>
    <row r="97" spans="2:22" s="66" customFormat="1" ht="15.6">
      <c r="B97" s="54" t="s">
        <v>21</v>
      </c>
      <c r="C97" s="55" t="s">
        <v>14</v>
      </c>
      <c r="D97" s="56" t="s">
        <v>120</v>
      </c>
      <c r="E97" s="57" t="s">
        <v>121</v>
      </c>
      <c r="F97" s="307"/>
      <c r="G97" s="307"/>
      <c r="H97" s="307"/>
      <c r="I97" s="307"/>
      <c r="J97" s="333"/>
      <c r="K97" s="334"/>
      <c r="L97" s="335"/>
      <c r="M97" s="335"/>
      <c r="N97" s="335"/>
      <c r="O97" s="333"/>
      <c r="P97" s="334"/>
      <c r="Q97" s="335"/>
      <c r="R97" s="335"/>
      <c r="S97" s="336"/>
      <c r="T97" s="334"/>
      <c r="U97" s="335"/>
      <c r="V97" s="335"/>
    </row>
    <row r="98" spans="2:22">
      <c r="B98" s="45" t="s">
        <v>21</v>
      </c>
      <c r="C98" s="46" t="s">
        <v>14</v>
      </c>
      <c r="D98" s="47">
        <v>90</v>
      </c>
      <c r="E98" s="46" t="s">
        <v>31</v>
      </c>
      <c r="F98" s="304"/>
      <c r="G98" s="304"/>
      <c r="H98" s="304"/>
      <c r="I98" s="304"/>
      <c r="J98" s="304"/>
      <c r="K98" s="332"/>
      <c r="L98" s="332"/>
      <c r="M98" s="332"/>
      <c r="N98" s="332"/>
      <c r="O98" s="304"/>
      <c r="P98" s="332"/>
      <c r="Q98" s="332"/>
      <c r="R98" s="332"/>
      <c r="S98" s="332"/>
      <c r="T98" s="332"/>
      <c r="U98" s="332"/>
      <c r="V98" s="332"/>
    </row>
    <row r="99" spans="2:22">
      <c r="B99" s="45" t="s">
        <v>21</v>
      </c>
      <c r="C99" s="46" t="s">
        <v>14</v>
      </c>
      <c r="D99" s="47">
        <v>90</v>
      </c>
      <c r="E99" s="46" t="s">
        <v>118</v>
      </c>
      <c r="F99" s="304"/>
      <c r="G99" s="304"/>
      <c r="H99" s="304"/>
      <c r="I99" s="304"/>
      <c r="J99" s="304"/>
      <c r="K99" s="332"/>
      <c r="L99" s="332"/>
      <c r="M99" s="332"/>
      <c r="N99" s="332"/>
      <c r="O99" s="304"/>
      <c r="P99" s="332"/>
      <c r="Q99" s="332"/>
      <c r="R99" s="332"/>
      <c r="S99" s="332"/>
      <c r="T99" s="332"/>
      <c r="U99" s="332"/>
      <c r="V99" s="332"/>
    </row>
    <row r="100" spans="2:22">
      <c r="B100" s="45" t="s">
        <v>21</v>
      </c>
      <c r="C100" s="46" t="s">
        <v>14</v>
      </c>
      <c r="D100" s="47">
        <v>90</v>
      </c>
      <c r="E100" s="46" t="s">
        <v>119</v>
      </c>
      <c r="F100" s="304"/>
      <c r="G100" s="304"/>
      <c r="H100" s="304"/>
      <c r="I100" s="304"/>
      <c r="J100" s="304"/>
      <c r="K100" s="332"/>
      <c r="L100" s="332"/>
      <c r="M100" s="332"/>
      <c r="N100" s="332"/>
      <c r="O100" s="304"/>
      <c r="P100" s="332"/>
      <c r="Q100" s="332"/>
      <c r="R100" s="332"/>
      <c r="S100" s="332"/>
      <c r="T100" s="332"/>
      <c r="U100" s="332"/>
      <c r="V100" s="332"/>
    </row>
    <row r="101" spans="2:22">
      <c r="B101" s="45" t="s">
        <v>21</v>
      </c>
      <c r="C101" s="46" t="s">
        <v>14</v>
      </c>
      <c r="D101" s="47">
        <v>90</v>
      </c>
      <c r="E101" s="46" t="s">
        <v>34</v>
      </c>
      <c r="F101" s="304"/>
      <c r="G101" s="304"/>
      <c r="H101" s="304"/>
      <c r="I101" s="304"/>
      <c r="J101" s="304"/>
      <c r="K101" s="332"/>
      <c r="L101" s="332"/>
      <c r="M101" s="332"/>
      <c r="N101" s="332"/>
      <c r="O101" s="304"/>
      <c r="P101" s="332"/>
      <c r="Q101" s="332"/>
      <c r="R101" s="332"/>
      <c r="S101" s="332"/>
      <c r="T101" s="332"/>
      <c r="U101" s="332"/>
      <c r="V101" s="332"/>
    </row>
    <row r="102" spans="2:22" s="66" customFormat="1" ht="15.6">
      <c r="B102" s="54" t="s">
        <v>21</v>
      </c>
      <c r="C102" s="55" t="s">
        <v>14</v>
      </c>
      <c r="D102" s="56" t="s">
        <v>122</v>
      </c>
      <c r="E102" s="57" t="s">
        <v>121</v>
      </c>
      <c r="F102" s="307"/>
      <c r="G102" s="307"/>
      <c r="H102" s="307"/>
      <c r="I102" s="307"/>
      <c r="J102" s="333"/>
      <c r="K102" s="334"/>
      <c r="L102" s="335"/>
      <c r="M102" s="335"/>
      <c r="N102" s="335"/>
      <c r="O102" s="333"/>
      <c r="P102" s="334"/>
      <c r="Q102" s="335"/>
      <c r="R102" s="335"/>
      <c r="S102" s="336"/>
      <c r="T102" s="334"/>
      <c r="U102" s="335"/>
      <c r="V102" s="335"/>
    </row>
    <row r="103" spans="2:22">
      <c r="B103" s="45" t="s">
        <v>21</v>
      </c>
      <c r="C103" s="46" t="s">
        <v>14</v>
      </c>
      <c r="D103" s="47">
        <v>100</v>
      </c>
      <c r="E103" s="46" t="s">
        <v>31</v>
      </c>
      <c r="F103" s="304"/>
      <c r="G103" s="304"/>
      <c r="H103" s="304"/>
      <c r="I103" s="304"/>
      <c r="J103" s="304"/>
      <c r="K103" s="332"/>
      <c r="L103" s="332"/>
      <c r="M103" s="332"/>
      <c r="N103" s="332"/>
      <c r="O103" s="304"/>
      <c r="P103" s="332"/>
      <c r="Q103" s="332"/>
      <c r="R103" s="332"/>
      <c r="S103" s="332"/>
      <c r="T103" s="332"/>
      <c r="U103" s="332"/>
      <c r="V103" s="332"/>
    </row>
    <row r="104" spans="2:22">
      <c r="B104" s="45" t="s">
        <v>21</v>
      </c>
      <c r="C104" s="46" t="s">
        <v>14</v>
      </c>
      <c r="D104" s="47">
        <v>100</v>
      </c>
      <c r="E104" s="46" t="s">
        <v>118</v>
      </c>
      <c r="F104" s="304"/>
      <c r="G104" s="304"/>
      <c r="H104" s="304"/>
      <c r="I104" s="304"/>
      <c r="J104" s="304"/>
      <c r="K104" s="332"/>
      <c r="L104" s="332"/>
      <c r="M104" s="332"/>
      <c r="N104" s="332"/>
      <c r="O104" s="304"/>
      <c r="P104" s="332"/>
      <c r="Q104" s="332"/>
      <c r="R104" s="332"/>
      <c r="S104" s="332"/>
      <c r="T104" s="332"/>
      <c r="U104" s="332"/>
      <c r="V104" s="332"/>
    </row>
    <row r="105" spans="2:22">
      <c r="B105" s="45" t="s">
        <v>21</v>
      </c>
      <c r="C105" s="46" t="s">
        <v>14</v>
      </c>
      <c r="D105" s="47">
        <v>100</v>
      </c>
      <c r="E105" s="46" t="s">
        <v>119</v>
      </c>
      <c r="F105" s="304"/>
      <c r="G105" s="304"/>
      <c r="H105" s="304"/>
      <c r="I105" s="304"/>
      <c r="J105" s="304"/>
      <c r="K105" s="332"/>
      <c r="L105" s="332"/>
      <c r="M105" s="332"/>
      <c r="N105" s="332"/>
      <c r="O105" s="304"/>
      <c r="P105" s="332"/>
      <c r="Q105" s="332"/>
      <c r="R105" s="332"/>
      <c r="S105" s="332"/>
      <c r="T105" s="332"/>
      <c r="U105" s="332"/>
      <c r="V105" s="332"/>
    </row>
    <row r="106" spans="2:22">
      <c r="B106" s="45" t="s">
        <v>21</v>
      </c>
      <c r="C106" s="46" t="s">
        <v>14</v>
      </c>
      <c r="D106" s="47">
        <v>100</v>
      </c>
      <c r="E106" s="46" t="s">
        <v>34</v>
      </c>
      <c r="F106" s="304"/>
      <c r="G106" s="304"/>
      <c r="H106" s="304"/>
      <c r="I106" s="304"/>
      <c r="J106" s="304"/>
      <c r="K106" s="332"/>
      <c r="L106" s="332"/>
      <c r="M106" s="332"/>
      <c r="N106" s="332"/>
      <c r="O106" s="304"/>
      <c r="P106" s="332"/>
      <c r="Q106" s="332"/>
      <c r="R106" s="332"/>
      <c r="S106" s="332"/>
      <c r="T106" s="332"/>
      <c r="U106" s="332"/>
      <c r="V106" s="332"/>
    </row>
    <row r="107" spans="2:22" s="66" customFormat="1" ht="15.6">
      <c r="B107" s="54" t="s">
        <v>21</v>
      </c>
      <c r="C107" s="55" t="s">
        <v>14</v>
      </c>
      <c r="D107" s="56" t="s">
        <v>123</v>
      </c>
      <c r="E107" s="57" t="s">
        <v>121</v>
      </c>
      <c r="F107" s="307"/>
      <c r="G107" s="307"/>
      <c r="H107" s="307"/>
      <c r="I107" s="307"/>
      <c r="J107" s="333"/>
      <c r="K107" s="334"/>
      <c r="L107" s="335"/>
      <c r="M107" s="335"/>
      <c r="N107" s="335"/>
      <c r="O107" s="333"/>
      <c r="P107" s="334"/>
      <c r="Q107" s="335"/>
      <c r="R107" s="335"/>
      <c r="S107" s="336"/>
      <c r="T107" s="334"/>
      <c r="U107" s="335"/>
      <c r="V107" s="335"/>
    </row>
    <row r="108" spans="2:22">
      <c r="B108" s="45" t="s">
        <v>21</v>
      </c>
      <c r="C108" s="46" t="s">
        <v>14</v>
      </c>
      <c r="D108" s="47">
        <v>110</v>
      </c>
      <c r="E108" s="46" t="s">
        <v>31</v>
      </c>
      <c r="F108" s="304"/>
      <c r="G108" s="304"/>
      <c r="H108" s="304"/>
      <c r="I108" s="304"/>
      <c r="J108" s="304"/>
      <c r="K108" s="332"/>
      <c r="L108" s="332"/>
      <c r="M108" s="332"/>
      <c r="N108" s="332"/>
      <c r="O108" s="304"/>
      <c r="P108" s="332"/>
      <c r="Q108" s="332"/>
      <c r="R108" s="332"/>
      <c r="S108" s="332"/>
      <c r="T108" s="332"/>
      <c r="U108" s="332"/>
      <c r="V108" s="332"/>
    </row>
    <row r="109" spans="2:22">
      <c r="B109" s="45" t="s">
        <v>21</v>
      </c>
      <c r="C109" s="46" t="s">
        <v>14</v>
      </c>
      <c r="D109" s="47">
        <v>110</v>
      </c>
      <c r="E109" s="46" t="s">
        <v>118</v>
      </c>
      <c r="F109" s="304"/>
      <c r="G109" s="304"/>
      <c r="H109" s="304"/>
      <c r="I109" s="304"/>
      <c r="J109" s="304"/>
      <c r="K109" s="332"/>
      <c r="L109" s="332"/>
      <c r="M109" s="332"/>
      <c r="N109" s="332"/>
      <c r="O109" s="304"/>
      <c r="P109" s="332"/>
      <c r="Q109" s="332"/>
      <c r="R109" s="332"/>
      <c r="S109" s="332"/>
      <c r="T109" s="332"/>
      <c r="U109" s="332"/>
      <c r="V109" s="332"/>
    </row>
    <row r="110" spans="2:22">
      <c r="B110" s="45" t="s">
        <v>21</v>
      </c>
      <c r="C110" s="46" t="s">
        <v>14</v>
      </c>
      <c r="D110" s="47">
        <v>110</v>
      </c>
      <c r="E110" s="46" t="s">
        <v>119</v>
      </c>
      <c r="F110" s="304"/>
      <c r="G110" s="304"/>
      <c r="H110" s="304"/>
      <c r="I110" s="304"/>
      <c r="J110" s="304"/>
      <c r="K110" s="332"/>
      <c r="L110" s="332"/>
      <c r="M110" s="332"/>
      <c r="N110" s="332"/>
      <c r="O110" s="304"/>
      <c r="P110" s="332"/>
      <c r="Q110" s="332"/>
      <c r="R110" s="332"/>
      <c r="S110" s="332"/>
      <c r="T110" s="332"/>
      <c r="U110" s="332"/>
      <c r="V110" s="332"/>
    </row>
    <row r="111" spans="2:22">
      <c r="B111" s="45" t="s">
        <v>21</v>
      </c>
      <c r="C111" s="46" t="s">
        <v>14</v>
      </c>
      <c r="D111" s="47">
        <v>110</v>
      </c>
      <c r="E111" s="46" t="s">
        <v>34</v>
      </c>
      <c r="F111" s="304"/>
      <c r="G111" s="304"/>
      <c r="H111" s="304"/>
      <c r="I111" s="304"/>
      <c r="J111" s="304"/>
      <c r="K111" s="332"/>
      <c r="L111" s="332"/>
      <c r="M111" s="332"/>
      <c r="N111" s="332"/>
      <c r="O111" s="304"/>
      <c r="P111" s="332"/>
      <c r="Q111" s="332"/>
      <c r="R111" s="332"/>
      <c r="S111" s="332"/>
      <c r="T111" s="332"/>
      <c r="U111" s="332"/>
      <c r="V111" s="332"/>
    </row>
    <row r="112" spans="2:22" s="66" customFormat="1" ht="15.6">
      <c r="B112" s="54" t="s">
        <v>21</v>
      </c>
      <c r="C112" s="55" t="s">
        <v>14</v>
      </c>
      <c r="D112" s="56" t="s">
        <v>124</v>
      </c>
      <c r="E112" s="57" t="s">
        <v>121</v>
      </c>
      <c r="F112" s="307"/>
      <c r="G112" s="307"/>
      <c r="H112" s="307"/>
      <c r="I112" s="307"/>
      <c r="J112" s="333"/>
      <c r="K112" s="334"/>
      <c r="L112" s="335"/>
      <c r="M112" s="335"/>
      <c r="N112" s="335"/>
      <c r="O112" s="333"/>
      <c r="P112" s="334"/>
      <c r="Q112" s="335"/>
      <c r="R112" s="335"/>
      <c r="S112" s="336"/>
      <c r="T112" s="334"/>
      <c r="U112" s="335"/>
      <c r="V112" s="335"/>
    </row>
    <row r="113" spans="2:26">
      <c r="B113" s="45" t="s">
        <v>21</v>
      </c>
      <c r="C113" s="46" t="s">
        <v>14</v>
      </c>
      <c r="D113" s="47">
        <v>120</v>
      </c>
      <c r="E113" s="46" t="s">
        <v>31</v>
      </c>
      <c r="F113" s="304"/>
      <c r="G113" s="304"/>
      <c r="H113" s="304"/>
      <c r="I113" s="304"/>
      <c r="J113" s="304"/>
      <c r="K113" s="332"/>
      <c r="L113" s="332"/>
      <c r="M113" s="332"/>
      <c r="N113" s="332"/>
      <c r="O113" s="304"/>
      <c r="P113" s="332"/>
      <c r="Q113" s="332"/>
      <c r="R113" s="332"/>
      <c r="S113" s="332"/>
      <c r="T113" s="332"/>
      <c r="U113" s="332"/>
      <c r="V113" s="332"/>
    </row>
    <row r="114" spans="2:26">
      <c r="B114" s="45" t="s">
        <v>21</v>
      </c>
      <c r="C114" s="46" t="s">
        <v>14</v>
      </c>
      <c r="D114" s="47">
        <v>120</v>
      </c>
      <c r="E114" s="46" t="s">
        <v>118</v>
      </c>
      <c r="F114" s="304"/>
      <c r="G114" s="304"/>
      <c r="H114" s="304"/>
      <c r="I114" s="304"/>
      <c r="J114" s="304"/>
      <c r="K114" s="332"/>
      <c r="L114" s="332"/>
      <c r="M114" s="332"/>
      <c r="N114" s="332"/>
      <c r="O114" s="304"/>
      <c r="P114" s="332"/>
      <c r="Q114" s="332"/>
      <c r="R114" s="332"/>
      <c r="S114" s="332"/>
      <c r="T114" s="332"/>
      <c r="U114" s="332"/>
      <c r="V114" s="332"/>
    </row>
    <row r="115" spans="2:26">
      <c r="B115" s="45" t="s">
        <v>21</v>
      </c>
      <c r="C115" s="46" t="s">
        <v>14</v>
      </c>
      <c r="D115" s="47">
        <v>120</v>
      </c>
      <c r="E115" s="46" t="s">
        <v>119</v>
      </c>
      <c r="F115" s="304"/>
      <c r="G115" s="304"/>
      <c r="H115" s="304"/>
      <c r="I115" s="304"/>
      <c r="J115" s="304"/>
      <c r="K115" s="332"/>
      <c r="L115" s="332"/>
      <c r="M115" s="332"/>
      <c r="N115" s="332"/>
      <c r="O115" s="304"/>
      <c r="P115" s="332"/>
      <c r="Q115" s="332"/>
      <c r="R115" s="332"/>
      <c r="S115" s="332"/>
      <c r="T115" s="332"/>
      <c r="U115" s="332"/>
      <c r="V115" s="332"/>
    </row>
    <row r="116" spans="2:26">
      <c r="B116" s="45" t="s">
        <v>21</v>
      </c>
      <c r="C116" s="46" t="s">
        <v>14</v>
      </c>
      <c r="D116" s="47">
        <v>120</v>
      </c>
      <c r="E116" s="46" t="s">
        <v>34</v>
      </c>
      <c r="F116" s="304"/>
      <c r="G116" s="304"/>
      <c r="H116" s="304"/>
      <c r="I116" s="304"/>
      <c r="J116" s="304"/>
      <c r="K116" s="332"/>
      <c r="L116" s="332"/>
      <c r="M116" s="332"/>
      <c r="N116" s="332"/>
      <c r="O116" s="304"/>
      <c r="P116" s="332"/>
      <c r="Q116" s="332"/>
      <c r="R116" s="332"/>
      <c r="S116" s="332"/>
      <c r="T116" s="332"/>
      <c r="U116" s="332"/>
      <c r="V116" s="332"/>
    </row>
    <row r="117" spans="2:26" s="66" customFormat="1" ht="15.6">
      <c r="B117" s="54" t="s">
        <v>21</v>
      </c>
      <c r="C117" s="55" t="s">
        <v>14</v>
      </c>
      <c r="D117" s="56" t="s">
        <v>125</v>
      </c>
      <c r="E117" s="57" t="s">
        <v>121</v>
      </c>
      <c r="F117" s="307"/>
      <c r="G117" s="307"/>
      <c r="H117" s="307"/>
      <c r="I117" s="307"/>
      <c r="J117" s="333"/>
      <c r="K117" s="334"/>
      <c r="L117" s="335"/>
      <c r="M117" s="335"/>
      <c r="N117" s="335"/>
      <c r="O117" s="333"/>
      <c r="P117" s="334"/>
      <c r="Q117" s="335"/>
      <c r="R117" s="335"/>
      <c r="S117" s="336"/>
      <c r="T117" s="334"/>
      <c r="U117" s="335"/>
      <c r="V117" s="335"/>
    </row>
    <row r="118" spans="2:26">
      <c r="B118" s="45" t="s">
        <v>21</v>
      </c>
      <c r="C118" s="46" t="s">
        <v>14</v>
      </c>
      <c r="D118" s="47">
        <v>130</v>
      </c>
      <c r="E118" s="46" t="s">
        <v>31</v>
      </c>
      <c r="F118" s="304"/>
      <c r="G118" s="304"/>
      <c r="H118" s="304"/>
      <c r="I118" s="304"/>
      <c r="J118" s="304"/>
      <c r="K118" s="332"/>
      <c r="L118" s="332"/>
      <c r="M118" s="332"/>
      <c r="N118" s="332"/>
      <c r="O118" s="304"/>
      <c r="P118" s="332"/>
      <c r="Q118" s="332"/>
      <c r="R118" s="332"/>
      <c r="S118" s="332"/>
      <c r="T118" s="332"/>
      <c r="U118" s="332"/>
      <c r="V118" s="332"/>
    </row>
    <row r="119" spans="2:26">
      <c r="B119" s="45" t="s">
        <v>21</v>
      </c>
      <c r="C119" s="46" t="s">
        <v>14</v>
      </c>
      <c r="D119" s="47">
        <v>130</v>
      </c>
      <c r="E119" s="46" t="s">
        <v>118</v>
      </c>
      <c r="F119" s="304"/>
      <c r="G119" s="304"/>
      <c r="H119" s="304"/>
      <c r="I119" s="304"/>
      <c r="J119" s="304"/>
      <c r="K119" s="332"/>
      <c r="L119" s="332"/>
      <c r="M119" s="332"/>
      <c r="N119" s="332"/>
      <c r="O119" s="304"/>
      <c r="P119" s="332"/>
      <c r="Q119" s="332"/>
      <c r="R119" s="332"/>
      <c r="S119" s="332"/>
      <c r="T119" s="332"/>
      <c r="U119" s="332"/>
      <c r="V119" s="332"/>
    </row>
    <row r="120" spans="2:26">
      <c r="B120" s="45" t="s">
        <v>21</v>
      </c>
      <c r="C120" s="46" t="s">
        <v>14</v>
      </c>
      <c r="D120" s="47">
        <v>130</v>
      </c>
      <c r="E120" s="46" t="s">
        <v>119</v>
      </c>
      <c r="F120" s="304"/>
      <c r="G120" s="304"/>
      <c r="H120" s="304"/>
      <c r="I120" s="304"/>
      <c r="J120" s="304"/>
      <c r="K120" s="332"/>
      <c r="L120" s="332"/>
      <c r="M120" s="332"/>
      <c r="N120" s="332"/>
      <c r="O120" s="304"/>
      <c r="P120" s="332"/>
      <c r="Q120" s="332"/>
      <c r="R120" s="332"/>
      <c r="S120" s="332"/>
      <c r="T120" s="332"/>
      <c r="U120" s="332"/>
      <c r="V120" s="332"/>
    </row>
    <row r="121" spans="2:26">
      <c r="B121" s="45" t="s">
        <v>21</v>
      </c>
      <c r="C121" s="46" t="s">
        <v>14</v>
      </c>
      <c r="D121" s="47">
        <v>130</v>
      </c>
      <c r="E121" s="46" t="s">
        <v>34</v>
      </c>
      <c r="F121" s="304"/>
      <c r="G121" s="304"/>
      <c r="H121" s="304"/>
      <c r="I121" s="304"/>
      <c r="J121" s="304"/>
      <c r="K121" s="332"/>
      <c r="L121" s="332"/>
      <c r="M121" s="332"/>
      <c r="N121" s="332"/>
      <c r="O121" s="304"/>
      <c r="P121" s="332"/>
      <c r="Q121" s="332"/>
      <c r="R121" s="332"/>
      <c r="S121" s="332"/>
      <c r="T121" s="332"/>
      <c r="U121" s="332"/>
      <c r="V121" s="332"/>
    </row>
    <row r="122" spans="2:26" s="66" customFormat="1" ht="15.6">
      <c r="B122" s="54" t="s">
        <v>21</v>
      </c>
      <c r="C122" s="55" t="s">
        <v>14</v>
      </c>
      <c r="D122" s="56" t="s">
        <v>126</v>
      </c>
      <c r="E122" s="57" t="s">
        <v>121</v>
      </c>
      <c r="F122" s="307"/>
      <c r="G122" s="307"/>
      <c r="H122" s="307"/>
      <c r="I122" s="307"/>
      <c r="J122" s="333"/>
      <c r="K122" s="334"/>
      <c r="L122" s="335"/>
      <c r="M122" s="335"/>
      <c r="N122" s="335"/>
      <c r="O122" s="333"/>
      <c r="P122" s="334"/>
      <c r="Q122" s="335"/>
      <c r="R122" s="335"/>
      <c r="S122" s="336"/>
      <c r="T122" s="334"/>
      <c r="U122" s="335"/>
      <c r="V122" s="335"/>
    </row>
    <row r="123" spans="2:26" ht="15.6">
      <c r="B123" s="54" t="s">
        <v>21</v>
      </c>
      <c r="C123" s="55" t="s">
        <v>14</v>
      </c>
      <c r="D123" s="67" t="s">
        <v>127</v>
      </c>
      <c r="E123" s="68" t="s">
        <v>31</v>
      </c>
      <c r="F123" s="414">
        <v>10</v>
      </c>
      <c r="G123" s="414">
        <v>70003</v>
      </c>
      <c r="H123" s="414">
        <v>70003</v>
      </c>
      <c r="I123" s="414">
        <v>9.8442618122037987E-9</v>
      </c>
      <c r="J123" s="415">
        <v>131.81</v>
      </c>
      <c r="K123" s="416">
        <v>7.2700000000000001E-2</v>
      </c>
      <c r="L123" s="415">
        <v>131.667508</v>
      </c>
      <c r="M123" s="415">
        <v>131.95249200000001</v>
      </c>
      <c r="N123" s="415">
        <v>19.242999999999999</v>
      </c>
      <c r="O123" s="417">
        <v>151</v>
      </c>
      <c r="P123" s="416">
        <v>0.57069999999999999</v>
      </c>
      <c r="Q123" s="415">
        <v>149.881428</v>
      </c>
      <c r="R123" s="415">
        <v>152.118572</v>
      </c>
      <c r="S123" s="418">
        <v>0.44619500000000001</v>
      </c>
      <c r="T123" s="416">
        <v>1.8788082553029628E-3</v>
      </c>
      <c r="U123" s="415">
        <v>0.4425125358196062</v>
      </c>
      <c r="V123" s="415">
        <v>0.44987746418039382</v>
      </c>
      <c r="X123" s="66"/>
      <c r="Z123" s="66"/>
    </row>
    <row r="124" spans="2:26" ht="15.6">
      <c r="B124" s="54" t="s">
        <v>21</v>
      </c>
      <c r="C124" s="55" t="s">
        <v>14</v>
      </c>
      <c r="D124" s="67" t="s">
        <v>127</v>
      </c>
      <c r="E124" s="68" t="s">
        <v>118</v>
      </c>
      <c r="F124" s="414">
        <v>10</v>
      </c>
      <c r="G124" s="414">
        <v>25218</v>
      </c>
      <c r="H124" s="414">
        <v>25218</v>
      </c>
      <c r="I124" s="414">
        <v>9.5475353343903901E-10</v>
      </c>
      <c r="J124" s="415">
        <v>114.6</v>
      </c>
      <c r="K124" s="416">
        <v>0.128</v>
      </c>
      <c r="L124" s="415">
        <v>114.34912</v>
      </c>
      <c r="M124" s="415">
        <v>114.85087999999999</v>
      </c>
      <c r="N124" s="415">
        <v>20.327400000000001</v>
      </c>
      <c r="O124" s="417">
        <v>136</v>
      </c>
      <c r="P124" s="416">
        <v>0.85640000000000005</v>
      </c>
      <c r="Q124" s="415">
        <v>134.32145600000001</v>
      </c>
      <c r="R124" s="415">
        <v>137.67854399999999</v>
      </c>
      <c r="S124" s="418">
        <v>0.77262200000000014</v>
      </c>
      <c r="T124" s="416">
        <v>2.6393831270092728E-3</v>
      </c>
      <c r="U124" s="415">
        <v>0.76744880907106194</v>
      </c>
      <c r="V124" s="415">
        <v>0.77779519092893834</v>
      </c>
      <c r="X124" s="66"/>
      <c r="Z124" s="66"/>
    </row>
    <row r="125" spans="2:26" ht="15.6">
      <c r="B125" s="54" t="s">
        <v>21</v>
      </c>
      <c r="C125" s="55" t="s">
        <v>14</v>
      </c>
      <c r="D125" s="67" t="s">
        <v>127</v>
      </c>
      <c r="E125" s="68" t="s">
        <v>119</v>
      </c>
      <c r="F125" s="414">
        <v>10</v>
      </c>
      <c r="G125" s="414">
        <v>50936</v>
      </c>
      <c r="H125" s="414">
        <v>50936</v>
      </c>
      <c r="I125" s="414">
        <v>6.4062757381241518E-10</v>
      </c>
      <c r="J125" s="415">
        <v>92.93</v>
      </c>
      <c r="K125" s="416">
        <v>4.1599999999999998E-2</v>
      </c>
      <c r="L125" s="415">
        <v>92.848464000000007</v>
      </c>
      <c r="M125" s="415">
        <v>93.011536000000007</v>
      </c>
      <c r="N125" s="415">
        <v>9.3941999999999997</v>
      </c>
      <c r="O125" s="417">
        <v>96</v>
      </c>
      <c r="P125" s="416">
        <v>0.42530000000000001</v>
      </c>
      <c r="Q125" s="415">
        <v>95.166411999999994</v>
      </c>
      <c r="R125" s="415">
        <v>96.833588000000006</v>
      </c>
      <c r="S125" s="418">
        <v>1.8807000000000001E-2</v>
      </c>
      <c r="T125" s="416">
        <v>6.0190030647470927E-4</v>
      </c>
      <c r="U125" s="415">
        <v>1.7627275399309569E-2</v>
      </c>
      <c r="V125" s="415">
        <v>1.9986724600690432E-2</v>
      </c>
      <c r="X125" s="66"/>
      <c r="Z125" s="66"/>
    </row>
    <row r="126" spans="2:26" ht="15.6">
      <c r="B126" s="54" t="s">
        <v>21</v>
      </c>
      <c r="C126" s="55" t="s">
        <v>14</v>
      </c>
      <c r="D126" s="67" t="s">
        <v>127</v>
      </c>
      <c r="E126" s="68" t="s">
        <v>34</v>
      </c>
      <c r="F126" s="414">
        <v>10</v>
      </c>
      <c r="G126" s="414">
        <v>43</v>
      </c>
      <c r="H126" s="414">
        <v>43</v>
      </c>
      <c r="I126" s="414">
        <v>1.958811624340653E-9</v>
      </c>
      <c r="J126" s="415">
        <v>111.16</v>
      </c>
      <c r="K126" s="416">
        <v>3.4765000000000001</v>
      </c>
      <c r="L126" s="415">
        <v>104.34605999999999</v>
      </c>
      <c r="M126" s="415">
        <v>117.97394</v>
      </c>
      <c r="N126" s="415">
        <v>22.7971</v>
      </c>
      <c r="O126" s="417">
        <v>139</v>
      </c>
      <c r="P126" s="416">
        <v>21.197299999999998</v>
      </c>
      <c r="Q126" s="415">
        <v>97.453292000000005</v>
      </c>
      <c r="R126" s="415">
        <v>180.546708</v>
      </c>
      <c r="S126" s="418">
        <v>0.76744100000000004</v>
      </c>
      <c r="T126" s="416">
        <v>6.4425062203902789E-2</v>
      </c>
      <c r="U126" s="415">
        <v>0.64116787808035058</v>
      </c>
      <c r="V126" s="415">
        <v>0.8937141219196495</v>
      </c>
      <c r="X126" s="66"/>
      <c r="Z126" s="66"/>
    </row>
    <row r="127" spans="2:26" s="66" customFormat="1" ht="15.6">
      <c r="B127" s="76" t="s">
        <v>21</v>
      </c>
      <c r="C127" s="77" t="s">
        <v>128</v>
      </c>
      <c r="D127" s="78" t="s">
        <v>127</v>
      </c>
      <c r="E127" s="79" t="s">
        <v>121</v>
      </c>
      <c r="F127" s="419">
        <v>10</v>
      </c>
      <c r="G127" s="419">
        <v>146200</v>
      </c>
      <c r="H127" s="419">
        <v>146200</v>
      </c>
      <c r="I127" s="419">
        <v>1.3398454543795908E-8</v>
      </c>
      <c r="J127" s="420">
        <v>115.29</v>
      </c>
      <c r="K127" s="421">
        <v>6.3200000000000006E-2</v>
      </c>
      <c r="L127" s="420">
        <v>115.166128</v>
      </c>
      <c r="M127" s="420">
        <v>115.41387200000001</v>
      </c>
      <c r="N127" s="420">
        <v>24.1737</v>
      </c>
      <c r="O127" s="422">
        <v>142</v>
      </c>
      <c r="P127" s="421">
        <v>0.37130000000000002</v>
      </c>
      <c r="Q127" s="420">
        <v>141.27225200000001</v>
      </c>
      <c r="R127" s="420">
        <v>142.72774799999999</v>
      </c>
      <c r="S127" s="423">
        <v>0.35369300000000004</v>
      </c>
      <c r="T127" s="421">
        <v>1.2504288231638401E-3</v>
      </c>
      <c r="U127" s="420">
        <v>0.35124215950659893</v>
      </c>
      <c r="V127" s="420">
        <v>0.35614384049340114</v>
      </c>
    </row>
    <row r="128" spans="2:26">
      <c r="B128" s="45" t="s">
        <v>21</v>
      </c>
      <c r="C128" s="46" t="s">
        <v>12</v>
      </c>
      <c r="D128" s="47">
        <v>60</v>
      </c>
      <c r="E128" s="46" t="s">
        <v>31</v>
      </c>
      <c r="F128" s="304"/>
      <c r="G128" s="304"/>
      <c r="H128" s="304"/>
      <c r="I128" s="304"/>
      <c r="J128" s="304"/>
      <c r="K128" s="332"/>
      <c r="L128" s="332"/>
      <c r="M128" s="332"/>
      <c r="N128" s="332"/>
      <c r="O128" s="304"/>
      <c r="P128" s="332"/>
      <c r="Q128" s="332"/>
      <c r="R128" s="332"/>
      <c r="S128" s="332"/>
      <c r="T128" s="332"/>
      <c r="U128" s="332"/>
      <c r="V128" s="332"/>
    </row>
    <row r="129" spans="2:26">
      <c r="B129" s="45" t="s">
        <v>21</v>
      </c>
      <c r="C129" s="46" t="s">
        <v>12</v>
      </c>
      <c r="D129" s="47">
        <v>60</v>
      </c>
      <c r="E129" s="46" t="s">
        <v>118</v>
      </c>
      <c r="F129" s="304"/>
      <c r="G129" s="304"/>
      <c r="H129" s="304"/>
      <c r="I129" s="304"/>
      <c r="J129" s="304"/>
      <c r="K129" s="332"/>
      <c r="L129" s="332"/>
      <c r="M129" s="332"/>
      <c r="N129" s="332"/>
      <c r="O129" s="304"/>
      <c r="P129" s="332"/>
      <c r="Q129" s="332"/>
      <c r="R129" s="332"/>
      <c r="S129" s="332"/>
      <c r="T129" s="332"/>
      <c r="U129" s="332"/>
      <c r="V129" s="332"/>
    </row>
    <row r="130" spans="2:26">
      <c r="B130" s="45" t="s">
        <v>21</v>
      </c>
      <c r="C130" s="46" t="s">
        <v>12</v>
      </c>
      <c r="D130" s="47">
        <v>60</v>
      </c>
      <c r="E130" s="46" t="s">
        <v>119</v>
      </c>
      <c r="F130" s="304"/>
      <c r="G130" s="304"/>
      <c r="H130" s="304"/>
      <c r="I130" s="304"/>
      <c r="J130" s="304"/>
      <c r="K130" s="332"/>
      <c r="L130" s="332"/>
      <c r="M130" s="332"/>
      <c r="N130" s="332"/>
      <c r="O130" s="304"/>
      <c r="P130" s="332"/>
      <c r="Q130" s="332"/>
      <c r="R130" s="332"/>
      <c r="S130" s="332"/>
      <c r="T130" s="332"/>
      <c r="U130" s="332"/>
      <c r="V130" s="332"/>
    </row>
    <row r="131" spans="2:26">
      <c r="B131" s="45" t="s">
        <v>21</v>
      </c>
      <c r="C131" s="46" t="s">
        <v>12</v>
      </c>
      <c r="D131" s="47">
        <v>60</v>
      </c>
      <c r="E131" s="46" t="s">
        <v>34</v>
      </c>
      <c r="F131" s="304"/>
      <c r="G131" s="304"/>
      <c r="H131" s="304"/>
      <c r="I131" s="304"/>
      <c r="J131" s="304"/>
      <c r="K131" s="332"/>
      <c r="L131" s="332"/>
      <c r="M131" s="332"/>
      <c r="N131" s="332"/>
      <c r="O131" s="304"/>
      <c r="P131" s="332"/>
      <c r="Q131" s="332"/>
      <c r="R131" s="332"/>
      <c r="S131" s="332"/>
      <c r="T131" s="332"/>
      <c r="U131" s="332"/>
      <c r="V131" s="332"/>
    </row>
    <row r="132" spans="2:26" ht="15.6">
      <c r="B132" s="54" t="s">
        <v>21</v>
      </c>
      <c r="C132" s="55" t="s">
        <v>12</v>
      </c>
      <c r="D132" s="56" t="s">
        <v>129</v>
      </c>
      <c r="E132" s="57" t="s">
        <v>121</v>
      </c>
      <c r="F132" s="307"/>
      <c r="G132" s="307"/>
      <c r="H132" s="307"/>
      <c r="I132" s="307"/>
      <c r="J132" s="333"/>
      <c r="K132" s="334"/>
      <c r="L132" s="335"/>
      <c r="M132" s="335"/>
      <c r="N132" s="335"/>
      <c r="O132" s="333"/>
      <c r="P132" s="334"/>
      <c r="Q132" s="335"/>
      <c r="R132" s="335"/>
      <c r="S132" s="336"/>
      <c r="T132" s="334"/>
      <c r="U132" s="335"/>
      <c r="V132" s="335"/>
      <c r="X132" s="66"/>
      <c r="Z132" s="66"/>
    </row>
    <row r="133" spans="2:26">
      <c r="B133" s="45" t="s">
        <v>21</v>
      </c>
      <c r="C133" s="46" t="s">
        <v>12</v>
      </c>
      <c r="D133" s="47">
        <v>70</v>
      </c>
      <c r="E133" s="46" t="s">
        <v>31</v>
      </c>
      <c r="F133" s="304"/>
      <c r="G133" s="304"/>
      <c r="H133" s="304"/>
      <c r="I133" s="304"/>
      <c r="J133" s="304"/>
      <c r="K133" s="332"/>
      <c r="L133" s="332"/>
      <c r="M133" s="332"/>
      <c r="N133" s="332"/>
      <c r="O133" s="304"/>
      <c r="P133" s="332"/>
      <c r="Q133" s="332"/>
      <c r="R133" s="332"/>
      <c r="S133" s="332"/>
      <c r="T133" s="332"/>
      <c r="U133" s="332"/>
      <c r="V133" s="332"/>
    </row>
    <row r="134" spans="2:26">
      <c r="B134" s="45" t="s">
        <v>21</v>
      </c>
      <c r="C134" s="46" t="s">
        <v>12</v>
      </c>
      <c r="D134" s="47">
        <v>70</v>
      </c>
      <c r="E134" s="46" t="s">
        <v>118</v>
      </c>
      <c r="F134" s="304"/>
      <c r="G134" s="304"/>
      <c r="H134" s="304"/>
      <c r="I134" s="304"/>
      <c r="J134" s="304"/>
      <c r="K134" s="332"/>
      <c r="L134" s="332"/>
      <c r="M134" s="332"/>
      <c r="N134" s="332"/>
      <c r="O134" s="304"/>
      <c r="P134" s="332"/>
      <c r="Q134" s="332"/>
      <c r="R134" s="332"/>
      <c r="S134" s="332"/>
      <c r="T134" s="332"/>
      <c r="U134" s="332"/>
      <c r="V134" s="332"/>
    </row>
    <row r="135" spans="2:26">
      <c r="B135" s="45" t="s">
        <v>21</v>
      </c>
      <c r="C135" s="46" t="s">
        <v>12</v>
      </c>
      <c r="D135" s="47">
        <v>70</v>
      </c>
      <c r="E135" s="46" t="s">
        <v>119</v>
      </c>
      <c r="F135" s="304"/>
      <c r="G135" s="304"/>
      <c r="H135" s="304"/>
      <c r="I135" s="304"/>
      <c r="J135" s="304"/>
      <c r="K135" s="332"/>
      <c r="L135" s="332"/>
      <c r="M135" s="332"/>
      <c r="N135" s="332"/>
      <c r="O135" s="304"/>
      <c r="P135" s="332"/>
      <c r="Q135" s="332"/>
      <c r="R135" s="332"/>
      <c r="S135" s="332"/>
      <c r="T135" s="332"/>
      <c r="U135" s="332"/>
      <c r="V135" s="332"/>
    </row>
    <row r="136" spans="2:26">
      <c r="B136" s="45" t="s">
        <v>21</v>
      </c>
      <c r="C136" s="46" t="s">
        <v>12</v>
      </c>
      <c r="D136" s="47">
        <v>70</v>
      </c>
      <c r="E136" s="46" t="s">
        <v>34</v>
      </c>
      <c r="F136" s="304"/>
      <c r="G136" s="304"/>
      <c r="H136" s="304"/>
      <c r="I136" s="304"/>
      <c r="J136" s="304"/>
      <c r="K136" s="332"/>
      <c r="L136" s="332"/>
      <c r="M136" s="332"/>
      <c r="N136" s="332"/>
      <c r="O136" s="304"/>
      <c r="P136" s="332"/>
      <c r="Q136" s="332"/>
      <c r="R136" s="332"/>
      <c r="S136" s="332"/>
      <c r="T136" s="332"/>
      <c r="U136" s="332"/>
      <c r="V136" s="332"/>
    </row>
    <row r="137" spans="2:26" ht="15.6">
      <c r="B137" s="54" t="s">
        <v>21</v>
      </c>
      <c r="C137" s="55" t="s">
        <v>12</v>
      </c>
      <c r="D137" s="56" t="s">
        <v>130</v>
      </c>
      <c r="E137" s="57" t="s">
        <v>121</v>
      </c>
      <c r="F137" s="307"/>
      <c r="G137" s="307"/>
      <c r="H137" s="307"/>
      <c r="I137" s="307"/>
      <c r="J137" s="333"/>
      <c r="K137" s="334"/>
      <c r="L137" s="335"/>
      <c r="M137" s="335"/>
      <c r="N137" s="335"/>
      <c r="O137" s="333"/>
      <c r="P137" s="334"/>
      <c r="Q137" s="335"/>
      <c r="R137" s="335"/>
      <c r="S137" s="336"/>
      <c r="T137" s="334"/>
      <c r="U137" s="335"/>
      <c r="V137" s="335"/>
      <c r="X137" s="66"/>
      <c r="Z137" s="66"/>
    </row>
    <row r="138" spans="2:26">
      <c r="B138" s="45" t="s">
        <v>21</v>
      </c>
      <c r="C138" s="46" t="s">
        <v>12</v>
      </c>
      <c r="D138" s="47">
        <v>80</v>
      </c>
      <c r="E138" s="46" t="s">
        <v>31</v>
      </c>
      <c r="F138" s="304"/>
      <c r="G138" s="304"/>
      <c r="H138" s="304"/>
      <c r="I138" s="304"/>
      <c r="J138" s="304"/>
      <c r="K138" s="332"/>
      <c r="L138" s="332"/>
      <c r="M138" s="332"/>
      <c r="N138" s="332"/>
      <c r="O138" s="304"/>
      <c r="P138" s="332"/>
      <c r="Q138" s="332"/>
      <c r="R138" s="332"/>
      <c r="S138" s="332"/>
      <c r="T138" s="332"/>
      <c r="U138" s="332"/>
      <c r="V138" s="332"/>
    </row>
    <row r="139" spans="2:26">
      <c r="B139" s="45" t="s">
        <v>21</v>
      </c>
      <c r="C139" s="46" t="s">
        <v>12</v>
      </c>
      <c r="D139" s="47">
        <v>80</v>
      </c>
      <c r="E139" s="46" t="s">
        <v>118</v>
      </c>
      <c r="F139" s="304"/>
      <c r="G139" s="304"/>
      <c r="H139" s="304"/>
      <c r="I139" s="304"/>
      <c r="J139" s="304"/>
      <c r="K139" s="332"/>
      <c r="L139" s="332"/>
      <c r="M139" s="332"/>
      <c r="N139" s="332"/>
      <c r="O139" s="304"/>
      <c r="P139" s="332"/>
      <c r="Q139" s="332"/>
      <c r="R139" s="332"/>
      <c r="S139" s="332"/>
      <c r="T139" s="332"/>
      <c r="U139" s="332"/>
      <c r="V139" s="332"/>
    </row>
    <row r="140" spans="2:26">
      <c r="B140" s="45" t="s">
        <v>21</v>
      </c>
      <c r="C140" s="46" t="s">
        <v>12</v>
      </c>
      <c r="D140" s="47">
        <v>80</v>
      </c>
      <c r="E140" s="46" t="s">
        <v>119</v>
      </c>
      <c r="F140" s="304"/>
      <c r="G140" s="304"/>
      <c r="H140" s="304"/>
      <c r="I140" s="304"/>
      <c r="J140" s="304"/>
      <c r="K140" s="332"/>
      <c r="L140" s="332"/>
      <c r="M140" s="332"/>
      <c r="N140" s="332"/>
      <c r="O140" s="304"/>
      <c r="P140" s="332"/>
      <c r="Q140" s="332"/>
      <c r="R140" s="332"/>
      <c r="S140" s="332"/>
      <c r="T140" s="332"/>
      <c r="U140" s="332"/>
      <c r="V140" s="332"/>
    </row>
    <row r="141" spans="2:26">
      <c r="B141" s="45" t="s">
        <v>21</v>
      </c>
      <c r="C141" s="46" t="s">
        <v>12</v>
      </c>
      <c r="D141" s="47">
        <v>80</v>
      </c>
      <c r="E141" s="46" t="s">
        <v>34</v>
      </c>
      <c r="F141" s="304"/>
      <c r="G141" s="304"/>
      <c r="H141" s="304"/>
      <c r="I141" s="304"/>
      <c r="J141" s="304"/>
      <c r="K141" s="332"/>
      <c r="L141" s="332"/>
      <c r="M141" s="332"/>
      <c r="N141" s="332"/>
      <c r="O141" s="304"/>
      <c r="P141" s="332"/>
      <c r="Q141" s="332"/>
      <c r="R141" s="332"/>
      <c r="S141" s="332"/>
      <c r="T141" s="332"/>
      <c r="U141" s="332"/>
      <c r="V141" s="332"/>
    </row>
    <row r="142" spans="2:26" ht="15.6">
      <c r="B142" s="54" t="s">
        <v>21</v>
      </c>
      <c r="C142" s="55" t="s">
        <v>12</v>
      </c>
      <c r="D142" s="56" t="s">
        <v>120</v>
      </c>
      <c r="E142" s="57" t="s">
        <v>121</v>
      </c>
      <c r="F142" s="307"/>
      <c r="G142" s="307"/>
      <c r="H142" s="307"/>
      <c r="I142" s="307"/>
      <c r="J142" s="333"/>
      <c r="K142" s="334"/>
      <c r="L142" s="335"/>
      <c r="M142" s="335"/>
      <c r="N142" s="335"/>
      <c r="O142" s="333"/>
      <c r="P142" s="334"/>
      <c r="Q142" s="335"/>
      <c r="R142" s="335"/>
      <c r="S142" s="336"/>
      <c r="T142" s="334"/>
      <c r="U142" s="335"/>
      <c r="V142" s="335"/>
      <c r="X142" s="66"/>
      <c r="Z142" s="66"/>
    </row>
    <row r="143" spans="2:26">
      <c r="B143" s="45" t="s">
        <v>21</v>
      </c>
      <c r="C143" s="46" t="s">
        <v>12</v>
      </c>
      <c r="D143" s="47">
        <v>90</v>
      </c>
      <c r="E143" s="46" t="s">
        <v>31</v>
      </c>
      <c r="F143" s="304"/>
      <c r="G143" s="304"/>
      <c r="H143" s="304"/>
      <c r="I143" s="304"/>
      <c r="J143" s="304"/>
      <c r="K143" s="332"/>
      <c r="L143" s="332"/>
      <c r="M143" s="332"/>
      <c r="N143" s="332"/>
      <c r="O143" s="304"/>
      <c r="P143" s="332"/>
      <c r="Q143" s="332"/>
      <c r="R143" s="332"/>
      <c r="S143" s="332"/>
      <c r="T143" s="332"/>
      <c r="U143" s="332"/>
      <c r="V143" s="332"/>
    </row>
    <row r="144" spans="2:26">
      <c r="B144" s="45" t="s">
        <v>21</v>
      </c>
      <c r="C144" s="46" t="s">
        <v>12</v>
      </c>
      <c r="D144" s="47">
        <v>90</v>
      </c>
      <c r="E144" s="46" t="s">
        <v>118</v>
      </c>
      <c r="F144" s="304"/>
      <c r="G144" s="304"/>
      <c r="H144" s="304"/>
      <c r="I144" s="304"/>
      <c r="J144" s="304"/>
      <c r="K144" s="332"/>
      <c r="L144" s="332"/>
      <c r="M144" s="332"/>
      <c r="N144" s="332"/>
      <c r="O144" s="304"/>
      <c r="P144" s="332"/>
      <c r="Q144" s="332"/>
      <c r="R144" s="332"/>
      <c r="S144" s="332"/>
      <c r="T144" s="332"/>
      <c r="U144" s="332"/>
      <c r="V144" s="332"/>
    </row>
    <row r="145" spans="2:26">
      <c r="B145" s="45" t="s">
        <v>21</v>
      </c>
      <c r="C145" s="46" t="s">
        <v>12</v>
      </c>
      <c r="D145" s="47">
        <v>90</v>
      </c>
      <c r="E145" s="46" t="s">
        <v>119</v>
      </c>
      <c r="F145" s="304"/>
      <c r="G145" s="304"/>
      <c r="H145" s="304"/>
      <c r="I145" s="304"/>
      <c r="J145" s="304"/>
      <c r="K145" s="332"/>
      <c r="L145" s="332"/>
      <c r="M145" s="332"/>
      <c r="N145" s="332"/>
      <c r="O145" s="304"/>
      <c r="P145" s="332"/>
      <c r="Q145" s="332"/>
      <c r="R145" s="332"/>
      <c r="S145" s="332"/>
      <c r="T145" s="332"/>
      <c r="U145" s="332"/>
      <c r="V145" s="332"/>
    </row>
    <row r="146" spans="2:26">
      <c r="B146" s="45" t="s">
        <v>21</v>
      </c>
      <c r="C146" s="46" t="s">
        <v>12</v>
      </c>
      <c r="D146" s="47">
        <v>90</v>
      </c>
      <c r="E146" s="46" t="s">
        <v>34</v>
      </c>
      <c r="F146" s="304"/>
      <c r="G146" s="304"/>
      <c r="H146" s="304"/>
      <c r="I146" s="304"/>
      <c r="J146" s="304"/>
      <c r="K146" s="332"/>
      <c r="L146" s="332"/>
      <c r="M146" s="332"/>
      <c r="N146" s="332"/>
      <c r="O146" s="304"/>
      <c r="P146" s="332"/>
      <c r="Q146" s="332"/>
      <c r="R146" s="332"/>
      <c r="S146" s="332"/>
      <c r="T146" s="332"/>
      <c r="U146" s="332"/>
      <c r="V146" s="332"/>
    </row>
    <row r="147" spans="2:26" ht="15.6">
      <c r="B147" s="54" t="s">
        <v>21</v>
      </c>
      <c r="C147" s="55" t="s">
        <v>12</v>
      </c>
      <c r="D147" s="56" t="s">
        <v>122</v>
      </c>
      <c r="E147" s="57" t="s">
        <v>121</v>
      </c>
      <c r="F147" s="307"/>
      <c r="G147" s="307"/>
      <c r="H147" s="307"/>
      <c r="I147" s="307"/>
      <c r="J147" s="333"/>
      <c r="K147" s="334"/>
      <c r="L147" s="335"/>
      <c r="M147" s="335"/>
      <c r="N147" s="335"/>
      <c r="O147" s="333"/>
      <c r="P147" s="334"/>
      <c r="Q147" s="335"/>
      <c r="R147" s="335"/>
      <c r="S147" s="336"/>
      <c r="T147" s="334"/>
      <c r="U147" s="335"/>
      <c r="V147" s="335"/>
      <c r="X147" s="66"/>
      <c r="Z147" s="66"/>
    </row>
    <row r="148" spans="2:26">
      <c r="B148" s="45" t="s">
        <v>21</v>
      </c>
      <c r="C148" s="46" t="s">
        <v>12</v>
      </c>
      <c r="D148" s="47">
        <v>100</v>
      </c>
      <c r="E148" s="46" t="s">
        <v>31</v>
      </c>
      <c r="F148" s="304"/>
      <c r="G148" s="304"/>
      <c r="H148" s="304"/>
      <c r="I148" s="304"/>
      <c r="J148" s="304"/>
      <c r="K148" s="332"/>
      <c r="L148" s="332"/>
      <c r="M148" s="332"/>
      <c r="N148" s="332"/>
      <c r="O148" s="304"/>
      <c r="P148" s="332"/>
      <c r="Q148" s="332"/>
      <c r="R148" s="332"/>
      <c r="S148" s="332"/>
      <c r="T148" s="332"/>
      <c r="U148" s="332"/>
      <c r="V148" s="332"/>
    </row>
    <row r="149" spans="2:26">
      <c r="B149" s="45" t="s">
        <v>21</v>
      </c>
      <c r="C149" s="46" t="s">
        <v>12</v>
      </c>
      <c r="D149" s="47">
        <v>100</v>
      </c>
      <c r="E149" s="46" t="s">
        <v>118</v>
      </c>
      <c r="F149" s="304"/>
      <c r="G149" s="304"/>
      <c r="H149" s="304"/>
      <c r="I149" s="304"/>
      <c r="J149" s="304"/>
      <c r="K149" s="332"/>
      <c r="L149" s="332"/>
      <c r="M149" s="332"/>
      <c r="N149" s="332"/>
      <c r="O149" s="304"/>
      <c r="P149" s="332"/>
      <c r="Q149" s="332"/>
      <c r="R149" s="332"/>
      <c r="S149" s="332"/>
      <c r="T149" s="332"/>
      <c r="U149" s="332"/>
      <c r="V149" s="332"/>
    </row>
    <row r="150" spans="2:26">
      <c r="B150" s="45" t="s">
        <v>21</v>
      </c>
      <c r="C150" s="46" t="s">
        <v>12</v>
      </c>
      <c r="D150" s="47">
        <v>100</v>
      </c>
      <c r="E150" s="46" t="s">
        <v>119</v>
      </c>
      <c r="F150" s="304"/>
      <c r="G150" s="304"/>
      <c r="H150" s="304"/>
      <c r="I150" s="304"/>
      <c r="J150" s="304"/>
      <c r="K150" s="332"/>
      <c r="L150" s="332"/>
      <c r="M150" s="332"/>
      <c r="N150" s="332"/>
      <c r="O150" s="304"/>
      <c r="P150" s="332"/>
      <c r="Q150" s="332"/>
      <c r="R150" s="332"/>
      <c r="S150" s="332"/>
      <c r="T150" s="332"/>
      <c r="U150" s="332"/>
      <c r="V150" s="332"/>
    </row>
    <row r="151" spans="2:26">
      <c r="B151" s="45" t="s">
        <v>21</v>
      </c>
      <c r="C151" s="46" t="s">
        <v>12</v>
      </c>
      <c r="D151" s="47">
        <v>100</v>
      </c>
      <c r="E151" s="46" t="s">
        <v>34</v>
      </c>
      <c r="F151" s="304"/>
      <c r="G151" s="304"/>
      <c r="H151" s="304"/>
      <c r="I151" s="304"/>
      <c r="J151" s="304"/>
      <c r="K151" s="332"/>
      <c r="L151" s="332"/>
      <c r="M151" s="332"/>
      <c r="N151" s="332"/>
      <c r="O151" s="304"/>
      <c r="P151" s="332"/>
      <c r="Q151" s="332"/>
      <c r="R151" s="332"/>
      <c r="S151" s="332"/>
      <c r="T151" s="332"/>
      <c r="U151" s="332"/>
      <c r="V151" s="332"/>
    </row>
    <row r="152" spans="2:26" ht="15.6">
      <c r="B152" s="54" t="s">
        <v>21</v>
      </c>
      <c r="C152" s="55" t="s">
        <v>12</v>
      </c>
      <c r="D152" s="56" t="s">
        <v>123</v>
      </c>
      <c r="E152" s="57" t="s">
        <v>121</v>
      </c>
      <c r="F152" s="307"/>
      <c r="G152" s="307"/>
      <c r="H152" s="307"/>
      <c r="I152" s="307"/>
      <c r="J152" s="333"/>
      <c r="K152" s="334"/>
      <c r="L152" s="335"/>
      <c r="M152" s="335"/>
      <c r="N152" s="335"/>
      <c r="O152" s="333"/>
      <c r="P152" s="334"/>
      <c r="Q152" s="335"/>
      <c r="R152" s="335"/>
      <c r="S152" s="336"/>
      <c r="T152" s="334"/>
      <c r="U152" s="335"/>
      <c r="V152" s="335"/>
      <c r="X152" s="66"/>
      <c r="Z152" s="66"/>
    </row>
    <row r="153" spans="2:26" ht="15.6">
      <c r="B153" s="54" t="s">
        <v>21</v>
      </c>
      <c r="C153" s="55" t="s">
        <v>12</v>
      </c>
      <c r="D153" s="67" t="s">
        <v>127</v>
      </c>
      <c r="E153" s="68" t="s">
        <v>31</v>
      </c>
      <c r="F153" s="414">
        <v>13</v>
      </c>
      <c r="G153" s="414">
        <v>24012</v>
      </c>
      <c r="H153" s="414">
        <v>24012</v>
      </c>
      <c r="I153" s="414">
        <v>9.1170239241114025E-8</v>
      </c>
      <c r="J153" s="415">
        <v>89.4</v>
      </c>
      <c r="K153" s="416">
        <v>0.10539999999999999</v>
      </c>
      <c r="L153" s="415">
        <v>89.193415999999999</v>
      </c>
      <c r="M153" s="415">
        <v>89.606584000000012</v>
      </c>
      <c r="N153" s="415">
        <v>16.3429</v>
      </c>
      <c r="O153" s="417">
        <v>107</v>
      </c>
      <c r="P153" s="416">
        <v>0.6905</v>
      </c>
      <c r="Q153" s="415">
        <v>105.64662</v>
      </c>
      <c r="R153" s="415">
        <v>108.35338</v>
      </c>
      <c r="S153" s="418">
        <v>0.53427400000000003</v>
      </c>
      <c r="T153" s="416">
        <v>3.2190898199437631E-3</v>
      </c>
      <c r="U153" s="415">
        <v>0.52796458395291024</v>
      </c>
      <c r="V153" s="415">
        <v>0.54058341604708982</v>
      </c>
      <c r="X153" s="66"/>
      <c r="Z153" s="66"/>
    </row>
    <row r="154" spans="2:26" ht="15.6">
      <c r="B154" s="54" t="s">
        <v>21</v>
      </c>
      <c r="C154" s="55" t="s">
        <v>12</v>
      </c>
      <c r="D154" s="67" t="s">
        <v>127</v>
      </c>
      <c r="E154" s="68" t="s">
        <v>118</v>
      </c>
      <c r="F154" s="414">
        <v>13</v>
      </c>
      <c r="G154" s="414">
        <v>5120</v>
      </c>
      <c r="H154" s="414">
        <v>5120</v>
      </c>
      <c r="I154" s="414">
        <v>8.8422179052600455E-9</v>
      </c>
      <c r="J154" s="415">
        <v>91.67</v>
      </c>
      <c r="K154" s="416">
        <v>0.21</v>
      </c>
      <c r="L154" s="415">
        <v>91.258399999999995</v>
      </c>
      <c r="M154" s="415">
        <v>92.081600000000009</v>
      </c>
      <c r="N154" s="415">
        <v>15.0276</v>
      </c>
      <c r="O154" s="417">
        <v>107</v>
      </c>
      <c r="P154" s="416">
        <v>1.4953000000000001</v>
      </c>
      <c r="Q154" s="415">
        <v>104.06921199999999</v>
      </c>
      <c r="R154" s="415">
        <v>109.93078800000001</v>
      </c>
      <c r="S154" s="418">
        <v>0.45996000000000004</v>
      </c>
      <c r="T154" s="416">
        <v>6.9652709701417941E-3</v>
      </c>
      <c r="U154" s="415">
        <v>0.44630806889852215</v>
      </c>
      <c r="V154" s="415">
        <v>0.47361193110147792</v>
      </c>
      <c r="X154" s="66"/>
      <c r="Z154" s="66"/>
    </row>
    <row r="155" spans="2:26" ht="15.6">
      <c r="B155" s="54" t="s">
        <v>21</v>
      </c>
      <c r="C155" s="55" t="s">
        <v>12</v>
      </c>
      <c r="D155" s="67" t="s">
        <v>127</v>
      </c>
      <c r="E155" s="68" t="s">
        <v>119</v>
      </c>
      <c r="F155" s="414">
        <v>13</v>
      </c>
      <c r="G155" s="414">
        <v>10513</v>
      </c>
      <c r="H155" s="414">
        <v>10513</v>
      </c>
      <c r="I155" s="414">
        <v>5.9330166429063253E-9</v>
      </c>
      <c r="J155" s="415">
        <v>83.7</v>
      </c>
      <c r="K155" s="416">
        <v>0.1011</v>
      </c>
      <c r="L155" s="415">
        <v>83.501844000000006</v>
      </c>
      <c r="M155" s="415">
        <v>83.898156</v>
      </c>
      <c r="N155" s="415">
        <v>10.371700000000001</v>
      </c>
      <c r="O155" s="417">
        <v>91</v>
      </c>
      <c r="P155" s="416">
        <v>0.88749999999999996</v>
      </c>
      <c r="Q155" s="415">
        <v>89.260499999999993</v>
      </c>
      <c r="R155" s="415">
        <v>92.739500000000007</v>
      </c>
      <c r="S155" s="418">
        <v>0.295348</v>
      </c>
      <c r="T155" s="416">
        <v>4.4492932361388541E-3</v>
      </c>
      <c r="U155" s="415">
        <v>0.28662738525716785</v>
      </c>
      <c r="V155" s="415">
        <v>0.30406861474283214</v>
      </c>
      <c r="X155" s="66"/>
      <c r="Z155" s="66"/>
    </row>
    <row r="156" spans="2:26" ht="15.6">
      <c r="B156" s="54" t="s">
        <v>21</v>
      </c>
      <c r="C156" s="55" t="s">
        <v>12</v>
      </c>
      <c r="D156" s="67" t="s">
        <v>127</v>
      </c>
      <c r="E156" s="68" t="s">
        <v>34</v>
      </c>
      <c r="F156" s="414">
        <v>13</v>
      </c>
      <c r="G156" s="414">
        <v>102</v>
      </c>
      <c r="H156" s="414">
        <v>102</v>
      </c>
      <c r="I156" s="414">
        <v>1.814105799157258E-8</v>
      </c>
      <c r="J156" s="415">
        <v>81.48</v>
      </c>
      <c r="K156" s="416">
        <v>1.7958000000000001</v>
      </c>
      <c r="L156" s="415">
        <v>77.960232000000005</v>
      </c>
      <c r="M156" s="415">
        <v>84.999768000000003</v>
      </c>
      <c r="N156" s="415">
        <v>18.136800000000001</v>
      </c>
      <c r="O156" s="417">
        <v>103</v>
      </c>
      <c r="P156" s="416">
        <v>10.198499999999999</v>
      </c>
      <c r="Q156" s="415">
        <v>83.010940000000005</v>
      </c>
      <c r="R156" s="415">
        <v>122.98905999999999</v>
      </c>
      <c r="S156" s="418">
        <v>0.70588200000000001</v>
      </c>
      <c r="T156" s="416">
        <v>4.5115603369696437E-2</v>
      </c>
      <c r="U156" s="415">
        <v>0.617455417395395</v>
      </c>
      <c r="V156" s="415">
        <v>0.79430858260460502</v>
      </c>
      <c r="X156" s="66"/>
      <c r="Z156" s="66"/>
    </row>
    <row r="157" spans="2:26" ht="15.6">
      <c r="B157" s="76" t="s">
        <v>21</v>
      </c>
      <c r="C157" s="77" t="s">
        <v>131</v>
      </c>
      <c r="D157" s="78" t="s">
        <v>127</v>
      </c>
      <c r="E157" s="79" t="s">
        <v>121</v>
      </c>
      <c r="F157" s="419">
        <v>13</v>
      </c>
      <c r="G157" s="419">
        <v>39747</v>
      </c>
      <c r="H157" s="419">
        <v>39747</v>
      </c>
      <c r="I157" s="419">
        <v>1.2408653178085298E-7</v>
      </c>
      <c r="J157" s="420">
        <v>88.16</v>
      </c>
      <c r="K157" s="421">
        <v>7.5600000000000001E-2</v>
      </c>
      <c r="L157" s="420">
        <v>88.01182399999999</v>
      </c>
      <c r="M157" s="420">
        <v>88.308176000000003</v>
      </c>
      <c r="N157" s="420">
        <v>15.0869</v>
      </c>
      <c r="O157" s="422">
        <v>104</v>
      </c>
      <c r="P157" s="421">
        <v>0.52159999999999995</v>
      </c>
      <c r="Q157" s="420">
        <v>102.977664</v>
      </c>
      <c r="R157" s="420">
        <v>105.022336</v>
      </c>
      <c r="S157" s="423">
        <v>0.46194600000000002</v>
      </c>
      <c r="T157" s="421">
        <v>2.500669863128593E-3</v>
      </c>
      <c r="U157" s="420">
        <v>0.45704468706826801</v>
      </c>
      <c r="V157" s="420">
        <v>0.46684731293173204</v>
      </c>
      <c r="X157" s="66"/>
      <c r="Z157" s="66"/>
    </row>
    <row r="158" spans="2:26">
      <c r="B158" s="45" t="s">
        <v>21</v>
      </c>
      <c r="C158" s="46" t="s">
        <v>10</v>
      </c>
      <c r="D158" s="47">
        <v>30</v>
      </c>
      <c r="E158" s="46" t="s">
        <v>31</v>
      </c>
      <c r="F158" s="304"/>
      <c r="G158" s="304"/>
      <c r="H158" s="304"/>
      <c r="I158" s="304"/>
      <c r="J158" s="304"/>
      <c r="K158" s="332"/>
      <c r="L158" s="332"/>
      <c r="M158" s="332"/>
      <c r="N158" s="332"/>
      <c r="O158" s="304"/>
      <c r="P158" s="332"/>
      <c r="Q158" s="332"/>
      <c r="R158" s="332"/>
      <c r="S158" s="332"/>
      <c r="T158" s="332"/>
      <c r="U158" s="332"/>
      <c r="V158" s="332"/>
    </row>
    <row r="159" spans="2:26">
      <c r="B159" s="45" t="s">
        <v>21</v>
      </c>
      <c r="C159" s="46" t="s">
        <v>10</v>
      </c>
      <c r="D159" s="47">
        <v>30</v>
      </c>
      <c r="E159" s="46" t="s">
        <v>118</v>
      </c>
      <c r="F159" s="304"/>
      <c r="G159" s="304"/>
      <c r="H159" s="304"/>
      <c r="I159" s="304"/>
      <c r="J159" s="304"/>
      <c r="K159" s="332"/>
      <c r="L159" s="332"/>
      <c r="M159" s="332"/>
      <c r="N159" s="332"/>
      <c r="O159" s="304"/>
      <c r="P159" s="332"/>
      <c r="Q159" s="332"/>
      <c r="R159" s="332"/>
      <c r="S159" s="332"/>
      <c r="T159" s="332"/>
      <c r="U159" s="332"/>
      <c r="V159" s="332"/>
    </row>
    <row r="160" spans="2:26">
      <c r="B160" s="45" t="s">
        <v>21</v>
      </c>
      <c r="C160" s="46" t="s">
        <v>10</v>
      </c>
      <c r="D160" s="47">
        <v>30</v>
      </c>
      <c r="E160" s="46" t="s">
        <v>119</v>
      </c>
      <c r="F160" s="304"/>
      <c r="G160" s="304"/>
      <c r="H160" s="304"/>
      <c r="I160" s="304"/>
      <c r="J160" s="304"/>
      <c r="K160" s="332"/>
      <c r="L160" s="332"/>
      <c r="M160" s="332"/>
      <c r="N160" s="332"/>
      <c r="O160" s="304"/>
      <c r="P160" s="332"/>
      <c r="Q160" s="332"/>
      <c r="R160" s="332"/>
      <c r="S160" s="332"/>
      <c r="T160" s="332"/>
      <c r="U160" s="332"/>
      <c r="V160" s="332"/>
    </row>
    <row r="161" spans="2:26">
      <c r="B161" s="45" t="s">
        <v>21</v>
      </c>
      <c r="C161" s="46" t="s">
        <v>10</v>
      </c>
      <c r="D161" s="47">
        <v>30</v>
      </c>
      <c r="E161" s="46" t="s">
        <v>34</v>
      </c>
      <c r="F161" s="304"/>
      <c r="G161" s="304"/>
      <c r="H161" s="304"/>
      <c r="I161" s="304"/>
      <c r="J161" s="304"/>
      <c r="K161" s="332"/>
      <c r="L161" s="332"/>
      <c r="M161" s="332"/>
      <c r="N161" s="332"/>
      <c r="O161" s="304"/>
      <c r="P161" s="332"/>
      <c r="Q161" s="332"/>
      <c r="R161" s="332"/>
      <c r="S161" s="332"/>
      <c r="T161" s="332"/>
      <c r="U161" s="332"/>
      <c r="V161" s="332"/>
    </row>
    <row r="162" spans="2:26" ht="15.6">
      <c r="B162" s="54" t="s">
        <v>21</v>
      </c>
      <c r="C162" s="55" t="s">
        <v>10</v>
      </c>
      <c r="D162" s="56" t="s">
        <v>132</v>
      </c>
      <c r="E162" s="57" t="s">
        <v>121</v>
      </c>
      <c r="F162" s="307"/>
      <c r="G162" s="307"/>
      <c r="H162" s="307"/>
      <c r="I162" s="307"/>
      <c r="J162" s="333"/>
      <c r="K162" s="337"/>
      <c r="L162" s="335"/>
      <c r="M162" s="335"/>
      <c r="N162" s="335"/>
      <c r="O162" s="333"/>
      <c r="P162" s="337"/>
      <c r="Q162" s="335"/>
      <c r="R162" s="335"/>
      <c r="S162" s="336"/>
      <c r="T162" s="337"/>
      <c r="U162" s="335"/>
      <c r="V162" s="335"/>
      <c r="X162" s="66"/>
      <c r="Z162" s="66"/>
    </row>
    <row r="163" spans="2:26">
      <c r="B163" s="45" t="s">
        <v>21</v>
      </c>
      <c r="C163" s="46" t="s">
        <v>10</v>
      </c>
      <c r="D163" s="47">
        <v>50</v>
      </c>
      <c r="E163" s="46" t="s">
        <v>31</v>
      </c>
      <c r="F163" s="304"/>
      <c r="G163" s="304"/>
      <c r="H163" s="304"/>
      <c r="I163" s="304"/>
      <c r="J163" s="304"/>
      <c r="K163" s="332"/>
      <c r="L163" s="332"/>
      <c r="M163" s="332"/>
      <c r="N163" s="332"/>
      <c r="O163" s="304"/>
      <c r="P163" s="332"/>
      <c r="Q163" s="332"/>
      <c r="R163" s="332"/>
      <c r="S163" s="332"/>
      <c r="T163" s="332"/>
      <c r="U163" s="332"/>
      <c r="V163" s="332"/>
    </row>
    <row r="164" spans="2:26">
      <c r="B164" s="45" t="s">
        <v>21</v>
      </c>
      <c r="C164" s="46" t="s">
        <v>10</v>
      </c>
      <c r="D164" s="47">
        <v>50</v>
      </c>
      <c r="E164" s="46" t="s">
        <v>118</v>
      </c>
      <c r="F164" s="304"/>
      <c r="G164" s="304"/>
      <c r="H164" s="304"/>
      <c r="I164" s="304"/>
      <c r="J164" s="304"/>
      <c r="K164" s="332"/>
      <c r="L164" s="332"/>
      <c r="M164" s="332"/>
      <c r="N164" s="332"/>
      <c r="O164" s="304"/>
      <c r="P164" s="332"/>
      <c r="Q164" s="332"/>
      <c r="R164" s="332"/>
      <c r="S164" s="332"/>
      <c r="T164" s="332"/>
      <c r="U164" s="332"/>
      <c r="V164" s="332"/>
    </row>
    <row r="165" spans="2:26">
      <c r="B165" s="45" t="s">
        <v>21</v>
      </c>
      <c r="C165" s="46" t="s">
        <v>10</v>
      </c>
      <c r="D165" s="47">
        <v>50</v>
      </c>
      <c r="E165" s="46" t="s">
        <v>119</v>
      </c>
      <c r="F165" s="304"/>
      <c r="G165" s="304"/>
      <c r="H165" s="304"/>
      <c r="I165" s="304"/>
      <c r="J165" s="304"/>
      <c r="K165" s="332"/>
      <c r="L165" s="332"/>
      <c r="M165" s="332"/>
      <c r="N165" s="332"/>
      <c r="O165" s="304"/>
      <c r="P165" s="332"/>
      <c r="Q165" s="332"/>
      <c r="R165" s="332"/>
      <c r="S165" s="332"/>
      <c r="T165" s="332"/>
      <c r="U165" s="332"/>
      <c r="V165" s="332"/>
    </row>
    <row r="166" spans="2:26">
      <c r="B166" s="45" t="s">
        <v>21</v>
      </c>
      <c r="C166" s="46" t="s">
        <v>10</v>
      </c>
      <c r="D166" s="47">
        <v>50</v>
      </c>
      <c r="E166" s="46" t="s">
        <v>34</v>
      </c>
      <c r="F166" s="304"/>
      <c r="G166" s="304"/>
      <c r="H166" s="304"/>
      <c r="I166" s="304"/>
      <c r="J166" s="304"/>
      <c r="K166" s="332"/>
      <c r="L166" s="332"/>
      <c r="M166" s="332"/>
      <c r="N166" s="332"/>
      <c r="O166" s="304"/>
      <c r="P166" s="332"/>
      <c r="Q166" s="332"/>
      <c r="R166" s="332"/>
      <c r="S166" s="332"/>
      <c r="T166" s="332"/>
      <c r="U166" s="332"/>
      <c r="V166" s="332"/>
    </row>
    <row r="167" spans="2:26" ht="15.6">
      <c r="B167" s="54" t="s">
        <v>21</v>
      </c>
      <c r="C167" s="55" t="s">
        <v>10</v>
      </c>
      <c r="D167" s="56" t="s">
        <v>133</v>
      </c>
      <c r="E167" s="57" t="s">
        <v>121</v>
      </c>
      <c r="F167" s="307"/>
      <c r="G167" s="307"/>
      <c r="H167" s="307"/>
      <c r="I167" s="307"/>
      <c r="J167" s="333"/>
      <c r="K167" s="337"/>
      <c r="L167" s="335"/>
      <c r="M167" s="335"/>
      <c r="N167" s="335"/>
      <c r="O167" s="333"/>
      <c r="P167" s="337"/>
      <c r="Q167" s="335"/>
      <c r="R167" s="335"/>
      <c r="S167" s="336"/>
      <c r="T167" s="337"/>
      <c r="U167" s="335"/>
      <c r="V167" s="335"/>
      <c r="X167" s="66"/>
      <c r="Z167" s="66"/>
    </row>
    <row r="168" spans="2:26">
      <c r="B168" s="45" t="s">
        <v>21</v>
      </c>
      <c r="C168" s="46" t="s">
        <v>10</v>
      </c>
      <c r="D168" s="47">
        <v>70</v>
      </c>
      <c r="E168" s="46" t="s">
        <v>31</v>
      </c>
      <c r="F168" s="304"/>
      <c r="G168" s="304"/>
      <c r="H168" s="304"/>
      <c r="I168" s="304"/>
      <c r="J168" s="304"/>
      <c r="K168" s="332"/>
      <c r="L168" s="332"/>
      <c r="M168" s="332"/>
      <c r="N168" s="332"/>
      <c r="O168" s="304"/>
      <c r="P168" s="332"/>
      <c r="Q168" s="332"/>
      <c r="R168" s="332"/>
      <c r="S168" s="332"/>
      <c r="T168" s="332"/>
      <c r="U168" s="332"/>
      <c r="V168" s="332"/>
    </row>
    <row r="169" spans="2:26">
      <c r="B169" s="45" t="s">
        <v>21</v>
      </c>
      <c r="C169" s="46" t="s">
        <v>10</v>
      </c>
      <c r="D169" s="47">
        <v>70</v>
      </c>
      <c r="E169" s="46" t="s">
        <v>118</v>
      </c>
      <c r="F169" s="304"/>
      <c r="G169" s="304"/>
      <c r="H169" s="304"/>
      <c r="I169" s="304"/>
      <c r="J169" s="304"/>
      <c r="K169" s="332"/>
      <c r="L169" s="332"/>
      <c r="M169" s="332"/>
      <c r="N169" s="332"/>
      <c r="O169" s="304"/>
      <c r="P169" s="332"/>
      <c r="Q169" s="332"/>
      <c r="R169" s="332"/>
      <c r="S169" s="332"/>
      <c r="T169" s="332"/>
      <c r="U169" s="332"/>
      <c r="V169" s="332"/>
    </row>
    <row r="170" spans="2:26">
      <c r="B170" s="45" t="s">
        <v>21</v>
      </c>
      <c r="C170" s="46" t="s">
        <v>10</v>
      </c>
      <c r="D170" s="47">
        <v>70</v>
      </c>
      <c r="E170" s="46" t="s">
        <v>119</v>
      </c>
      <c r="F170" s="304"/>
      <c r="G170" s="304"/>
      <c r="H170" s="304"/>
      <c r="I170" s="304"/>
      <c r="J170" s="304"/>
      <c r="K170" s="332"/>
      <c r="L170" s="332"/>
      <c r="M170" s="332"/>
      <c r="N170" s="332"/>
      <c r="O170" s="304"/>
      <c r="P170" s="332"/>
      <c r="Q170" s="332"/>
      <c r="R170" s="332"/>
      <c r="S170" s="332"/>
      <c r="T170" s="332"/>
      <c r="U170" s="332"/>
      <c r="V170" s="332"/>
    </row>
    <row r="171" spans="2:26">
      <c r="B171" s="45" t="s">
        <v>21</v>
      </c>
      <c r="C171" s="46" t="s">
        <v>10</v>
      </c>
      <c r="D171" s="47">
        <v>70</v>
      </c>
      <c r="E171" s="46" t="s">
        <v>34</v>
      </c>
      <c r="F171" s="304"/>
      <c r="G171" s="304"/>
      <c r="H171" s="304"/>
      <c r="I171" s="304"/>
      <c r="J171" s="304"/>
      <c r="K171" s="332"/>
      <c r="L171" s="332"/>
      <c r="M171" s="332"/>
      <c r="N171" s="332"/>
      <c r="O171" s="304"/>
      <c r="P171" s="332"/>
      <c r="Q171" s="332"/>
      <c r="R171" s="332"/>
      <c r="S171" s="332"/>
      <c r="T171" s="332"/>
      <c r="U171" s="332"/>
      <c r="V171" s="332"/>
    </row>
    <row r="172" spans="2:26" ht="15.6">
      <c r="B172" s="54" t="s">
        <v>21</v>
      </c>
      <c r="C172" s="55" t="s">
        <v>10</v>
      </c>
      <c r="D172" s="56" t="s">
        <v>130</v>
      </c>
      <c r="E172" s="57" t="s">
        <v>121</v>
      </c>
      <c r="F172" s="307"/>
      <c r="G172" s="307"/>
      <c r="H172" s="307"/>
      <c r="I172" s="307"/>
      <c r="J172" s="333"/>
      <c r="K172" s="337"/>
      <c r="L172" s="335"/>
      <c r="M172" s="335"/>
      <c r="N172" s="335"/>
      <c r="O172" s="333"/>
      <c r="P172" s="337"/>
      <c r="Q172" s="335"/>
      <c r="R172" s="335"/>
      <c r="S172" s="336"/>
      <c r="T172" s="337"/>
      <c r="U172" s="335"/>
      <c r="V172" s="335"/>
      <c r="X172" s="66"/>
      <c r="Z172" s="66"/>
    </row>
    <row r="173" spans="2:26" ht="15.6">
      <c r="B173" s="54" t="s">
        <v>21</v>
      </c>
      <c r="C173" s="55" t="s">
        <v>10</v>
      </c>
      <c r="D173" s="67" t="s">
        <v>127</v>
      </c>
      <c r="E173" s="68" t="s">
        <v>31</v>
      </c>
      <c r="F173" s="414">
        <v>13</v>
      </c>
      <c r="G173" s="414">
        <v>19237</v>
      </c>
      <c r="H173" s="414">
        <v>19237</v>
      </c>
      <c r="I173" s="414">
        <v>3.3430649505445122E-7</v>
      </c>
      <c r="J173" s="415">
        <v>51.78</v>
      </c>
      <c r="K173" s="416">
        <v>4.9700000000000001E-2</v>
      </c>
      <c r="L173" s="415">
        <v>51.682588000000003</v>
      </c>
      <c r="M173" s="415">
        <v>51.877412</v>
      </c>
      <c r="N173" s="415">
        <v>6.8947000000000003</v>
      </c>
      <c r="O173" s="417">
        <v>59</v>
      </c>
      <c r="P173" s="416">
        <v>0.42530000000000001</v>
      </c>
      <c r="Q173" s="415">
        <v>58.166412000000001</v>
      </c>
      <c r="R173" s="415">
        <v>59.833587999999999</v>
      </c>
      <c r="S173" s="418">
        <v>0.43322699999999997</v>
      </c>
      <c r="T173" s="416">
        <v>3.5726762399446426E-3</v>
      </c>
      <c r="U173" s="415">
        <v>0.42622455456970848</v>
      </c>
      <c r="V173" s="415">
        <v>0.44022944543029147</v>
      </c>
      <c r="X173" s="66"/>
      <c r="Z173" s="66"/>
    </row>
    <row r="174" spans="2:26" ht="15.6">
      <c r="B174" s="54" t="s">
        <v>21</v>
      </c>
      <c r="C174" s="55" t="s">
        <v>10</v>
      </c>
      <c r="D174" s="67" t="s">
        <v>127</v>
      </c>
      <c r="E174" s="68" t="s">
        <v>118</v>
      </c>
      <c r="F174" s="414">
        <v>13</v>
      </c>
      <c r="G174" s="414">
        <v>1495</v>
      </c>
      <c r="H174" s="414">
        <v>1495</v>
      </c>
      <c r="I174" s="414">
        <v>3.2422980360921975E-8</v>
      </c>
      <c r="J174" s="415">
        <v>51.6</v>
      </c>
      <c r="K174" s="416">
        <v>0.1895</v>
      </c>
      <c r="L174" s="415">
        <v>51.228580000000001</v>
      </c>
      <c r="M174" s="415">
        <v>51.971420000000002</v>
      </c>
      <c r="N174" s="415">
        <v>7.3289</v>
      </c>
      <c r="O174" s="417">
        <v>59</v>
      </c>
      <c r="P174" s="416">
        <v>1.5259</v>
      </c>
      <c r="Q174" s="415">
        <v>56.009236000000001</v>
      </c>
      <c r="R174" s="415">
        <v>61.990763999999999</v>
      </c>
      <c r="S174" s="418">
        <v>0.44280900000000001</v>
      </c>
      <c r="T174" s="416">
        <v>1.2846643420360808E-2</v>
      </c>
      <c r="U174" s="415">
        <v>0.41762957889609281</v>
      </c>
      <c r="V174" s="415">
        <v>0.4679884211039072</v>
      </c>
      <c r="X174" s="66"/>
      <c r="Z174" s="66"/>
    </row>
    <row r="175" spans="2:26" ht="15.6">
      <c r="B175" s="54" t="s">
        <v>21</v>
      </c>
      <c r="C175" s="55" t="s">
        <v>10</v>
      </c>
      <c r="D175" s="67" t="s">
        <v>127</v>
      </c>
      <c r="E175" s="68" t="s">
        <v>119</v>
      </c>
      <c r="F175" s="414">
        <v>13</v>
      </c>
      <c r="G175" s="414">
        <v>2760</v>
      </c>
      <c r="H175" s="414">
        <v>2760</v>
      </c>
      <c r="I175" s="414">
        <v>2.1755410707481047E-8</v>
      </c>
      <c r="J175" s="415">
        <v>51.39</v>
      </c>
      <c r="K175" s="416">
        <v>0.14030000000000001</v>
      </c>
      <c r="L175" s="415">
        <v>51.115012</v>
      </c>
      <c r="M175" s="415">
        <v>51.664988000000001</v>
      </c>
      <c r="N175" s="415">
        <v>7.3742999999999999</v>
      </c>
      <c r="O175" s="417">
        <v>59</v>
      </c>
      <c r="P175" s="416">
        <v>1.123</v>
      </c>
      <c r="Q175" s="415">
        <v>56.798920000000003</v>
      </c>
      <c r="R175" s="415">
        <v>61.201079999999997</v>
      </c>
      <c r="S175" s="418">
        <v>0.461594</v>
      </c>
      <c r="T175" s="416">
        <v>9.4892192674527805E-3</v>
      </c>
      <c r="U175" s="415">
        <v>0.44299513023579257</v>
      </c>
      <c r="V175" s="415">
        <v>0.48019286976420744</v>
      </c>
      <c r="X175" s="66"/>
      <c r="Z175" s="66"/>
    </row>
    <row r="176" spans="2:26" ht="15.6">
      <c r="B176" s="54" t="s">
        <v>21</v>
      </c>
      <c r="C176" s="55" t="s">
        <v>10</v>
      </c>
      <c r="D176" s="67" t="s">
        <v>127</v>
      </c>
      <c r="E176" s="68" t="s">
        <v>34</v>
      </c>
      <c r="F176" s="414">
        <v>13</v>
      </c>
      <c r="G176" s="414">
        <v>48</v>
      </c>
      <c r="H176" s="414">
        <v>48</v>
      </c>
      <c r="I176" s="414">
        <v>6.6520320273627785E-8</v>
      </c>
      <c r="J176" s="415">
        <v>42.41</v>
      </c>
      <c r="K176" s="416">
        <v>1.3056000000000001</v>
      </c>
      <c r="L176" s="415">
        <v>39.851023999999995</v>
      </c>
      <c r="M176" s="415">
        <v>44.968975999999998</v>
      </c>
      <c r="N176" s="415">
        <v>9.0455000000000005</v>
      </c>
      <c r="O176" s="417">
        <v>53</v>
      </c>
      <c r="P176" s="416">
        <v>7.6497999999999999</v>
      </c>
      <c r="Q176" s="415">
        <v>38.006391999999998</v>
      </c>
      <c r="R176" s="415">
        <v>67.993607999999995</v>
      </c>
      <c r="S176" s="418">
        <v>0.83333299999999999</v>
      </c>
      <c r="T176" s="416">
        <v>5.3791478397101473E-2</v>
      </c>
      <c r="U176" s="415">
        <v>0.72790170234168106</v>
      </c>
      <c r="V176" s="415">
        <v>0.93876429765831892</v>
      </c>
      <c r="X176" s="66"/>
      <c r="Z176" s="66"/>
    </row>
    <row r="177" spans="2:26" ht="15.6">
      <c r="B177" s="76" t="s">
        <v>21</v>
      </c>
      <c r="C177" s="77" t="s">
        <v>134</v>
      </c>
      <c r="D177" s="78" t="s">
        <v>127</v>
      </c>
      <c r="E177" s="79" t="s">
        <v>121</v>
      </c>
      <c r="F177" s="419">
        <v>13</v>
      </c>
      <c r="G177" s="419">
        <v>23540</v>
      </c>
      <c r="H177" s="419">
        <v>23540</v>
      </c>
      <c r="I177" s="419">
        <v>4.5500520639648212E-7</v>
      </c>
      <c r="J177" s="420">
        <v>51.71</v>
      </c>
      <c r="K177" s="420">
        <v>4.5600000000000002E-2</v>
      </c>
      <c r="L177" s="420">
        <v>51.620623999999999</v>
      </c>
      <c r="M177" s="420">
        <v>51.799376000000002</v>
      </c>
      <c r="N177" s="420">
        <v>6.9989999999999997</v>
      </c>
      <c r="O177" s="422">
        <v>59</v>
      </c>
      <c r="P177" s="420">
        <v>0.38450000000000001</v>
      </c>
      <c r="Q177" s="420">
        <v>58.246380000000002</v>
      </c>
      <c r="R177" s="420">
        <v>59.753619999999998</v>
      </c>
      <c r="S177" s="423">
        <v>0.43797700000000001</v>
      </c>
      <c r="T177" s="420">
        <v>3.2336980697144201E-3</v>
      </c>
      <c r="U177" s="420">
        <v>0.43163895178335976</v>
      </c>
      <c r="V177" s="420">
        <v>0.44431504821664025</v>
      </c>
      <c r="X177" s="66"/>
      <c r="Z177" s="66"/>
    </row>
    <row r="178" spans="2:26" ht="15.6">
      <c r="B178" s="76" t="s">
        <v>21</v>
      </c>
      <c r="C178" s="79" t="s">
        <v>135</v>
      </c>
      <c r="D178" s="78" t="s">
        <v>136</v>
      </c>
      <c r="E178" s="77" t="s">
        <v>137</v>
      </c>
      <c r="F178" s="419">
        <v>36</v>
      </c>
      <c r="G178" s="419">
        <v>113252</v>
      </c>
      <c r="H178" s="424">
        <v>113252</v>
      </c>
      <c r="I178" s="424">
        <v>5.6242279534854092E-8</v>
      </c>
      <c r="J178" s="420">
        <v>109.22</v>
      </c>
      <c r="K178" s="420">
        <v>0.1051</v>
      </c>
      <c r="L178" s="420">
        <v>109.014004</v>
      </c>
      <c r="M178" s="420">
        <v>109.425996</v>
      </c>
      <c r="N178" s="420">
        <v>35.393500000000003</v>
      </c>
      <c r="O178" s="422">
        <v>144</v>
      </c>
      <c r="P178" s="420">
        <v>0.42780000000000001</v>
      </c>
      <c r="Q178" s="420">
        <v>143.16151199999999</v>
      </c>
      <c r="R178" s="420">
        <v>144.83848800000001</v>
      </c>
      <c r="S178" s="420">
        <v>0.46266699999999999</v>
      </c>
      <c r="T178" s="420">
        <v>1.4816071960429655E-3</v>
      </c>
      <c r="U178" s="420">
        <v>0.45976304989575578</v>
      </c>
      <c r="V178" s="420">
        <v>0.46557095010424421</v>
      </c>
    </row>
    <row r="179" spans="2:26" ht="15.6">
      <c r="B179" s="76" t="s">
        <v>21</v>
      </c>
      <c r="C179" s="79" t="s">
        <v>135</v>
      </c>
      <c r="D179" s="78" t="s">
        <v>136</v>
      </c>
      <c r="E179" s="77" t="s">
        <v>138</v>
      </c>
      <c r="F179" s="419">
        <v>36</v>
      </c>
      <c r="G179" s="419">
        <v>31833</v>
      </c>
      <c r="H179" s="424">
        <v>31833</v>
      </c>
      <c r="I179" s="424">
        <v>5.4547020527227353E-9</v>
      </c>
      <c r="J179" s="420">
        <v>107.95</v>
      </c>
      <c r="K179" s="420">
        <v>0.13639999999999999</v>
      </c>
      <c r="L179" s="420">
        <v>107.68265600000001</v>
      </c>
      <c r="M179" s="420">
        <v>108.217344</v>
      </c>
      <c r="N179" s="420">
        <v>24.3506</v>
      </c>
      <c r="O179" s="422">
        <v>133</v>
      </c>
      <c r="P179" s="420">
        <v>0.74539999999999995</v>
      </c>
      <c r="Q179" s="420">
        <v>131.539016</v>
      </c>
      <c r="R179" s="420">
        <v>134.460984</v>
      </c>
      <c r="S179" s="420">
        <v>0.70684500000000006</v>
      </c>
      <c r="T179" s="420">
        <v>2.5513612984195393E-3</v>
      </c>
      <c r="U179" s="420">
        <v>0.70184433185509776</v>
      </c>
      <c r="V179" s="420">
        <v>0.71184566814490235</v>
      </c>
    </row>
    <row r="180" spans="2:26" ht="15.6">
      <c r="B180" s="76" t="s">
        <v>21</v>
      </c>
      <c r="C180" s="79" t="s">
        <v>135</v>
      </c>
      <c r="D180" s="78" t="s">
        <v>136</v>
      </c>
      <c r="E180" s="77" t="s">
        <v>139</v>
      </c>
      <c r="F180" s="419">
        <v>36</v>
      </c>
      <c r="G180" s="419">
        <v>64209</v>
      </c>
      <c r="H180" s="424">
        <v>64209</v>
      </c>
      <c r="I180" s="424">
        <v>3.6600362496888173E-9</v>
      </c>
      <c r="J180" s="420">
        <v>89.64</v>
      </c>
      <c r="K180" s="420">
        <v>5.0999999999999997E-2</v>
      </c>
      <c r="L180" s="420">
        <v>89.540040000000005</v>
      </c>
      <c r="M180" s="420">
        <v>89.739959999999996</v>
      </c>
      <c r="N180" s="420">
        <v>12.9315</v>
      </c>
      <c r="O180" s="422">
        <v>96</v>
      </c>
      <c r="P180" s="420">
        <v>0.37880000000000003</v>
      </c>
      <c r="Q180" s="420">
        <v>95.257552000000004</v>
      </c>
      <c r="R180" s="420">
        <v>96.742447999999996</v>
      </c>
      <c r="S180" s="420">
        <v>8.3118999999999998E-2</v>
      </c>
      <c r="T180" s="420">
        <v>1.0894534745437027E-3</v>
      </c>
      <c r="U180" s="420">
        <v>8.0983671189894343E-2</v>
      </c>
      <c r="V180" s="420">
        <v>8.5254328810105653E-2</v>
      </c>
    </row>
    <row r="181" spans="2:26" ht="15.6">
      <c r="B181" s="76" t="s">
        <v>21</v>
      </c>
      <c r="C181" s="79" t="s">
        <v>135</v>
      </c>
      <c r="D181" s="78" t="s">
        <v>136</v>
      </c>
      <c r="E181" s="77" t="s">
        <v>140</v>
      </c>
      <c r="F181" s="419">
        <v>36</v>
      </c>
      <c r="G181" s="419">
        <v>193</v>
      </c>
      <c r="H181" s="419">
        <v>193</v>
      </c>
      <c r="I181" s="419">
        <v>1.1191091118250716E-8</v>
      </c>
      <c r="J181" s="420">
        <v>78.37</v>
      </c>
      <c r="K181" s="420">
        <v>2.1303000000000001</v>
      </c>
      <c r="L181" s="420">
        <v>74.194612000000006</v>
      </c>
      <c r="M181" s="420">
        <v>82.545388000000003</v>
      </c>
      <c r="N181" s="420">
        <v>29.595400000000001</v>
      </c>
      <c r="O181" s="422">
        <v>108</v>
      </c>
      <c r="P181" s="420">
        <v>7.774</v>
      </c>
      <c r="Q181" s="420">
        <v>92.762959999999993</v>
      </c>
      <c r="R181" s="420">
        <v>123.23704000000001</v>
      </c>
      <c r="S181" s="420">
        <v>0.75129499999999994</v>
      </c>
      <c r="T181" s="420">
        <v>3.1114931771499644E-2</v>
      </c>
      <c r="U181" s="420">
        <v>0.69030973372786064</v>
      </c>
      <c r="V181" s="420">
        <v>0.81228026627213923</v>
      </c>
    </row>
    <row r="182" spans="2:26" ht="15.6">
      <c r="B182" s="96" t="s">
        <v>142</v>
      </c>
      <c r="C182" s="97" t="s">
        <v>135</v>
      </c>
      <c r="D182" s="98" t="s">
        <v>136</v>
      </c>
      <c r="E182" s="97" t="s">
        <v>121</v>
      </c>
      <c r="F182" s="425">
        <v>36</v>
      </c>
      <c r="G182" s="425">
        <v>209487</v>
      </c>
      <c r="H182" s="425">
        <v>209487</v>
      </c>
      <c r="I182" s="425">
        <v>7.6548108955516361E-8</v>
      </c>
      <c r="J182" s="426">
        <v>103</v>
      </c>
      <c r="K182" s="426">
        <v>6.5500000000000003E-2</v>
      </c>
      <c r="L182" s="427">
        <v>102.87161999999999</v>
      </c>
      <c r="M182" s="427">
        <v>103.12838000000001</v>
      </c>
      <c r="N182" s="426">
        <v>29.9893</v>
      </c>
      <c r="O182" s="428">
        <v>137</v>
      </c>
      <c r="P182" s="426">
        <v>0.29930000000000001</v>
      </c>
      <c r="Q182" s="427">
        <v>136.41337200000001</v>
      </c>
      <c r="R182" s="427">
        <v>137.58662799999999</v>
      </c>
      <c r="S182" s="426">
        <v>0.38370399999999999</v>
      </c>
      <c r="T182" s="426">
        <v>1.0624641848258122E-3</v>
      </c>
      <c r="U182" s="427">
        <v>0.3816215701977414</v>
      </c>
      <c r="V182" s="427">
        <v>0.38578642980225858</v>
      </c>
    </row>
    <row r="183" spans="2:26">
      <c r="B183" s="45" t="s">
        <v>23</v>
      </c>
      <c r="C183" s="46" t="s">
        <v>14</v>
      </c>
      <c r="D183" s="47">
        <v>80</v>
      </c>
      <c r="E183" s="46" t="s">
        <v>31</v>
      </c>
      <c r="F183" s="304"/>
      <c r="G183" s="304"/>
      <c r="H183" s="304"/>
      <c r="I183" s="304"/>
      <c r="J183" s="304"/>
      <c r="K183" s="332"/>
      <c r="L183" s="332"/>
      <c r="M183" s="332"/>
      <c r="N183" s="332"/>
      <c r="O183" s="304"/>
      <c r="P183" s="332"/>
      <c r="Q183" s="332"/>
      <c r="R183" s="332"/>
      <c r="S183" s="332"/>
      <c r="T183" s="332"/>
      <c r="U183" s="332"/>
      <c r="V183" s="332"/>
    </row>
    <row r="184" spans="2:26">
      <c r="B184" s="45" t="s">
        <v>23</v>
      </c>
      <c r="C184" s="46" t="s">
        <v>14</v>
      </c>
      <c r="D184" s="47">
        <v>80</v>
      </c>
      <c r="E184" s="46" t="s">
        <v>118</v>
      </c>
      <c r="F184" s="304"/>
      <c r="G184" s="304"/>
      <c r="H184" s="304"/>
      <c r="I184" s="304"/>
      <c r="J184" s="304"/>
      <c r="K184" s="332"/>
      <c r="L184" s="332"/>
      <c r="M184" s="332"/>
      <c r="N184" s="332"/>
      <c r="O184" s="304"/>
      <c r="P184" s="332"/>
      <c r="Q184" s="332"/>
      <c r="R184" s="332"/>
      <c r="S184" s="332"/>
      <c r="T184" s="332"/>
      <c r="U184" s="332"/>
      <c r="V184" s="332"/>
    </row>
    <row r="185" spans="2:26">
      <c r="B185" s="45" t="s">
        <v>23</v>
      </c>
      <c r="C185" s="46" t="s">
        <v>14</v>
      </c>
      <c r="D185" s="47">
        <v>80</v>
      </c>
      <c r="E185" s="46" t="s">
        <v>119</v>
      </c>
      <c r="F185" s="304"/>
      <c r="G185" s="304"/>
      <c r="H185" s="304"/>
      <c r="I185" s="304"/>
      <c r="J185" s="304"/>
      <c r="K185" s="332"/>
      <c r="L185" s="332"/>
      <c r="M185" s="332"/>
      <c r="N185" s="332"/>
      <c r="O185" s="304"/>
      <c r="P185" s="332"/>
      <c r="Q185" s="332"/>
      <c r="R185" s="332"/>
      <c r="S185" s="332"/>
      <c r="T185" s="332"/>
      <c r="U185" s="332"/>
      <c r="V185" s="332"/>
    </row>
    <row r="186" spans="2:26">
      <c r="B186" s="45" t="s">
        <v>23</v>
      </c>
      <c r="C186" s="46" t="s">
        <v>14</v>
      </c>
      <c r="D186" s="47">
        <v>80</v>
      </c>
      <c r="E186" s="46" t="s">
        <v>34</v>
      </c>
      <c r="F186" s="304"/>
      <c r="G186" s="304"/>
      <c r="H186" s="304"/>
      <c r="I186" s="304"/>
      <c r="J186" s="304"/>
      <c r="K186" s="332"/>
      <c r="L186" s="332"/>
      <c r="M186" s="332"/>
      <c r="N186" s="332"/>
      <c r="O186" s="304"/>
      <c r="P186" s="332"/>
      <c r="Q186" s="332"/>
      <c r="R186" s="332"/>
      <c r="S186" s="332"/>
      <c r="T186" s="332"/>
      <c r="U186" s="332"/>
      <c r="V186" s="332"/>
    </row>
    <row r="187" spans="2:26" s="66" customFormat="1" ht="15.6">
      <c r="B187" s="54" t="s">
        <v>23</v>
      </c>
      <c r="C187" s="55" t="s">
        <v>14</v>
      </c>
      <c r="D187" s="56" t="s">
        <v>120</v>
      </c>
      <c r="E187" s="57" t="s">
        <v>121</v>
      </c>
      <c r="F187" s="307"/>
      <c r="G187" s="307"/>
      <c r="H187" s="307"/>
      <c r="I187" s="307"/>
      <c r="J187" s="333"/>
      <c r="K187" s="334"/>
      <c r="L187" s="335"/>
      <c r="M187" s="335"/>
      <c r="N187" s="335"/>
      <c r="O187" s="333"/>
      <c r="P187" s="334"/>
      <c r="Q187" s="335"/>
      <c r="R187" s="335"/>
      <c r="S187" s="336"/>
      <c r="T187" s="334"/>
      <c r="U187" s="335"/>
      <c r="V187" s="335"/>
    </row>
    <row r="188" spans="2:26">
      <c r="B188" s="45" t="s">
        <v>23</v>
      </c>
      <c r="C188" s="46" t="s">
        <v>14</v>
      </c>
      <c r="D188" s="47">
        <v>90</v>
      </c>
      <c r="E188" s="46" t="s">
        <v>31</v>
      </c>
      <c r="F188" s="304"/>
      <c r="G188" s="304"/>
      <c r="H188" s="304"/>
      <c r="I188" s="304"/>
      <c r="J188" s="304"/>
      <c r="K188" s="332"/>
      <c r="L188" s="332"/>
      <c r="M188" s="332"/>
      <c r="N188" s="332"/>
      <c r="O188" s="304"/>
      <c r="P188" s="332"/>
      <c r="Q188" s="332"/>
      <c r="R188" s="332"/>
      <c r="S188" s="332"/>
      <c r="T188" s="332"/>
      <c r="U188" s="332"/>
      <c r="V188" s="332"/>
    </row>
    <row r="189" spans="2:26">
      <c r="B189" s="45" t="s">
        <v>23</v>
      </c>
      <c r="C189" s="46" t="s">
        <v>14</v>
      </c>
      <c r="D189" s="47">
        <v>90</v>
      </c>
      <c r="E189" s="46" t="s">
        <v>118</v>
      </c>
      <c r="F189" s="304"/>
      <c r="G189" s="304"/>
      <c r="H189" s="304"/>
      <c r="I189" s="304"/>
      <c r="J189" s="304"/>
      <c r="K189" s="332"/>
      <c r="L189" s="332"/>
      <c r="M189" s="332"/>
      <c r="N189" s="332"/>
      <c r="O189" s="304"/>
      <c r="P189" s="332"/>
      <c r="Q189" s="332"/>
      <c r="R189" s="332"/>
      <c r="S189" s="332"/>
      <c r="T189" s="332"/>
      <c r="U189" s="332"/>
      <c r="V189" s="332"/>
    </row>
    <row r="190" spans="2:26">
      <c r="B190" s="45" t="s">
        <v>23</v>
      </c>
      <c r="C190" s="46" t="s">
        <v>14</v>
      </c>
      <c r="D190" s="47">
        <v>90</v>
      </c>
      <c r="E190" s="46" t="s">
        <v>119</v>
      </c>
      <c r="F190" s="304"/>
      <c r="G190" s="304"/>
      <c r="H190" s="304"/>
      <c r="I190" s="304"/>
      <c r="J190" s="304"/>
      <c r="K190" s="332"/>
      <c r="L190" s="332"/>
      <c r="M190" s="332"/>
      <c r="N190" s="332"/>
      <c r="O190" s="304"/>
      <c r="P190" s="332"/>
      <c r="Q190" s="332"/>
      <c r="R190" s="332"/>
      <c r="S190" s="332"/>
      <c r="T190" s="332"/>
      <c r="U190" s="332"/>
      <c r="V190" s="332"/>
    </row>
    <row r="191" spans="2:26">
      <c r="B191" s="45" t="s">
        <v>23</v>
      </c>
      <c r="C191" s="46" t="s">
        <v>14</v>
      </c>
      <c r="D191" s="47">
        <v>90</v>
      </c>
      <c r="E191" s="46" t="s">
        <v>34</v>
      </c>
      <c r="F191" s="304"/>
      <c r="G191" s="304"/>
      <c r="H191" s="304"/>
      <c r="I191" s="304"/>
      <c r="J191" s="304"/>
      <c r="K191" s="332"/>
      <c r="L191" s="332"/>
      <c r="M191" s="332"/>
      <c r="N191" s="332"/>
      <c r="O191" s="304"/>
      <c r="P191" s="332"/>
      <c r="Q191" s="332"/>
      <c r="R191" s="332"/>
      <c r="S191" s="332"/>
      <c r="T191" s="332"/>
      <c r="U191" s="332"/>
      <c r="V191" s="332"/>
    </row>
    <row r="192" spans="2:26" s="66" customFormat="1" ht="15.6">
      <c r="B192" s="54" t="s">
        <v>23</v>
      </c>
      <c r="C192" s="55" t="s">
        <v>14</v>
      </c>
      <c r="D192" s="56" t="s">
        <v>122</v>
      </c>
      <c r="E192" s="57" t="s">
        <v>121</v>
      </c>
      <c r="F192" s="307"/>
      <c r="G192" s="307"/>
      <c r="H192" s="307"/>
      <c r="I192" s="307"/>
      <c r="J192" s="333"/>
      <c r="K192" s="334"/>
      <c r="L192" s="335"/>
      <c r="M192" s="335"/>
      <c r="N192" s="335"/>
      <c r="O192" s="333"/>
      <c r="P192" s="334"/>
      <c r="Q192" s="335"/>
      <c r="R192" s="335"/>
      <c r="S192" s="336"/>
      <c r="T192" s="334"/>
      <c r="U192" s="335"/>
      <c r="V192" s="335"/>
    </row>
    <row r="193" spans="2:22">
      <c r="B193" s="45" t="s">
        <v>23</v>
      </c>
      <c r="C193" s="46" t="s">
        <v>14</v>
      </c>
      <c r="D193" s="47">
        <v>100</v>
      </c>
      <c r="E193" s="46" t="s">
        <v>31</v>
      </c>
      <c r="F193" s="304"/>
      <c r="G193" s="304"/>
      <c r="H193" s="304"/>
      <c r="I193" s="304"/>
      <c r="J193" s="304"/>
      <c r="K193" s="332"/>
      <c r="L193" s="332"/>
      <c r="M193" s="332"/>
      <c r="N193" s="332"/>
      <c r="O193" s="304"/>
      <c r="P193" s="332"/>
      <c r="Q193" s="332"/>
      <c r="R193" s="332"/>
      <c r="S193" s="332"/>
      <c r="T193" s="332"/>
      <c r="U193" s="332"/>
      <c r="V193" s="332"/>
    </row>
    <row r="194" spans="2:22">
      <c r="B194" s="45" t="s">
        <v>23</v>
      </c>
      <c r="C194" s="46" t="s">
        <v>14</v>
      </c>
      <c r="D194" s="47">
        <v>100</v>
      </c>
      <c r="E194" s="46" t="s">
        <v>118</v>
      </c>
      <c r="F194" s="304"/>
      <c r="G194" s="304"/>
      <c r="H194" s="304"/>
      <c r="I194" s="304"/>
      <c r="J194" s="304"/>
      <c r="K194" s="332"/>
      <c r="L194" s="332"/>
      <c r="M194" s="332"/>
      <c r="N194" s="332"/>
      <c r="O194" s="304"/>
      <c r="P194" s="332"/>
      <c r="Q194" s="332"/>
      <c r="R194" s="332"/>
      <c r="S194" s="332"/>
      <c r="T194" s="332"/>
      <c r="U194" s="332"/>
      <c r="V194" s="332"/>
    </row>
    <row r="195" spans="2:22">
      <c r="B195" s="45" t="s">
        <v>23</v>
      </c>
      <c r="C195" s="46" t="s">
        <v>14</v>
      </c>
      <c r="D195" s="47">
        <v>100</v>
      </c>
      <c r="E195" s="46" t="s">
        <v>119</v>
      </c>
      <c r="F195" s="304"/>
      <c r="G195" s="304"/>
      <c r="H195" s="304"/>
      <c r="I195" s="304"/>
      <c r="J195" s="304"/>
      <c r="K195" s="332"/>
      <c r="L195" s="332"/>
      <c r="M195" s="332"/>
      <c r="N195" s="332"/>
      <c r="O195" s="304"/>
      <c r="P195" s="332"/>
      <c r="Q195" s="332"/>
      <c r="R195" s="332"/>
      <c r="S195" s="332"/>
      <c r="T195" s="332"/>
      <c r="U195" s="332"/>
      <c r="V195" s="332"/>
    </row>
    <row r="196" spans="2:22">
      <c r="B196" s="45" t="s">
        <v>23</v>
      </c>
      <c r="C196" s="46" t="s">
        <v>14</v>
      </c>
      <c r="D196" s="47">
        <v>100</v>
      </c>
      <c r="E196" s="46" t="s">
        <v>34</v>
      </c>
      <c r="F196" s="304"/>
      <c r="G196" s="304"/>
      <c r="H196" s="304"/>
      <c r="I196" s="304"/>
      <c r="J196" s="304"/>
      <c r="K196" s="332"/>
      <c r="L196" s="332"/>
      <c r="M196" s="332"/>
      <c r="N196" s="332"/>
      <c r="O196" s="304"/>
      <c r="P196" s="332"/>
      <c r="Q196" s="332"/>
      <c r="R196" s="332"/>
      <c r="S196" s="332"/>
      <c r="T196" s="332"/>
      <c r="U196" s="332"/>
      <c r="V196" s="332"/>
    </row>
    <row r="197" spans="2:22" s="66" customFormat="1" ht="15.6">
      <c r="B197" s="54" t="s">
        <v>23</v>
      </c>
      <c r="C197" s="55" t="s">
        <v>14</v>
      </c>
      <c r="D197" s="56" t="s">
        <v>123</v>
      </c>
      <c r="E197" s="57" t="s">
        <v>121</v>
      </c>
      <c r="F197" s="307"/>
      <c r="G197" s="307"/>
      <c r="H197" s="307"/>
      <c r="I197" s="307"/>
      <c r="J197" s="333"/>
      <c r="K197" s="334"/>
      <c r="L197" s="335"/>
      <c r="M197" s="335"/>
      <c r="N197" s="335"/>
      <c r="O197" s="333"/>
      <c r="P197" s="334"/>
      <c r="Q197" s="335"/>
      <c r="R197" s="335"/>
      <c r="S197" s="336"/>
      <c r="T197" s="334"/>
      <c r="U197" s="335"/>
      <c r="V197" s="335"/>
    </row>
    <row r="198" spans="2:22">
      <c r="B198" s="45" t="s">
        <v>23</v>
      </c>
      <c r="C198" s="46" t="s">
        <v>14</v>
      </c>
      <c r="D198" s="47">
        <v>110</v>
      </c>
      <c r="E198" s="46" t="s">
        <v>31</v>
      </c>
      <c r="F198" s="304"/>
      <c r="G198" s="304"/>
      <c r="H198" s="304"/>
      <c r="I198" s="304"/>
      <c r="J198" s="304"/>
      <c r="K198" s="332"/>
      <c r="L198" s="332"/>
      <c r="M198" s="332"/>
      <c r="N198" s="332"/>
      <c r="O198" s="304"/>
      <c r="P198" s="332"/>
      <c r="Q198" s="332"/>
      <c r="R198" s="332"/>
      <c r="S198" s="332"/>
      <c r="T198" s="332"/>
      <c r="U198" s="332"/>
      <c r="V198" s="332"/>
    </row>
    <row r="199" spans="2:22">
      <c r="B199" s="45" t="s">
        <v>23</v>
      </c>
      <c r="C199" s="46" t="s">
        <v>14</v>
      </c>
      <c r="D199" s="47">
        <v>110</v>
      </c>
      <c r="E199" s="46" t="s">
        <v>118</v>
      </c>
      <c r="F199" s="304"/>
      <c r="G199" s="304"/>
      <c r="H199" s="304"/>
      <c r="I199" s="304"/>
      <c r="J199" s="304"/>
      <c r="K199" s="332"/>
      <c r="L199" s="332"/>
      <c r="M199" s="332"/>
      <c r="N199" s="332"/>
      <c r="O199" s="304"/>
      <c r="P199" s="332"/>
      <c r="Q199" s="332"/>
      <c r="R199" s="332"/>
      <c r="S199" s="332"/>
      <c r="T199" s="332"/>
      <c r="U199" s="332"/>
      <c r="V199" s="332"/>
    </row>
    <row r="200" spans="2:22">
      <c r="B200" s="45" t="s">
        <v>23</v>
      </c>
      <c r="C200" s="46" t="s">
        <v>14</v>
      </c>
      <c r="D200" s="47">
        <v>110</v>
      </c>
      <c r="E200" s="46" t="s">
        <v>119</v>
      </c>
      <c r="F200" s="304"/>
      <c r="G200" s="304"/>
      <c r="H200" s="304"/>
      <c r="I200" s="304"/>
      <c r="J200" s="304"/>
      <c r="K200" s="332"/>
      <c r="L200" s="332"/>
      <c r="M200" s="332"/>
      <c r="N200" s="332"/>
      <c r="O200" s="304"/>
      <c r="P200" s="332"/>
      <c r="Q200" s="332"/>
      <c r="R200" s="332"/>
      <c r="S200" s="332"/>
      <c r="T200" s="332"/>
      <c r="U200" s="332"/>
      <c r="V200" s="332"/>
    </row>
    <row r="201" spans="2:22">
      <c r="B201" s="45" t="s">
        <v>23</v>
      </c>
      <c r="C201" s="46" t="s">
        <v>14</v>
      </c>
      <c r="D201" s="47">
        <v>110</v>
      </c>
      <c r="E201" s="46" t="s">
        <v>34</v>
      </c>
      <c r="F201" s="304"/>
      <c r="G201" s="304"/>
      <c r="H201" s="304"/>
      <c r="I201" s="304"/>
      <c r="J201" s="304"/>
      <c r="K201" s="332"/>
      <c r="L201" s="332"/>
      <c r="M201" s="332"/>
      <c r="N201" s="332"/>
      <c r="O201" s="304"/>
      <c r="P201" s="332"/>
      <c r="Q201" s="332"/>
      <c r="R201" s="332"/>
      <c r="S201" s="332"/>
      <c r="T201" s="332"/>
      <c r="U201" s="332"/>
      <c r="V201" s="332"/>
    </row>
    <row r="202" spans="2:22" s="66" customFormat="1" ht="15.6">
      <c r="B202" s="54" t="s">
        <v>23</v>
      </c>
      <c r="C202" s="55" t="s">
        <v>14</v>
      </c>
      <c r="D202" s="56" t="s">
        <v>124</v>
      </c>
      <c r="E202" s="57" t="s">
        <v>121</v>
      </c>
      <c r="F202" s="307"/>
      <c r="G202" s="307"/>
      <c r="H202" s="307"/>
      <c r="I202" s="307"/>
      <c r="J202" s="333"/>
      <c r="K202" s="334"/>
      <c r="L202" s="335"/>
      <c r="M202" s="335"/>
      <c r="N202" s="335"/>
      <c r="O202" s="333"/>
      <c r="P202" s="334"/>
      <c r="Q202" s="335"/>
      <c r="R202" s="335"/>
      <c r="S202" s="336"/>
      <c r="T202" s="334"/>
      <c r="U202" s="335"/>
      <c r="V202" s="335"/>
    </row>
    <row r="203" spans="2:22">
      <c r="B203" s="45" t="s">
        <v>23</v>
      </c>
      <c r="C203" s="46" t="s">
        <v>14</v>
      </c>
      <c r="D203" s="47">
        <v>120</v>
      </c>
      <c r="E203" s="46" t="s">
        <v>31</v>
      </c>
      <c r="F203" s="304"/>
      <c r="G203" s="304"/>
      <c r="H203" s="304"/>
      <c r="I203" s="304"/>
      <c r="J203" s="304"/>
      <c r="K203" s="332"/>
      <c r="L203" s="332"/>
      <c r="M203" s="332"/>
      <c r="N203" s="332"/>
      <c r="O203" s="304"/>
      <c r="P203" s="332"/>
      <c r="Q203" s="332"/>
      <c r="R203" s="332"/>
      <c r="S203" s="332"/>
      <c r="T203" s="332"/>
      <c r="U203" s="332"/>
      <c r="V203" s="332"/>
    </row>
    <row r="204" spans="2:22">
      <c r="B204" s="45" t="s">
        <v>23</v>
      </c>
      <c r="C204" s="46" t="s">
        <v>14</v>
      </c>
      <c r="D204" s="47">
        <v>120</v>
      </c>
      <c r="E204" s="46" t="s">
        <v>118</v>
      </c>
      <c r="F204" s="304"/>
      <c r="G204" s="304"/>
      <c r="H204" s="304"/>
      <c r="I204" s="304"/>
      <c r="J204" s="304"/>
      <c r="K204" s="332"/>
      <c r="L204" s="332"/>
      <c r="M204" s="332"/>
      <c r="N204" s="332"/>
      <c r="O204" s="304"/>
      <c r="P204" s="332"/>
      <c r="Q204" s="332"/>
      <c r="R204" s="332"/>
      <c r="S204" s="332"/>
      <c r="T204" s="332"/>
      <c r="U204" s="332"/>
      <c r="V204" s="332"/>
    </row>
    <row r="205" spans="2:22">
      <c r="B205" s="45" t="s">
        <v>23</v>
      </c>
      <c r="C205" s="46" t="s">
        <v>14</v>
      </c>
      <c r="D205" s="47">
        <v>120</v>
      </c>
      <c r="E205" s="46" t="s">
        <v>119</v>
      </c>
      <c r="F205" s="304"/>
      <c r="G205" s="304"/>
      <c r="H205" s="304"/>
      <c r="I205" s="304"/>
      <c r="J205" s="304"/>
      <c r="K205" s="332"/>
      <c r="L205" s="332"/>
      <c r="M205" s="332"/>
      <c r="N205" s="332"/>
      <c r="O205" s="304"/>
      <c r="P205" s="332"/>
      <c r="Q205" s="332"/>
      <c r="R205" s="332"/>
      <c r="S205" s="332"/>
      <c r="T205" s="332"/>
      <c r="U205" s="332"/>
      <c r="V205" s="332"/>
    </row>
    <row r="206" spans="2:22">
      <c r="B206" s="45" t="s">
        <v>23</v>
      </c>
      <c r="C206" s="46" t="s">
        <v>14</v>
      </c>
      <c r="D206" s="47">
        <v>120</v>
      </c>
      <c r="E206" s="46" t="s">
        <v>34</v>
      </c>
      <c r="F206" s="304"/>
      <c r="G206" s="304"/>
      <c r="H206" s="304"/>
      <c r="I206" s="304"/>
      <c r="J206" s="304"/>
      <c r="K206" s="332"/>
      <c r="L206" s="332"/>
      <c r="M206" s="332"/>
      <c r="N206" s="332"/>
      <c r="O206" s="304"/>
      <c r="P206" s="332"/>
      <c r="Q206" s="332"/>
      <c r="R206" s="332"/>
      <c r="S206" s="332"/>
      <c r="T206" s="332"/>
      <c r="U206" s="332"/>
      <c r="V206" s="332"/>
    </row>
    <row r="207" spans="2:22" s="66" customFormat="1" ht="15.6">
      <c r="B207" s="54" t="s">
        <v>23</v>
      </c>
      <c r="C207" s="55" t="s">
        <v>14</v>
      </c>
      <c r="D207" s="56" t="s">
        <v>125</v>
      </c>
      <c r="E207" s="57" t="s">
        <v>121</v>
      </c>
      <c r="F207" s="307"/>
      <c r="G207" s="307"/>
      <c r="H207" s="307"/>
      <c r="I207" s="307"/>
      <c r="J207" s="333"/>
      <c r="K207" s="334"/>
      <c r="L207" s="335"/>
      <c r="M207" s="335"/>
      <c r="N207" s="335"/>
      <c r="O207" s="333"/>
      <c r="P207" s="334"/>
      <c r="Q207" s="335"/>
      <c r="R207" s="335"/>
      <c r="S207" s="336"/>
      <c r="T207" s="334"/>
      <c r="U207" s="335"/>
      <c r="V207" s="335"/>
    </row>
    <row r="208" spans="2:22">
      <c r="B208" s="45" t="s">
        <v>23</v>
      </c>
      <c r="C208" s="46" t="s">
        <v>14</v>
      </c>
      <c r="D208" s="47">
        <v>130</v>
      </c>
      <c r="E208" s="46" t="s">
        <v>31</v>
      </c>
      <c r="F208" s="304"/>
      <c r="G208" s="304"/>
      <c r="H208" s="304"/>
      <c r="I208" s="304"/>
      <c r="J208" s="304"/>
      <c r="K208" s="332"/>
      <c r="L208" s="332"/>
      <c r="M208" s="332"/>
      <c r="N208" s="332"/>
      <c r="O208" s="304"/>
      <c r="P208" s="332"/>
      <c r="Q208" s="332"/>
      <c r="R208" s="332"/>
      <c r="S208" s="332"/>
      <c r="T208" s="332"/>
      <c r="U208" s="332"/>
      <c r="V208" s="332"/>
    </row>
    <row r="209" spans="2:26">
      <c r="B209" s="45" t="s">
        <v>23</v>
      </c>
      <c r="C209" s="46" t="s">
        <v>14</v>
      </c>
      <c r="D209" s="47">
        <v>130</v>
      </c>
      <c r="E209" s="46" t="s">
        <v>118</v>
      </c>
      <c r="F209" s="304"/>
      <c r="G209" s="304"/>
      <c r="H209" s="304"/>
      <c r="I209" s="304"/>
      <c r="J209" s="304"/>
      <c r="K209" s="332"/>
      <c r="L209" s="332"/>
      <c r="M209" s="332"/>
      <c r="N209" s="332"/>
      <c r="O209" s="304"/>
      <c r="P209" s="332"/>
      <c r="Q209" s="332"/>
      <c r="R209" s="332"/>
      <c r="S209" s="332"/>
      <c r="T209" s="332"/>
      <c r="U209" s="332"/>
      <c r="V209" s="332"/>
    </row>
    <row r="210" spans="2:26">
      <c r="B210" s="45" t="s">
        <v>23</v>
      </c>
      <c r="C210" s="46" t="s">
        <v>14</v>
      </c>
      <c r="D210" s="47">
        <v>130</v>
      </c>
      <c r="E210" s="46" t="s">
        <v>119</v>
      </c>
      <c r="F210" s="304"/>
      <c r="G210" s="304"/>
      <c r="H210" s="304"/>
      <c r="I210" s="304"/>
      <c r="J210" s="304"/>
      <c r="K210" s="332"/>
      <c r="L210" s="332"/>
      <c r="M210" s="332"/>
      <c r="N210" s="332"/>
      <c r="O210" s="304"/>
      <c r="P210" s="332"/>
      <c r="Q210" s="332"/>
      <c r="R210" s="332"/>
      <c r="S210" s="332"/>
      <c r="T210" s="332"/>
      <c r="U210" s="332"/>
      <c r="V210" s="332"/>
    </row>
    <row r="211" spans="2:26">
      <c r="B211" s="45" t="s">
        <v>23</v>
      </c>
      <c r="C211" s="46" t="s">
        <v>14</v>
      </c>
      <c r="D211" s="47">
        <v>130</v>
      </c>
      <c r="E211" s="46" t="s">
        <v>34</v>
      </c>
      <c r="F211" s="304"/>
      <c r="G211" s="304"/>
      <c r="H211" s="304"/>
      <c r="I211" s="304"/>
      <c r="J211" s="304"/>
      <c r="K211" s="332"/>
      <c r="L211" s="332"/>
      <c r="M211" s="332"/>
      <c r="N211" s="332"/>
      <c r="O211" s="304"/>
      <c r="P211" s="332"/>
      <c r="Q211" s="332"/>
      <c r="R211" s="332"/>
      <c r="S211" s="332"/>
      <c r="T211" s="332"/>
      <c r="U211" s="332"/>
      <c r="V211" s="332"/>
    </row>
    <row r="212" spans="2:26" s="66" customFormat="1" ht="15.6">
      <c r="B212" s="54" t="s">
        <v>23</v>
      </c>
      <c r="C212" s="55" t="s">
        <v>14</v>
      </c>
      <c r="D212" s="56" t="s">
        <v>126</v>
      </c>
      <c r="E212" s="57" t="s">
        <v>121</v>
      </c>
      <c r="F212" s="307"/>
      <c r="G212" s="307"/>
      <c r="H212" s="307"/>
      <c r="I212" s="307"/>
      <c r="J212" s="333"/>
      <c r="K212" s="334"/>
      <c r="L212" s="335"/>
      <c r="M212" s="335"/>
      <c r="N212" s="335"/>
      <c r="O212" s="333"/>
      <c r="P212" s="334"/>
      <c r="Q212" s="335"/>
      <c r="R212" s="335"/>
      <c r="S212" s="336"/>
      <c r="T212" s="334"/>
      <c r="U212" s="335"/>
      <c r="V212" s="335"/>
    </row>
    <row r="213" spans="2:26" ht="15.6">
      <c r="B213" s="54" t="s">
        <v>23</v>
      </c>
      <c r="C213" s="55" t="s">
        <v>14</v>
      </c>
      <c r="D213" s="67" t="s">
        <v>127</v>
      </c>
      <c r="E213" s="68" t="s">
        <v>31</v>
      </c>
      <c r="F213" s="414">
        <v>10</v>
      </c>
      <c r="G213" s="414">
        <v>83256</v>
      </c>
      <c r="H213" s="414">
        <v>83256</v>
      </c>
      <c r="I213" s="414">
        <v>9.8442618122037987E-9</v>
      </c>
      <c r="J213" s="415">
        <v>135.56</v>
      </c>
      <c r="K213" s="416">
        <v>5.9499999999999997E-2</v>
      </c>
      <c r="L213" s="415">
        <v>135.44337999999999</v>
      </c>
      <c r="M213" s="415">
        <v>135.67662000000001</v>
      </c>
      <c r="N213" s="415">
        <v>17.193300000000001</v>
      </c>
      <c r="O213" s="417">
        <v>153</v>
      </c>
      <c r="P213" s="416">
        <v>0.5302</v>
      </c>
      <c r="Q213" s="415">
        <v>151.96080799999999</v>
      </c>
      <c r="R213" s="415">
        <v>154.03919200000001</v>
      </c>
      <c r="S213" s="418">
        <v>0.35766700000000001</v>
      </c>
      <c r="T213" s="416">
        <v>1.661161214644504E-3</v>
      </c>
      <c r="U213" s="415">
        <v>0.35441112401929681</v>
      </c>
      <c r="V213" s="415">
        <v>0.36092287598070322</v>
      </c>
      <c r="X213" s="66"/>
      <c r="Z213" s="66"/>
    </row>
    <row r="214" spans="2:26" ht="15.6">
      <c r="B214" s="54" t="s">
        <v>23</v>
      </c>
      <c r="C214" s="55" t="s">
        <v>14</v>
      </c>
      <c r="D214" s="67" t="s">
        <v>127</v>
      </c>
      <c r="E214" s="68" t="s">
        <v>118</v>
      </c>
      <c r="F214" s="414">
        <v>10</v>
      </c>
      <c r="G214" s="414">
        <v>13337</v>
      </c>
      <c r="H214" s="414">
        <v>13337</v>
      </c>
      <c r="I214" s="414">
        <v>9.5475353343903901E-10</v>
      </c>
      <c r="J214" s="415">
        <v>126.27</v>
      </c>
      <c r="K214" s="416">
        <v>0.18679999999999999</v>
      </c>
      <c r="L214" s="415">
        <v>125.90387199999999</v>
      </c>
      <c r="M214" s="415">
        <v>126.636128</v>
      </c>
      <c r="N214" s="415">
        <v>21.579799999999999</v>
      </c>
      <c r="O214" s="417">
        <v>149</v>
      </c>
      <c r="P214" s="416">
        <v>1.2902</v>
      </c>
      <c r="Q214" s="415">
        <v>146.47120799999999</v>
      </c>
      <c r="R214" s="415">
        <v>151.52879200000001</v>
      </c>
      <c r="S214" s="418">
        <v>0.56294500000000003</v>
      </c>
      <c r="T214" s="416">
        <v>4.2950868892251588E-3</v>
      </c>
      <c r="U214" s="415">
        <v>0.55452662969711874</v>
      </c>
      <c r="V214" s="415">
        <v>0.57136337030288131</v>
      </c>
      <c r="X214" s="66"/>
      <c r="Z214" s="66"/>
    </row>
    <row r="215" spans="2:26" ht="15.6">
      <c r="B215" s="54" t="s">
        <v>23</v>
      </c>
      <c r="C215" s="55" t="s">
        <v>14</v>
      </c>
      <c r="D215" s="67" t="s">
        <v>127</v>
      </c>
      <c r="E215" s="68" t="s">
        <v>119</v>
      </c>
      <c r="F215" s="414">
        <v>10</v>
      </c>
      <c r="G215" s="414">
        <v>11708</v>
      </c>
      <c r="H215" s="414">
        <v>11708</v>
      </c>
      <c r="I215" s="414">
        <v>6.4062757381241508E-10</v>
      </c>
      <c r="J215" s="415">
        <v>98.25</v>
      </c>
      <c r="K215" s="416">
        <v>0.1522</v>
      </c>
      <c r="L215" s="415">
        <v>97.951688000000004</v>
      </c>
      <c r="M215" s="415">
        <v>98.548311999999996</v>
      </c>
      <c r="N215" s="415">
        <v>16.472300000000001</v>
      </c>
      <c r="O215" s="417">
        <v>112</v>
      </c>
      <c r="P215" s="416">
        <v>3.5000000000000003E-2</v>
      </c>
      <c r="Q215" s="415">
        <v>111.9314</v>
      </c>
      <c r="R215" s="415">
        <v>112.0686</v>
      </c>
      <c r="S215" s="418">
        <v>1.6399E-2</v>
      </c>
      <c r="T215" s="416">
        <v>1.173753247467813E-3</v>
      </c>
      <c r="U215" s="415">
        <v>1.4098443634963088E-2</v>
      </c>
      <c r="V215" s="415">
        <v>1.8699556365036913E-2</v>
      </c>
      <c r="X215" s="66"/>
      <c r="Z215" s="66"/>
    </row>
    <row r="216" spans="2:26" ht="15.6">
      <c r="B216" s="54" t="s">
        <v>23</v>
      </c>
      <c r="C216" s="55" t="s">
        <v>14</v>
      </c>
      <c r="D216" s="67" t="s">
        <v>127</v>
      </c>
      <c r="E216" s="68" t="s">
        <v>34</v>
      </c>
      <c r="F216" s="414">
        <v>10</v>
      </c>
      <c r="G216" s="414">
        <v>48</v>
      </c>
      <c r="H216" s="414">
        <v>48</v>
      </c>
      <c r="I216" s="414">
        <v>1.9588116243406534E-9</v>
      </c>
      <c r="J216" s="415">
        <v>129.85</v>
      </c>
      <c r="K216" s="416">
        <v>3.2747000000000002</v>
      </c>
      <c r="L216" s="415">
        <v>123.43158799999999</v>
      </c>
      <c r="M216" s="415">
        <v>136.26841199999998</v>
      </c>
      <c r="N216" s="415">
        <v>22.688400000000001</v>
      </c>
      <c r="O216" s="417">
        <v>157</v>
      </c>
      <c r="P216" s="416">
        <v>22.660900000000002</v>
      </c>
      <c r="Q216" s="415">
        <v>112.58463599999999</v>
      </c>
      <c r="R216" s="415">
        <v>201.41536400000001</v>
      </c>
      <c r="S216" s="418">
        <v>0.45833300000000005</v>
      </c>
      <c r="T216" s="416">
        <v>7.1917757008584701E-2</v>
      </c>
      <c r="U216" s="415">
        <v>0.31737419626317404</v>
      </c>
      <c r="V216" s="415">
        <v>0.599291803736826</v>
      </c>
      <c r="X216" s="66"/>
      <c r="Z216" s="66"/>
    </row>
    <row r="217" spans="2:26" s="66" customFormat="1" ht="15.6">
      <c r="B217" s="76" t="s">
        <v>23</v>
      </c>
      <c r="C217" s="77" t="s">
        <v>128</v>
      </c>
      <c r="D217" s="78" t="s">
        <v>127</v>
      </c>
      <c r="E217" s="79" t="s">
        <v>121</v>
      </c>
      <c r="F217" s="419">
        <v>10</v>
      </c>
      <c r="G217" s="419">
        <v>108349</v>
      </c>
      <c r="H217" s="419">
        <v>108349</v>
      </c>
      <c r="I217" s="419">
        <v>1.3398454543795906E-8</v>
      </c>
      <c r="J217" s="420">
        <v>130.38999999999999</v>
      </c>
      <c r="K217" s="421">
        <v>6.4299999999999996E-2</v>
      </c>
      <c r="L217" s="420">
        <v>130.263972</v>
      </c>
      <c r="M217" s="420">
        <v>130.51602799999998</v>
      </c>
      <c r="N217" s="420">
        <v>21.1736</v>
      </c>
      <c r="O217" s="422">
        <v>151</v>
      </c>
      <c r="P217" s="421">
        <v>0.4587</v>
      </c>
      <c r="Q217" s="420">
        <v>150.10094799999999</v>
      </c>
      <c r="R217" s="420">
        <v>151.89905200000001</v>
      </c>
      <c r="S217" s="423">
        <v>0.34610300000000005</v>
      </c>
      <c r="T217" s="421">
        <v>1.4452563979801942E-3</v>
      </c>
      <c r="U217" s="420">
        <v>0.34327029745995885</v>
      </c>
      <c r="V217" s="420">
        <v>0.34893570254004125</v>
      </c>
    </row>
    <row r="218" spans="2:26">
      <c r="B218" s="45" t="s">
        <v>23</v>
      </c>
      <c r="C218" s="46" t="s">
        <v>12</v>
      </c>
      <c r="D218" s="47">
        <v>60</v>
      </c>
      <c r="E218" s="46" t="s">
        <v>31</v>
      </c>
      <c r="F218" s="304"/>
      <c r="G218" s="304"/>
      <c r="H218" s="304"/>
      <c r="I218" s="304"/>
      <c r="J218" s="304"/>
      <c r="K218" s="332"/>
      <c r="L218" s="332"/>
      <c r="M218" s="332"/>
      <c r="N218" s="332"/>
      <c r="O218" s="304"/>
      <c r="P218" s="332"/>
      <c r="Q218" s="332"/>
      <c r="R218" s="332"/>
      <c r="S218" s="332"/>
      <c r="T218" s="332"/>
      <c r="U218" s="332"/>
      <c r="V218" s="332"/>
    </row>
    <row r="219" spans="2:26">
      <c r="B219" s="45" t="s">
        <v>23</v>
      </c>
      <c r="C219" s="46" t="s">
        <v>12</v>
      </c>
      <c r="D219" s="47">
        <v>60</v>
      </c>
      <c r="E219" s="46" t="s">
        <v>118</v>
      </c>
      <c r="F219" s="304"/>
      <c r="G219" s="304"/>
      <c r="H219" s="304"/>
      <c r="I219" s="304"/>
      <c r="J219" s="304"/>
      <c r="K219" s="332"/>
      <c r="L219" s="332"/>
      <c r="M219" s="332"/>
      <c r="N219" s="332"/>
      <c r="O219" s="304"/>
      <c r="P219" s="332"/>
      <c r="Q219" s="332"/>
      <c r="R219" s="332"/>
      <c r="S219" s="332"/>
      <c r="T219" s="332"/>
      <c r="U219" s="332"/>
      <c r="V219" s="332"/>
    </row>
    <row r="220" spans="2:26">
      <c r="B220" s="45" t="s">
        <v>23</v>
      </c>
      <c r="C220" s="46" t="s">
        <v>12</v>
      </c>
      <c r="D220" s="47">
        <v>60</v>
      </c>
      <c r="E220" s="46" t="s">
        <v>119</v>
      </c>
      <c r="F220" s="304"/>
      <c r="G220" s="304"/>
      <c r="H220" s="304"/>
      <c r="I220" s="304"/>
      <c r="J220" s="304"/>
      <c r="K220" s="332"/>
      <c r="L220" s="332"/>
      <c r="M220" s="332"/>
      <c r="N220" s="332"/>
      <c r="O220" s="304"/>
      <c r="P220" s="332"/>
      <c r="Q220" s="332"/>
      <c r="R220" s="332"/>
      <c r="S220" s="332"/>
      <c r="T220" s="332"/>
      <c r="U220" s="332"/>
      <c r="V220" s="332"/>
    </row>
    <row r="221" spans="2:26">
      <c r="B221" s="45" t="s">
        <v>23</v>
      </c>
      <c r="C221" s="46" t="s">
        <v>12</v>
      </c>
      <c r="D221" s="47">
        <v>60</v>
      </c>
      <c r="E221" s="46" t="s">
        <v>34</v>
      </c>
      <c r="F221" s="304"/>
      <c r="G221" s="304"/>
      <c r="H221" s="304"/>
      <c r="I221" s="304"/>
      <c r="J221" s="304"/>
      <c r="K221" s="332"/>
      <c r="L221" s="332"/>
      <c r="M221" s="332"/>
      <c r="N221" s="332"/>
      <c r="O221" s="304"/>
      <c r="P221" s="332"/>
      <c r="Q221" s="332"/>
      <c r="R221" s="332"/>
      <c r="S221" s="332"/>
      <c r="T221" s="332"/>
      <c r="U221" s="332"/>
      <c r="V221" s="332"/>
    </row>
    <row r="222" spans="2:26" ht="15.6">
      <c r="B222" s="54" t="s">
        <v>23</v>
      </c>
      <c r="C222" s="55" t="s">
        <v>12</v>
      </c>
      <c r="D222" s="56" t="s">
        <v>129</v>
      </c>
      <c r="E222" s="57" t="s">
        <v>121</v>
      </c>
      <c r="F222" s="307"/>
      <c r="G222" s="307"/>
      <c r="H222" s="307"/>
      <c r="I222" s="307"/>
      <c r="J222" s="333"/>
      <c r="K222" s="334"/>
      <c r="L222" s="335"/>
      <c r="M222" s="335"/>
      <c r="N222" s="335"/>
      <c r="O222" s="333"/>
      <c r="P222" s="334"/>
      <c r="Q222" s="335"/>
      <c r="R222" s="335"/>
      <c r="S222" s="336"/>
      <c r="T222" s="334"/>
      <c r="U222" s="335"/>
      <c r="V222" s="335"/>
      <c r="X222" s="66"/>
      <c r="Z222" s="66"/>
    </row>
    <row r="223" spans="2:26">
      <c r="B223" s="45" t="s">
        <v>23</v>
      </c>
      <c r="C223" s="46" t="s">
        <v>12</v>
      </c>
      <c r="D223" s="47">
        <v>70</v>
      </c>
      <c r="E223" s="46" t="s">
        <v>31</v>
      </c>
      <c r="F223" s="304"/>
      <c r="G223" s="304"/>
      <c r="H223" s="304"/>
      <c r="I223" s="304"/>
      <c r="J223" s="304"/>
      <c r="K223" s="332"/>
      <c r="L223" s="332"/>
      <c r="M223" s="332"/>
      <c r="N223" s="332"/>
      <c r="O223" s="304"/>
      <c r="P223" s="332"/>
      <c r="Q223" s="332"/>
      <c r="R223" s="332"/>
      <c r="S223" s="332"/>
      <c r="T223" s="332"/>
      <c r="U223" s="332"/>
      <c r="V223" s="332"/>
    </row>
    <row r="224" spans="2:26">
      <c r="B224" s="45" t="s">
        <v>23</v>
      </c>
      <c r="C224" s="46" t="s">
        <v>12</v>
      </c>
      <c r="D224" s="47">
        <v>70</v>
      </c>
      <c r="E224" s="46" t="s">
        <v>118</v>
      </c>
      <c r="F224" s="304"/>
      <c r="G224" s="304"/>
      <c r="H224" s="304"/>
      <c r="I224" s="304"/>
      <c r="J224" s="304"/>
      <c r="K224" s="332"/>
      <c r="L224" s="332"/>
      <c r="M224" s="332"/>
      <c r="N224" s="332"/>
      <c r="O224" s="304"/>
      <c r="P224" s="332"/>
      <c r="Q224" s="332"/>
      <c r="R224" s="332"/>
      <c r="S224" s="332"/>
      <c r="T224" s="332"/>
      <c r="U224" s="332"/>
      <c r="V224" s="332"/>
    </row>
    <row r="225" spans="2:26">
      <c r="B225" s="45" t="s">
        <v>23</v>
      </c>
      <c r="C225" s="46" t="s">
        <v>12</v>
      </c>
      <c r="D225" s="47">
        <v>70</v>
      </c>
      <c r="E225" s="46" t="s">
        <v>119</v>
      </c>
      <c r="F225" s="304"/>
      <c r="G225" s="304"/>
      <c r="H225" s="304"/>
      <c r="I225" s="304"/>
      <c r="J225" s="304"/>
      <c r="K225" s="332"/>
      <c r="L225" s="332"/>
      <c r="M225" s="332"/>
      <c r="N225" s="332"/>
      <c r="O225" s="304"/>
      <c r="P225" s="332"/>
      <c r="Q225" s="332"/>
      <c r="R225" s="332"/>
      <c r="S225" s="332"/>
      <c r="T225" s="332"/>
      <c r="U225" s="332"/>
      <c r="V225" s="332"/>
    </row>
    <row r="226" spans="2:26">
      <c r="B226" s="45" t="s">
        <v>23</v>
      </c>
      <c r="C226" s="46" t="s">
        <v>12</v>
      </c>
      <c r="D226" s="47">
        <v>70</v>
      </c>
      <c r="E226" s="46" t="s">
        <v>34</v>
      </c>
      <c r="F226" s="304"/>
      <c r="G226" s="304"/>
      <c r="H226" s="304"/>
      <c r="I226" s="304"/>
      <c r="J226" s="304"/>
      <c r="K226" s="332"/>
      <c r="L226" s="332"/>
      <c r="M226" s="332"/>
      <c r="N226" s="332"/>
      <c r="O226" s="304"/>
      <c r="P226" s="332"/>
      <c r="Q226" s="332"/>
      <c r="R226" s="332"/>
      <c r="S226" s="332"/>
      <c r="T226" s="332"/>
      <c r="U226" s="332"/>
      <c r="V226" s="332"/>
    </row>
    <row r="227" spans="2:26" ht="15.6">
      <c r="B227" s="54" t="s">
        <v>23</v>
      </c>
      <c r="C227" s="55" t="s">
        <v>12</v>
      </c>
      <c r="D227" s="56" t="s">
        <v>130</v>
      </c>
      <c r="E227" s="57" t="s">
        <v>121</v>
      </c>
      <c r="F227" s="307"/>
      <c r="G227" s="307"/>
      <c r="H227" s="307"/>
      <c r="I227" s="307"/>
      <c r="J227" s="333"/>
      <c r="K227" s="334"/>
      <c r="L227" s="335"/>
      <c r="M227" s="335"/>
      <c r="N227" s="335"/>
      <c r="O227" s="333"/>
      <c r="P227" s="334"/>
      <c r="Q227" s="335"/>
      <c r="R227" s="335"/>
      <c r="S227" s="336"/>
      <c r="T227" s="334"/>
      <c r="U227" s="335"/>
      <c r="V227" s="335"/>
      <c r="X227" s="66"/>
      <c r="Z227" s="66"/>
    </row>
    <row r="228" spans="2:26">
      <c r="B228" s="45" t="s">
        <v>23</v>
      </c>
      <c r="C228" s="46" t="s">
        <v>12</v>
      </c>
      <c r="D228" s="47">
        <v>80</v>
      </c>
      <c r="E228" s="46" t="s">
        <v>31</v>
      </c>
      <c r="F228" s="304"/>
      <c r="G228" s="304"/>
      <c r="H228" s="304"/>
      <c r="I228" s="304"/>
      <c r="J228" s="304"/>
      <c r="K228" s="332"/>
      <c r="L228" s="332"/>
      <c r="M228" s="332"/>
      <c r="N228" s="332"/>
      <c r="O228" s="304"/>
      <c r="P228" s="332"/>
      <c r="Q228" s="332"/>
      <c r="R228" s="332"/>
      <c r="S228" s="332"/>
      <c r="T228" s="332"/>
      <c r="U228" s="332"/>
      <c r="V228" s="332"/>
    </row>
    <row r="229" spans="2:26">
      <c r="B229" s="45" t="s">
        <v>23</v>
      </c>
      <c r="C229" s="46" t="s">
        <v>12</v>
      </c>
      <c r="D229" s="47">
        <v>80</v>
      </c>
      <c r="E229" s="46" t="s">
        <v>118</v>
      </c>
      <c r="F229" s="304"/>
      <c r="G229" s="304"/>
      <c r="H229" s="304"/>
      <c r="I229" s="304"/>
      <c r="J229" s="304"/>
      <c r="K229" s="332"/>
      <c r="L229" s="332"/>
      <c r="M229" s="332"/>
      <c r="N229" s="332"/>
      <c r="O229" s="304"/>
      <c r="P229" s="332"/>
      <c r="Q229" s="332"/>
      <c r="R229" s="332"/>
      <c r="S229" s="332"/>
      <c r="T229" s="332"/>
      <c r="U229" s="332"/>
      <c r="V229" s="332"/>
    </row>
    <row r="230" spans="2:26">
      <c r="B230" s="45" t="s">
        <v>23</v>
      </c>
      <c r="C230" s="46" t="s">
        <v>12</v>
      </c>
      <c r="D230" s="47">
        <v>80</v>
      </c>
      <c r="E230" s="46" t="s">
        <v>119</v>
      </c>
      <c r="F230" s="304"/>
      <c r="G230" s="304"/>
      <c r="H230" s="304"/>
      <c r="I230" s="304"/>
      <c r="J230" s="304"/>
      <c r="K230" s="332"/>
      <c r="L230" s="332"/>
      <c r="M230" s="332"/>
      <c r="N230" s="332"/>
      <c r="O230" s="304"/>
      <c r="P230" s="332"/>
      <c r="Q230" s="332"/>
      <c r="R230" s="332"/>
      <c r="S230" s="332"/>
      <c r="T230" s="332"/>
      <c r="U230" s="332"/>
      <c r="V230" s="332"/>
    </row>
    <row r="231" spans="2:26">
      <c r="B231" s="45" t="s">
        <v>23</v>
      </c>
      <c r="C231" s="46" t="s">
        <v>12</v>
      </c>
      <c r="D231" s="47">
        <v>80</v>
      </c>
      <c r="E231" s="46" t="s">
        <v>34</v>
      </c>
      <c r="F231" s="304"/>
      <c r="G231" s="304"/>
      <c r="H231" s="304"/>
      <c r="I231" s="304"/>
      <c r="J231" s="304"/>
      <c r="K231" s="332"/>
      <c r="L231" s="332"/>
      <c r="M231" s="332"/>
      <c r="N231" s="332"/>
      <c r="O231" s="304"/>
      <c r="P231" s="332"/>
      <c r="Q231" s="332"/>
      <c r="R231" s="332"/>
      <c r="S231" s="332"/>
      <c r="T231" s="332"/>
      <c r="U231" s="332"/>
      <c r="V231" s="332"/>
    </row>
    <row r="232" spans="2:26" ht="15.6">
      <c r="B232" s="54" t="s">
        <v>23</v>
      </c>
      <c r="C232" s="55" t="s">
        <v>12</v>
      </c>
      <c r="D232" s="56" t="s">
        <v>120</v>
      </c>
      <c r="E232" s="57" t="s">
        <v>121</v>
      </c>
      <c r="F232" s="307"/>
      <c r="G232" s="307"/>
      <c r="H232" s="307"/>
      <c r="I232" s="307"/>
      <c r="J232" s="333"/>
      <c r="K232" s="334"/>
      <c r="L232" s="335"/>
      <c r="M232" s="335"/>
      <c r="N232" s="335"/>
      <c r="O232" s="333"/>
      <c r="P232" s="334"/>
      <c r="Q232" s="335"/>
      <c r="R232" s="335"/>
      <c r="S232" s="336"/>
      <c r="T232" s="334"/>
      <c r="U232" s="335"/>
      <c r="V232" s="335"/>
      <c r="X232" s="66"/>
      <c r="Z232" s="66"/>
    </row>
    <row r="233" spans="2:26">
      <c r="B233" s="45" t="s">
        <v>23</v>
      </c>
      <c r="C233" s="46" t="s">
        <v>12</v>
      </c>
      <c r="D233" s="47">
        <v>90</v>
      </c>
      <c r="E233" s="46" t="s">
        <v>31</v>
      </c>
      <c r="F233" s="304"/>
      <c r="G233" s="304"/>
      <c r="H233" s="304"/>
      <c r="I233" s="304"/>
      <c r="J233" s="304"/>
      <c r="K233" s="332"/>
      <c r="L233" s="332"/>
      <c r="M233" s="332"/>
      <c r="N233" s="332"/>
      <c r="O233" s="304"/>
      <c r="P233" s="332"/>
      <c r="Q233" s="332"/>
      <c r="R233" s="332"/>
      <c r="S233" s="332"/>
      <c r="T233" s="332"/>
      <c r="U233" s="332"/>
      <c r="V233" s="332"/>
    </row>
    <row r="234" spans="2:26">
      <c r="B234" s="45" t="s">
        <v>23</v>
      </c>
      <c r="C234" s="46" t="s">
        <v>12</v>
      </c>
      <c r="D234" s="47">
        <v>90</v>
      </c>
      <c r="E234" s="46" t="s">
        <v>118</v>
      </c>
      <c r="F234" s="304"/>
      <c r="G234" s="304"/>
      <c r="H234" s="304"/>
      <c r="I234" s="304"/>
      <c r="J234" s="304"/>
      <c r="K234" s="332"/>
      <c r="L234" s="332"/>
      <c r="M234" s="332"/>
      <c r="N234" s="332"/>
      <c r="O234" s="304"/>
      <c r="P234" s="332"/>
      <c r="Q234" s="332"/>
      <c r="R234" s="332"/>
      <c r="S234" s="332"/>
      <c r="T234" s="332"/>
      <c r="U234" s="332"/>
      <c r="V234" s="332"/>
    </row>
    <row r="235" spans="2:26">
      <c r="B235" s="45" t="s">
        <v>23</v>
      </c>
      <c r="C235" s="46" t="s">
        <v>12</v>
      </c>
      <c r="D235" s="47">
        <v>90</v>
      </c>
      <c r="E235" s="46" t="s">
        <v>119</v>
      </c>
      <c r="F235" s="304"/>
      <c r="G235" s="304"/>
      <c r="H235" s="304"/>
      <c r="I235" s="304"/>
      <c r="J235" s="304"/>
      <c r="K235" s="332"/>
      <c r="L235" s="332"/>
      <c r="M235" s="332"/>
      <c r="N235" s="332"/>
      <c r="O235" s="304"/>
      <c r="P235" s="332"/>
      <c r="Q235" s="332"/>
      <c r="R235" s="332"/>
      <c r="S235" s="332"/>
      <c r="T235" s="332"/>
      <c r="U235" s="332"/>
      <c r="V235" s="332"/>
    </row>
    <row r="236" spans="2:26">
      <c r="B236" s="45" t="s">
        <v>23</v>
      </c>
      <c r="C236" s="46" t="s">
        <v>12</v>
      </c>
      <c r="D236" s="47">
        <v>90</v>
      </c>
      <c r="E236" s="46" t="s">
        <v>34</v>
      </c>
      <c r="F236" s="304"/>
      <c r="G236" s="304"/>
      <c r="H236" s="304"/>
      <c r="I236" s="304"/>
      <c r="J236" s="304"/>
      <c r="K236" s="332"/>
      <c r="L236" s="332"/>
      <c r="M236" s="332"/>
      <c r="N236" s="332"/>
      <c r="O236" s="304"/>
      <c r="P236" s="332"/>
      <c r="Q236" s="332"/>
      <c r="R236" s="332"/>
      <c r="S236" s="332"/>
      <c r="T236" s="332"/>
      <c r="U236" s="332"/>
      <c r="V236" s="332"/>
    </row>
    <row r="237" spans="2:26" ht="15.6">
      <c r="B237" s="54" t="s">
        <v>23</v>
      </c>
      <c r="C237" s="55" t="s">
        <v>12</v>
      </c>
      <c r="D237" s="56" t="s">
        <v>122</v>
      </c>
      <c r="E237" s="57" t="s">
        <v>121</v>
      </c>
      <c r="F237" s="307"/>
      <c r="G237" s="307"/>
      <c r="H237" s="307"/>
      <c r="I237" s="307"/>
      <c r="J237" s="333"/>
      <c r="K237" s="334"/>
      <c r="L237" s="335"/>
      <c r="M237" s="335"/>
      <c r="N237" s="335"/>
      <c r="O237" s="333"/>
      <c r="P237" s="334"/>
      <c r="Q237" s="335"/>
      <c r="R237" s="335"/>
      <c r="S237" s="336"/>
      <c r="T237" s="334"/>
      <c r="U237" s="335"/>
      <c r="V237" s="335"/>
      <c r="X237" s="66"/>
      <c r="Z237" s="66"/>
    </row>
    <row r="238" spans="2:26">
      <c r="B238" s="45" t="s">
        <v>23</v>
      </c>
      <c r="C238" s="46" t="s">
        <v>12</v>
      </c>
      <c r="D238" s="47">
        <v>100</v>
      </c>
      <c r="E238" s="46" t="s">
        <v>31</v>
      </c>
      <c r="F238" s="304"/>
      <c r="G238" s="304"/>
      <c r="H238" s="304"/>
      <c r="I238" s="304"/>
      <c r="J238" s="304"/>
      <c r="K238" s="332"/>
      <c r="L238" s="332"/>
      <c r="M238" s="332"/>
      <c r="N238" s="332"/>
      <c r="O238" s="304"/>
      <c r="P238" s="332"/>
      <c r="Q238" s="332"/>
      <c r="R238" s="332"/>
      <c r="S238" s="332"/>
      <c r="T238" s="332"/>
      <c r="U238" s="332"/>
      <c r="V238" s="332"/>
    </row>
    <row r="239" spans="2:26">
      <c r="B239" s="45" t="s">
        <v>23</v>
      </c>
      <c r="C239" s="46" t="s">
        <v>12</v>
      </c>
      <c r="D239" s="47">
        <v>100</v>
      </c>
      <c r="E239" s="46" t="s">
        <v>118</v>
      </c>
      <c r="F239" s="304"/>
      <c r="G239" s="304"/>
      <c r="H239" s="304"/>
      <c r="I239" s="304"/>
      <c r="J239" s="304"/>
      <c r="K239" s="332"/>
      <c r="L239" s="332"/>
      <c r="M239" s="332"/>
      <c r="N239" s="332"/>
      <c r="O239" s="304"/>
      <c r="P239" s="332"/>
      <c r="Q239" s="332"/>
      <c r="R239" s="332"/>
      <c r="S239" s="332"/>
      <c r="T239" s="332"/>
      <c r="U239" s="332"/>
      <c r="V239" s="332"/>
    </row>
    <row r="240" spans="2:26">
      <c r="B240" s="45" t="s">
        <v>23</v>
      </c>
      <c r="C240" s="46" t="s">
        <v>12</v>
      </c>
      <c r="D240" s="47">
        <v>100</v>
      </c>
      <c r="E240" s="46" t="s">
        <v>119</v>
      </c>
      <c r="F240" s="304"/>
      <c r="G240" s="304"/>
      <c r="H240" s="304"/>
      <c r="I240" s="304"/>
      <c r="J240" s="304"/>
      <c r="K240" s="332"/>
      <c r="L240" s="332"/>
      <c r="M240" s="332"/>
      <c r="N240" s="332"/>
      <c r="O240" s="304"/>
      <c r="P240" s="332"/>
      <c r="Q240" s="332"/>
      <c r="R240" s="332"/>
      <c r="S240" s="332"/>
      <c r="T240" s="332"/>
      <c r="U240" s="332"/>
      <c r="V240" s="332"/>
    </row>
    <row r="241" spans="2:26">
      <c r="B241" s="45" t="s">
        <v>23</v>
      </c>
      <c r="C241" s="46" t="s">
        <v>12</v>
      </c>
      <c r="D241" s="47">
        <v>100</v>
      </c>
      <c r="E241" s="46" t="s">
        <v>34</v>
      </c>
      <c r="F241" s="304"/>
      <c r="G241" s="304"/>
      <c r="H241" s="304"/>
      <c r="I241" s="304"/>
      <c r="J241" s="304"/>
      <c r="K241" s="332"/>
      <c r="L241" s="332"/>
      <c r="M241" s="332"/>
      <c r="N241" s="332"/>
      <c r="O241" s="304"/>
      <c r="P241" s="332"/>
      <c r="Q241" s="332"/>
      <c r="R241" s="332"/>
      <c r="S241" s="332"/>
      <c r="T241" s="332"/>
      <c r="U241" s="332"/>
      <c r="V241" s="332"/>
    </row>
    <row r="242" spans="2:26" ht="15.6">
      <c r="B242" s="54" t="s">
        <v>23</v>
      </c>
      <c r="C242" s="55" t="s">
        <v>12</v>
      </c>
      <c r="D242" s="56" t="s">
        <v>123</v>
      </c>
      <c r="E242" s="57" t="s">
        <v>121</v>
      </c>
      <c r="F242" s="307"/>
      <c r="G242" s="307"/>
      <c r="H242" s="307"/>
      <c r="I242" s="307"/>
      <c r="J242" s="333"/>
      <c r="K242" s="334"/>
      <c r="L242" s="335"/>
      <c r="M242" s="335"/>
      <c r="N242" s="335"/>
      <c r="O242" s="333"/>
      <c r="P242" s="334"/>
      <c r="Q242" s="335"/>
      <c r="R242" s="335"/>
      <c r="S242" s="336"/>
      <c r="T242" s="334"/>
      <c r="U242" s="335"/>
      <c r="V242" s="335"/>
      <c r="X242" s="66"/>
      <c r="Z242" s="66"/>
    </row>
    <row r="243" spans="2:26" ht="15.6">
      <c r="B243" s="54" t="s">
        <v>23</v>
      </c>
      <c r="C243" s="55" t="s">
        <v>12</v>
      </c>
      <c r="D243" s="67" t="s">
        <v>127</v>
      </c>
      <c r="E243" s="68" t="s">
        <v>31</v>
      </c>
      <c r="F243" s="414">
        <v>13</v>
      </c>
      <c r="G243" s="414">
        <v>27605</v>
      </c>
      <c r="H243" s="414">
        <v>27605</v>
      </c>
      <c r="I243" s="414">
        <v>9.1170239241114025E-8</v>
      </c>
      <c r="J243" s="415">
        <v>93.27</v>
      </c>
      <c r="K243" s="416">
        <v>7.9500000000000001E-2</v>
      </c>
      <c r="L243" s="415">
        <v>93.11417999999999</v>
      </c>
      <c r="M243" s="415">
        <v>93.425820000000002</v>
      </c>
      <c r="N243" s="415">
        <v>13.212899999999999</v>
      </c>
      <c r="O243" s="417">
        <v>107</v>
      </c>
      <c r="P243" s="416">
        <v>0.64400000000000002</v>
      </c>
      <c r="Q243" s="415">
        <v>105.73775999999999</v>
      </c>
      <c r="R243" s="415">
        <v>108.26224000000001</v>
      </c>
      <c r="S243" s="418">
        <v>0.43854300000000002</v>
      </c>
      <c r="T243" s="416">
        <v>2.9865546506693164E-3</v>
      </c>
      <c r="U243" s="415">
        <v>0.43268935288468818</v>
      </c>
      <c r="V243" s="415">
        <v>0.44439664711531185</v>
      </c>
      <c r="X243" s="66"/>
      <c r="Z243" s="66"/>
    </row>
    <row r="244" spans="2:26" ht="15.6">
      <c r="B244" s="54" t="s">
        <v>23</v>
      </c>
      <c r="C244" s="55" t="s">
        <v>12</v>
      </c>
      <c r="D244" s="67" t="s">
        <v>127</v>
      </c>
      <c r="E244" s="68" t="s">
        <v>118</v>
      </c>
      <c r="F244" s="414">
        <v>13</v>
      </c>
      <c r="G244" s="414">
        <v>6594</v>
      </c>
      <c r="H244" s="414">
        <v>6594</v>
      </c>
      <c r="I244" s="414">
        <v>8.8422179052600455E-9</v>
      </c>
      <c r="J244" s="415">
        <v>90.62</v>
      </c>
      <c r="K244" s="416">
        <v>0.1764</v>
      </c>
      <c r="L244" s="415">
        <v>90.274256000000008</v>
      </c>
      <c r="M244" s="415">
        <v>90.965744000000001</v>
      </c>
      <c r="N244" s="415">
        <v>14.326700000000001</v>
      </c>
      <c r="O244" s="417">
        <v>105</v>
      </c>
      <c r="P244" s="416">
        <v>1.2929999999999999</v>
      </c>
      <c r="Q244" s="415">
        <v>102.46572</v>
      </c>
      <c r="R244" s="415">
        <v>107.53428</v>
      </c>
      <c r="S244" s="418">
        <v>0.49363000000000001</v>
      </c>
      <c r="T244" s="416">
        <v>6.1568742771330167E-3</v>
      </c>
      <c r="U244" s="415">
        <v>0.48156252641681929</v>
      </c>
      <c r="V244" s="415">
        <v>0.50569747358318073</v>
      </c>
      <c r="X244" s="66"/>
      <c r="Z244" s="66"/>
    </row>
    <row r="245" spans="2:26" ht="15.6">
      <c r="B245" s="54" t="s">
        <v>23</v>
      </c>
      <c r="C245" s="55" t="s">
        <v>12</v>
      </c>
      <c r="D245" s="67" t="s">
        <v>127</v>
      </c>
      <c r="E245" s="68" t="s">
        <v>119</v>
      </c>
      <c r="F245" s="414">
        <v>13</v>
      </c>
      <c r="G245" s="414">
        <v>2800</v>
      </c>
      <c r="H245" s="414">
        <v>2800</v>
      </c>
      <c r="I245" s="414">
        <v>5.9330166429063253E-9</v>
      </c>
      <c r="J245" s="415">
        <v>85</v>
      </c>
      <c r="K245" s="416">
        <v>0.2424</v>
      </c>
      <c r="L245" s="415">
        <v>84.524895999999998</v>
      </c>
      <c r="M245" s="415">
        <v>85.475104000000002</v>
      </c>
      <c r="N245" s="415">
        <v>12.8287</v>
      </c>
      <c r="O245" s="417">
        <v>97</v>
      </c>
      <c r="P245" s="416">
        <v>1.8331</v>
      </c>
      <c r="Q245" s="415">
        <v>93.407123999999996</v>
      </c>
      <c r="R245" s="415">
        <v>100.592876</v>
      </c>
      <c r="S245" s="418">
        <v>0.3175</v>
      </c>
      <c r="T245" s="416">
        <v>8.7971941549564534E-3</v>
      </c>
      <c r="U245" s="415">
        <v>0.30025749945628538</v>
      </c>
      <c r="V245" s="415">
        <v>0.33474250054371463</v>
      </c>
      <c r="X245" s="66"/>
      <c r="Z245" s="66"/>
    </row>
    <row r="246" spans="2:26" ht="15.6">
      <c r="B246" s="54" t="s">
        <v>23</v>
      </c>
      <c r="C246" s="55" t="s">
        <v>12</v>
      </c>
      <c r="D246" s="67" t="s">
        <v>127</v>
      </c>
      <c r="E246" s="68" t="s">
        <v>34</v>
      </c>
      <c r="F246" s="414">
        <v>13</v>
      </c>
      <c r="G246" s="414">
        <v>114</v>
      </c>
      <c r="H246" s="414">
        <v>114</v>
      </c>
      <c r="I246" s="414">
        <v>1.814105799157258E-8</v>
      </c>
      <c r="J246" s="415">
        <v>93.82</v>
      </c>
      <c r="K246" s="416">
        <v>1.6841999999999999</v>
      </c>
      <c r="L246" s="415">
        <v>90.518967999999987</v>
      </c>
      <c r="M246" s="415">
        <v>97.121032</v>
      </c>
      <c r="N246" s="415">
        <v>17.982900000000001</v>
      </c>
      <c r="O246" s="417">
        <v>116</v>
      </c>
      <c r="P246" s="416">
        <v>10.8643</v>
      </c>
      <c r="Q246" s="415">
        <v>94.705972000000003</v>
      </c>
      <c r="R246" s="415">
        <v>137.294028</v>
      </c>
      <c r="S246" s="418">
        <v>0.42105200000000004</v>
      </c>
      <c r="T246" s="416">
        <v>4.6241852131606968E-2</v>
      </c>
      <c r="U246" s="415">
        <v>0.33041796982205041</v>
      </c>
      <c r="V246" s="415">
        <v>0.51168603017794967</v>
      </c>
      <c r="X246" s="66"/>
      <c r="Z246" s="66"/>
    </row>
    <row r="247" spans="2:26" ht="15.6">
      <c r="B247" s="76" t="s">
        <v>23</v>
      </c>
      <c r="C247" s="77" t="s">
        <v>131</v>
      </c>
      <c r="D247" s="78" t="s">
        <v>127</v>
      </c>
      <c r="E247" s="79" t="s">
        <v>121</v>
      </c>
      <c r="F247" s="419">
        <v>13</v>
      </c>
      <c r="G247" s="419">
        <v>37113</v>
      </c>
      <c r="H247" s="419">
        <v>37113</v>
      </c>
      <c r="I247" s="419">
        <v>1.2408653178085295E-7</v>
      </c>
      <c r="J247" s="420">
        <v>92.17</v>
      </c>
      <c r="K247" s="421">
        <v>7.0499999999999993E-2</v>
      </c>
      <c r="L247" s="420">
        <v>92.031819999999996</v>
      </c>
      <c r="M247" s="420">
        <v>92.308180000000007</v>
      </c>
      <c r="N247" s="420">
        <v>13.5985</v>
      </c>
      <c r="O247" s="422">
        <v>106</v>
      </c>
      <c r="P247" s="421">
        <v>0.55020000000000002</v>
      </c>
      <c r="Q247" s="420">
        <v>104.92160800000001</v>
      </c>
      <c r="R247" s="420">
        <v>107.07839199999999</v>
      </c>
      <c r="S247" s="423">
        <v>0.43914499999999995</v>
      </c>
      <c r="T247" s="421">
        <v>2.576120883881235E-3</v>
      </c>
      <c r="U247" s="420">
        <v>0.43409580306759271</v>
      </c>
      <c r="V247" s="420">
        <v>0.44419419693240719</v>
      </c>
      <c r="X247" s="66"/>
      <c r="Z247" s="66"/>
    </row>
    <row r="248" spans="2:26">
      <c r="B248" s="45" t="s">
        <v>23</v>
      </c>
      <c r="C248" s="46" t="s">
        <v>10</v>
      </c>
      <c r="D248" s="47">
        <v>30</v>
      </c>
      <c r="E248" s="46" t="s">
        <v>31</v>
      </c>
      <c r="F248" s="304"/>
      <c r="G248" s="304"/>
      <c r="H248" s="304"/>
      <c r="I248" s="304"/>
      <c r="J248" s="304"/>
      <c r="K248" s="332"/>
      <c r="L248" s="332"/>
      <c r="M248" s="332"/>
      <c r="N248" s="332"/>
      <c r="O248" s="304"/>
      <c r="P248" s="332"/>
      <c r="Q248" s="332"/>
      <c r="R248" s="332"/>
      <c r="S248" s="332"/>
      <c r="T248" s="332"/>
      <c r="U248" s="332"/>
      <c r="V248" s="332"/>
    </row>
    <row r="249" spans="2:26">
      <c r="B249" s="45" t="s">
        <v>23</v>
      </c>
      <c r="C249" s="46" t="s">
        <v>10</v>
      </c>
      <c r="D249" s="47">
        <v>30</v>
      </c>
      <c r="E249" s="46" t="s">
        <v>118</v>
      </c>
      <c r="F249" s="304"/>
      <c r="G249" s="304"/>
      <c r="H249" s="304"/>
      <c r="I249" s="304"/>
      <c r="J249" s="304"/>
      <c r="K249" s="332"/>
      <c r="L249" s="332"/>
      <c r="M249" s="332"/>
      <c r="N249" s="332"/>
      <c r="O249" s="304"/>
      <c r="P249" s="332"/>
      <c r="Q249" s="332"/>
      <c r="R249" s="332"/>
      <c r="S249" s="332"/>
      <c r="T249" s="332"/>
      <c r="U249" s="332"/>
      <c r="V249" s="332"/>
    </row>
    <row r="250" spans="2:26">
      <c r="B250" s="45" t="s">
        <v>23</v>
      </c>
      <c r="C250" s="46" t="s">
        <v>10</v>
      </c>
      <c r="D250" s="47">
        <v>30</v>
      </c>
      <c r="E250" s="46" t="s">
        <v>119</v>
      </c>
      <c r="F250" s="304"/>
      <c r="G250" s="304"/>
      <c r="H250" s="304"/>
      <c r="I250" s="304"/>
      <c r="J250" s="304"/>
      <c r="K250" s="332"/>
      <c r="L250" s="332"/>
      <c r="M250" s="332"/>
      <c r="N250" s="332"/>
      <c r="O250" s="304"/>
      <c r="P250" s="332"/>
      <c r="Q250" s="332"/>
      <c r="R250" s="332"/>
      <c r="S250" s="332"/>
      <c r="T250" s="332"/>
      <c r="U250" s="332"/>
      <c r="V250" s="332"/>
    </row>
    <row r="251" spans="2:26">
      <c r="B251" s="45" t="s">
        <v>23</v>
      </c>
      <c r="C251" s="46" t="s">
        <v>10</v>
      </c>
      <c r="D251" s="47">
        <v>30</v>
      </c>
      <c r="E251" s="46" t="s">
        <v>34</v>
      </c>
      <c r="F251" s="304"/>
      <c r="G251" s="304"/>
      <c r="H251" s="304"/>
      <c r="I251" s="304"/>
      <c r="J251" s="304"/>
      <c r="K251" s="332"/>
      <c r="L251" s="332"/>
      <c r="M251" s="332"/>
      <c r="N251" s="332"/>
      <c r="O251" s="304"/>
      <c r="P251" s="332"/>
      <c r="Q251" s="332"/>
      <c r="R251" s="332"/>
      <c r="S251" s="332"/>
      <c r="T251" s="332"/>
      <c r="U251" s="332"/>
      <c r="V251" s="332"/>
    </row>
    <row r="252" spans="2:26" ht="15.6">
      <c r="B252" s="54" t="s">
        <v>23</v>
      </c>
      <c r="C252" s="55" t="s">
        <v>10</v>
      </c>
      <c r="D252" s="56" t="s">
        <v>132</v>
      </c>
      <c r="E252" s="57" t="s">
        <v>121</v>
      </c>
      <c r="F252" s="307"/>
      <c r="G252" s="307"/>
      <c r="H252" s="307"/>
      <c r="I252" s="307"/>
      <c r="J252" s="333"/>
      <c r="K252" s="337"/>
      <c r="L252" s="335"/>
      <c r="M252" s="335"/>
      <c r="N252" s="335"/>
      <c r="O252" s="333"/>
      <c r="P252" s="337"/>
      <c r="Q252" s="335"/>
      <c r="R252" s="335"/>
      <c r="S252" s="336"/>
      <c r="T252" s="337"/>
      <c r="U252" s="335"/>
      <c r="V252" s="335"/>
      <c r="X252" s="66"/>
      <c r="Z252" s="66"/>
    </row>
    <row r="253" spans="2:26">
      <c r="B253" s="45" t="s">
        <v>23</v>
      </c>
      <c r="C253" s="46" t="s">
        <v>10</v>
      </c>
      <c r="D253" s="47">
        <v>50</v>
      </c>
      <c r="E253" s="46" t="s">
        <v>31</v>
      </c>
      <c r="F253" s="304"/>
      <c r="G253" s="304"/>
      <c r="H253" s="304"/>
      <c r="I253" s="304"/>
      <c r="J253" s="304"/>
      <c r="K253" s="332"/>
      <c r="L253" s="332"/>
      <c r="M253" s="332"/>
      <c r="N253" s="332"/>
      <c r="O253" s="304"/>
      <c r="P253" s="332"/>
      <c r="Q253" s="332"/>
      <c r="R253" s="332"/>
      <c r="S253" s="332"/>
      <c r="T253" s="332"/>
      <c r="U253" s="332"/>
      <c r="V253" s="332"/>
    </row>
    <row r="254" spans="2:26">
      <c r="B254" s="45" t="s">
        <v>23</v>
      </c>
      <c r="C254" s="46" t="s">
        <v>10</v>
      </c>
      <c r="D254" s="47">
        <v>50</v>
      </c>
      <c r="E254" s="46" t="s">
        <v>118</v>
      </c>
      <c r="F254" s="304"/>
      <c r="G254" s="304"/>
      <c r="H254" s="304"/>
      <c r="I254" s="304"/>
      <c r="J254" s="304"/>
      <c r="K254" s="332"/>
      <c r="L254" s="332"/>
      <c r="M254" s="332"/>
      <c r="N254" s="332"/>
      <c r="O254" s="304"/>
      <c r="P254" s="332"/>
      <c r="Q254" s="332"/>
      <c r="R254" s="332"/>
      <c r="S254" s="332"/>
      <c r="T254" s="332"/>
      <c r="U254" s="332"/>
      <c r="V254" s="332"/>
    </row>
    <row r="255" spans="2:26">
      <c r="B255" s="45" t="s">
        <v>23</v>
      </c>
      <c r="C255" s="46" t="s">
        <v>10</v>
      </c>
      <c r="D255" s="47">
        <v>50</v>
      </c>
      <c r="E255" s="46" t="s">
        <v>119</v>
      </c>
      <c r="F255" s="304"/>
      <c r="G255" s="304"/>
      <c r="H255" s="304"/>
      <c r="I255" s="304"/>
      <c r="J255" s="304"/>
      <c r="K255" s="332"/>
      <c r="L255" s="332"/>
      <c r="M255" s="332"/>
      <c r="N255" s="332"/>
      <c r="O255" s="304"/>
      <c r="P255" s="332"/>
      <c r="Q255" s="332"/>
      <c r="R255" s="332"/>
      <c r="S255" s="332"/>
      <c r="T255" s="332"/>
      <c r="U255" s="332"/>
      <c r="V255" s="332"/>
    </row>
    <row r="256" spans="2:26">
      <c r="B256" s="45" t="s">
        <v>23</v>
      </c>
      <c r="C256" s="46" t="s">
        <v>10</v>
      </c>
      <c r="D256" s="47">
        <v>50</v>
      </c>
      <c r="E256" s="46" t="s">
        <v>34</v>
      </c>
      <c r="F256" s="304"/>
      <c r="G256" s="304"/>
      <c r="H256" s="304"/>
      <c r="I256" s="304"/>
      <c r="J256" s="304"/>
      <c r="K256" s="332"/>
      <c r="L256" s="332"/>
      <c r="M256" s="332"/>
      <c r="N256" s="332"/>
      <c r="O256" s="304"/>
      <c r="P256" s="332"/>
      <c r="Q256" s="332"/>
      <c r="R256" s="332"/>
      <c r="S256" s="332"/>
      <c r="T256" s="332"/>
      <c r="U256" s="332"/>
      <c r="V256" s="332"/>
    </row>
    <row r="257" spans="2:26" ht="15.6">
      <c r="B257" s="54" t="s">
        <v>23</v>
      </c>
      <c r="C257" s="55" t="s">
        <v>10</v>
      </c>
      <c r="D257" s="56" t="s">
        <v>133</v>
      </c>
      <c r="E257" s="57" t="s">
        <v>121</v>
      </c>
      <c r="F257" s="307"/>
      <c r="G257" s="307"/>
      <c r="H257" s="307"/>
      <c r="I257" s="307"/>
      <c r="J257" s="333"/>
      <c r="K257" s="337"/>
      <c r="L257" s="335"/>
      <c r="M257" s="335"/>
      <c r="N257" s="335"/>
      <c r="O257" s="333"/>
      <c r="P257" s="337"/>
      <c r="Q257" s="335"/>
      <c r="R257" s="335"/>
      <c r="S257" s="336"/>
      <c r="T257" s="337"/>
      <c r="U257" s="335"/>
      <c r="V257" s="335"/>
      <c r="X257" s="66"/>
      <c r="Z257" s="66"/>
    </row>
    <row r="258" spans="2:26">
      <c r="B258" s="45" t="s">
        <v>23</v>
      </c>
      <c r="C258" s="46" t="s">
        <v>10</v>
      </c>
      <c r="D258" s="47">
        <v>70</v>
      </c>
      <c r="E258" s="46" t="s">
        <v>31</v>
      </c>
      <c r="F258" s="304"/>
      <c r="G258" s="304"/>
      <c r="H258" s="304"/>
      <c r="I258" s="304"/>
      <c r="J258" s="304"/>
      <c r="K258" s="332"/>
      <c r="L258" s="332"/>
      <c r="M258" s="332"/>
      <c r="N258" s="332"/>
      <c r="O258" s="304"/>
      <c r="P258" s="332"/>
      <c r="Q258" s="332"/>
      <c r="R258" s="332"/>
      <c r="S258" s="332"/>
      <c r="T258" s="332"/>
      <c r="U258" s="332"/>
      <c r="V258" s="332"/>
    </row>
    <row r="259" spans="2:26">
      <c r="B259" s="45" t="s">
        <v>23</v>
      </c>
      <c r="C259" s="46" t="s">
        <v>10</v>
      </c>
      <c r="D259" s="47">
        <v>70</v>
      </c>
      <c r="E259" s="46" t="s">
        <v>118</v>
      </c>
      <c r="F259" s="304"/>
      <c r="G259" s="304"/>
      <c r="H259" s="304"/>
      <c r="I259" s="304"/>
      <c r="J259" s="304"/>
      <c r="K259" s="332"/>
      <c r="L259" s="332"/>
      <c r="M259" s="332"/>
      <c r="N259" s="332"/>
      <c r="O259" s="304"/>
      <c r="P259" s="332"/>
      <c r="Q259" s="332"/>
      <c r="R259" s="332"/>
      <c r="S259" s="332"/>
      <c r="T259" s="332"/>
      <c r="U259" s="332"/>
      <c r="V259" s="332"/>
    </row>
    <row r="260" spans="2:26">
      <c r="B260" s="45" t="s">
        <v>23</v>
      </c>
      <c r="C260" s="46" t="s">
        <v>10</v>
      </c>
      <c r="D260" s="47">
        <v>70</v>
      </c>
      <c r="E260" s="46" t="s">
        <v>119</v>
      </c>
      <c r="F260" s="304"/>
      <c r="G260" s="304"/>
      <c r="H260" s="304"/>
      <c r="I260" s="304"/>
      <c r="J260" s="304"/>
      <c r="K260" s="332"/>
      <c r="L260" s="332"/>
      <c r="M260" s="332"/>
      <c r="N260" s="332"/>
      <c r="O260" s="304"/>
      <c r="P260" s="332"/>
      <c r="Q260" s="332"/>
      <c r="R260" s="332"/>
      <c r="S260" s="332"/>
      <c r="T260" s="332"/>
      <c r="U260" s="332"/>
      <c r="V260" s="332"/>
    </row>
    <row r="261" spans="2:26">
      <c r="B261" s="45" t="s">
        <v>23</v>
      </c>
      <c r="C261" s="46" t="s">
        <v>10</v>
      </c>
      <c r="D261" s="47">
        <v>70</v>
      </c>
      <c r="E261" s="46" t="s">
        <v>34</v>
      </c>
      <c r="F261" s="304"/>
      <c r="G261" s="304"/>
      <c r="H261" s="304"/>
      <c r="I261" s="304"/>
      <c r="J261" s="304"/>
      <c r="K261" s="332"/>
      <c r="L261" s="332"/>
      <c r="M261" s="332"/>
      <c r="N261" s="332"/>
      <c r="O261" s="304"/>
      <c r="P261" s="332"/>
      <c r="Q261" s="332"/>
      <c r="R261" s="332"/>
      <c r="S261" s="332"/>
      <c r="T261" s="332"/>
      <c r="U261" s="332"/>
      <c r="V261" s="332"/>
    </row>
    <row r="262" spans="2:26" ht="15.6">
      <c r="B262" s="54" t="s">
        <v>23</v>
      </c>
      <c r="C262" s="55" t="s">
        <v>10</v>
      </c>
      <c r="D262" s="56" t="s">
        <v>130</v>
      </c>
      <c r="E262" s="57" t="s">
        <v>121</v>
      </c>
      <c r="F262" s="307"/>
      <c r="G262" s="307"/>
      <c r="H262" s="307"/>
      <c r="I262" s="307"/>
      <c r="J262" s="333"/>
      <c r="K262" s="337"/>
      <c r="L262" s="335"/>
      <c r="M262" s="335"/>
      <c r="N262" s="335"/>
      <c r="O262" s="333"/>
      <c r="P262" s="337"/>
      <c r="Q262" s="335"/>
      <c r="R262" s="335"/>
      <c r="S262" s="336"/>
      <c r="T262" s="337"/>
      <c r="U262" s="335"/>
      <c r="V262" s="335"/>
      <c r="X262" s="66"/>
      <c r="Z262" s="66"/>
    </row>
    <row r="263" spans="2:26" ht="15.6">
      <c r="B263" s="54" t="s">
        <v>23</v>
      </c>
      <c r="C263" s="55" t="s">
        <v>10</v>
      </c>
      <c r="D263" s="67" t="s">
        <v>127</v>
      </c>
      <c r="E263" s="68" t="s">
        <v>31</v>
      </c>
      <c r="F263" s="414">
        <v>13</v>
      </c>
      <c r="G263" s="414">
        <v>22331</v>
      </c>
      <c r="H263" s="414">
        <v>22331</v>
      </c>
      <c r="I263" s="414">
        <v>3.3430649505445122E-7</v>
      </c>
      <c r="J263" s="415">
        <v>50.99</v>
      </c>
      <c r="K263" s="416">
        <v>4.24E-2</v>
      </c>
      <c r="L263" s="415">
        <v>50.906896000000003</v>
      </c>
      <c r="M263" s="415">
        <v>51.073104000000001</v>
      </c>
      <c r="N263" s="415">
        <v>6.3451000000000004</v>
      </c>
      <c r="O263" s="417">
        <v>57</v>
      </c>
      <c r="P263" s="416">
        <v>0.38140000000000002</v>
      </c>
      <c r="Q263" s="415">
        <v>56.252456000000002</v>
      </c>
      <c r="R263" s="415">
        <v>57.747543999999998</v>
      </c>
      <c r="S263" s="418">
        <v>0.47870600000000002</v>
      </c>
      <c r="T263" s="416">
        <v>3.3428871268071716E-3</v>
      </c>
      <c r="U263" s="415">
        <v>0.47215394123145799</v>
      </c>
      <c r="V263" s="415">
        <v>0.48525805876854206</v>
      </c>
      <c r="X263" s="66"/>
      <c r="Z263" s="66"/>
    </row>
    <row r="264" spans="2:26" ht="15.6">
      <c r="B264" s="54" t="s">
        <v>23</v>
      </c>
      <c r="C264" s="55" t="s">
        <v>10</v>
      </c>
      <c r="D264" s="67" t="s">
        <v>127</v>
      </c>
      <c r="E264" s="68" t="s">
        <v>118</v>
      </c>
      <c r="F264" s="414">
        <v>13</v>
      </c>
      <c r="G264" s="414">
        <v>1180</v>
      </c>
      <c r="H264" s="414">
        <v>1180</v>
      </c>
      <c r="I264" s="414">
        <v>3.2422980360921968E-8</v>
      </c>
      <c r="J264" s="415">
        <v>50.89</v>
      </c>
      <c r="K264" s="416">
        <v>0.19220000000000001</v>
      </c>
      <c r="L264" s="415">
        <v>50.513288000000003</v>
      </c>
      <c r="M264" s="415">
        <v>51.266711999999998</v>
      </c>
      <c r="N264" s="415">
        <v>6.6051000000000002</v>
      </c>
      <c r="O264" s="417">
        <v>57</v>
      </c>
      <c r="P264" s="416">
        <v>1.6593</v>
      </c>
      <c r="Q264" s="415">
        <v>53.747771999999998</v>
      </c>
      <c r="R264" s="415">
        <v>60.252228000000002</v>
      </c>
      <c r="S264" s="418">
        <v>0.48050800000000005</v>
      </c>
      <c r="T264" s="416">
        <v>1.4544498113358589E-2</v>
      </c>
      <c r="U264" s="415">
        <v>0.45200078369781721</v>
      </c>
      <c r="V264" s="415">
        <v>0.50901521630218283</v>
      </c>
      <c r="X264" s="66"/>
      <c r="Z264" s="66"/>
    </row>
    <row r="265" spans="2:26" ht="15.6">
      <c r="B265" s="54" t="s">
        <v>23</v>
      </c>
      <c r="C265" s="55" t="s">
        <v>10</v>
      </c>
      <c r="D265" s="67" t="s">
        <v>127</v>
      </c>
      <c r="E265" s="68" t="s">
        <v>119</v>
      </c>
      <c r="F265" s="414">
        <v>13</v>
      </c>
      <c r="G265" s="414">
        <v>892</v>
      </c>
      <c r="H265" s="414">
        <v>892</v>
      </c>
      <c r="I265" s="414">
        <v>2.1755410707481043E-8</v>
      </c>
      <c r="J265" s="415">
        <v>48.33</v>
      </c>
      <c r="K265" s="416">
        <v>0.2492</v>
      </c>
      <c r="L265" s="415">
        <v>47.841567999999995</v>
      </c>
      <c r="M265" s="415">
        <v>48.818432000000001</v>
      </c>
      <c r="N265" s="415">
        <v>7.4444999999999997</v>
      </c>
      <c r="O265" s="417">
        <v>55</v>
      </c>
      <c r="P265" s="416">
        <v>1.8414999999999999</v>
      </c>
      <c r="Q265" s="415">
        <v>51.390659999999997</v>
      </c>
      <c r="R265" s="415">
        <v>58.609340000000003</v>
      </c>
      <c r="S265" s="418">
        <v>0.618834</v>
      </c>
      <c r="T265" s="416">
        <v>1.6261542311395049E-2</v>
      </c>
      <c r="U265" s="415">
        <v>0.58696137706966567</v>
      </c>
      <c r="V265" s="415">
        <v>0.65070662293033432</v>
      </c>
      <c r="X265" s="66"/>
      <c r="Z265" s="66"/>
    </row>
    <row r="266" spans="2:26" ht="15.6">
      <c r="B266" s="54" t="s">
        <v>23</v>
      </c>
      <c r="C266" s="55" t="s">
        <v>10</v>
      </c>
      <c r="D266" s="67" t="s">
        <v>127</v>
      </c>
      <c r="E266" s="68" t="s">
        <v>34</v>
      </c>
      <c r="F266" s="414">
        <v>13</v>
      </c>
      <c r="G266" s="414">
        <v>53</v>
      </c>
      <c r="H266" s="414">
        <v>53</v>
      </c>
      <c r="I266" s="414">
        <v>6.6520320273627785E-8</v>
      </c>
      <c r="J266" s="415">
        <v>46.69</v>
      </c>
      <c r="K266" s="416">
        <v>1.5821000000000001</v>
      </c>
      <c r="L266" s="415">
        <v>43.589084</v>
      </c>
      <c r="M266" s="415">
        <v>49.790915999999996</v>
      </c>
      <c r="N266" s="415">
        <v>11.5185</v>
      </c>
      <c r="O266" s="417">
        <v>60</v>
      </c>
      <c r="P266" s="416">
        <v>8.2416</v>
      </c>
      <c r="Q266" s="415">
        <v>43.846463999999997</v>
      </c>
      <c r="R266" s="415">
        <v>76.153536000000003</v>
      </c>
      <c r="S266" s="418">
        <v>0.622641</v>
      </c>
      <c r="T266" s="416">
        <v>6.65822211409067E-2</v>
      </c>
      <c r="U266" s="415">
        <v>0.49213984656382287</v>
      </c>
      <c r="V266" s="415">
        <v>0.75314215343617708</v>
      </c>
      <c r="X266" s="66"/>
      <c r="Z266" s="66"/>
    </row>
    <row r="267" spans="2:26" ht="15.6">
      <c r="B267" s="76" t="s">
        <v>23</v>
      </c>
      <c r="C267" s="77" t="s">
        <v>134</v>
      </c>
      <c r="D267" s="78" t="s">
        <v>127</v>
      </c>
      <c r="E267" s="79" t="s">
        <v>121</v>
      </c>
      <c r="F267" s="419">
        <v>13</v>
      </c>
      <c r="G267" s="419">
        <v>24456</v>
      </c>
      <c r="H267" s="419">
        <v>24456</v>
      </c>
      <c r="I267" s="419">
        <v>4.5500520639648212E-7</v>
      </c>
      <c r="J267" s="420">
        <v>50.88</v>
      </c>
      <c r="K267" s="420">
        <v>4.1099999999999998E-2</v>
      </c>
      <c r="L267" s="420">
        <v>50.799444000000001</v>
      </c>
      <c r="M267" s="420">
        <v>50.960556000000004</v>
      </c>
      <c r="N267" s="420">
        <v>6.4383999999999997</v>
      </c>
      <c r="O267" s="422">
        <v>57</v>
      </c>
      <c r="P267" s="420">
        <v>0.3644</v>
      </c>
      <c r="Q267" s="420">
        <v>56.285775999999998</v>
      </c>
      <c r="R267" s="420">
        <v>57.714224000000002</v>
      </c>
      <c r="S267" s="423">
        <v>0.48421599999999998</v>
      </c>
      <c r="T267" s="420">
        <v>3.1956616285766576E-3</v>
      </c>
      <c r="U267" s="420">
        <v>0.47795250320798971</v>
      </c>
      <c r="V267" s="420">
        <v>0.49047949679201025</v>
      </c>
      <c r="X267" s="66"/>
      <c r="Z267" s="66"/>
    </row>
    <row r="268" spans="2:26" ht="15.6">
      <c r="B268" s="76" t="s">
        <v>23</v>
      </c>
      <c r="C268" s="79" t="s">
        <v>135</v>
      </c>
      <c r="D268" s="78" t="s">
        <v>136</v>
      </c>
      <c r="E268" s="77" t="s">
        <v>137</v>
      </c>
      <c r="F268" s="419">
        <v>36</v>
      </c>
      <c r="G268" s="419">
        <v>133192</v>
      </c>
      <c r="H268" s="424">
        <v>133192</v>
      </c>
      <c r="I268" s="424">
        <v>5.6242279534854092E-8</v>
      </c>
      <c r="J268" s="420">
        <v>112.62</v>
      </c>
      <c r="K268" s="420">
        <v>9.7600000000000006E-2</v>
      </c>
      <c r="L268" s="420">
        <v>112.42870400000001</v>
      </c>
      <c r="M268" s="420">
        <v>112.811296</v>
      </c>
      <c r="N268" s="420">
        <v>35.6541</v>
      </c>
      <c r="O268" s="422">
        <v>146</v>
      </c>
      <c r="P268" s="420">
        <v>0.4</v>
      </c>
      <c r="Q268" s="420">
        <v>145.21600000000001</v>
      </c>
      <c r="R268" s="420">
        <v>146.78399999999999</v>
      </c>
      <c r="S268" s="420">
        <v>0.39472299999999999</v>
      </c>
      <c r="T268" s="420">
        <v>1.3393196232449152E-3</v>
      </c>
      <c r="U268" s="420">
        <v>0.39209793353843997</v>
      </c>
      <c r="V268" s="420">
        <v>0.39734806646156001</v>
      </c>
    </row>
    <row r="269" spans="2:26" ht="15.6">
      <c r="B269" s="76" t="s">
        <v>23</v>
      </c>
      <c r="C269" s="79" t="s">
        <v>135</v>
      </c>
      <c r="D269" s="78" t="s">
        <v>136</v>
      </c>
      <c r="E269" s="77" t="s">
        <v>138</v>
      </c>
      <c r="F269" s="419">
        <v>36</v>
      </c>
      <c r="G269" s="419">
        <v>21111</v>
      </c>
      <c r="H269" s="424">
        <v>21111</v>
      </c>
      <c r="I269" s="424">
        <v>5.4547020527227353E-9</v>
      </c>
      <c r="J269" s="420">
        <v>110.92</v>
      </c>
      <c r="K269" s="420">
        <v>0.19939999999999999</v>
      </c>
      <c r="L269" s="420">
        <v>110.52917600000001</v>
      </c>
      <c r="M269" s="420">
        <v>111.310824</v>
      </c>
      <c r="N269" s="420">
        <v>28.978200000000001</v>
      </c>
      <c r="O269" s="422">
        <v>141</v>
      </c>
      <c r="P269" s="420">
        <v>0.97040000000000004</v>
      </c>
      <c r="Q269" s="420">
        <v>139.098016</v>
      </c>
      <c r="R269" s="420">
        <v>142.901984</v>
      </c>
      <c r="S269" s="420">
        <v>0.53668700000000003</v>
      </c>
      <c r="T269" s="420">
        <v>3.4319691713523004E-3</v>
      </c>
      <c r="U269" s="420">
        <v>0.52996034042414952</v>
      </c>
      <c r="V269" s="420">
        <v>0.54341365957585053</v>
      </c>
    </row>
    <row r="270" spans="2:26" ht="15.6">
      <c r="B270" s="76" t="s">
        <v>23</v>
      </c>
      <c r="C270" s="79" t="s">
        <v>135</v>
      </c>
      <c r="D270" s="78" t="s">
        <v>136</v>
      </c>
      <c r="E270" s="77" t="s">
        <v>139</v>
      </c>
      <c r="F270" s="419">
        <v>36</v>
      </c>
      <c r="G270" s="419">
        <v>15400</v>
      </c>
      <c r="H270" s="424">
        <v>15400</v>
      </c>
      <c r="I270" s="424">
        <v>3.6600362496888169E-9</v>
      </c>
      <c r="J270" s="420">
        <v>92.95</v>
      </c>
      <c r="K270" s="420">
        <v>0.15859999999999999</v>
      </c>
      <c r="L270" s="420">
        <v>92.639144000000002</v>
      </c>
      <c r="M270" s="420">
        <v>93.260856000000004</v>
      </c>
      <c r="N270" s="420">
        <v>19.6861</v>
      </c>
      <c r="O270" s="422">
        <v>106</v>
      </c>
      <c r="P270" s="420">
        <v>0.85409999999999997</v>
      </c>
      <c r="Q270" s="420">
        <v>104.325964</v>
      </c>
      <c r="R270" s="420">
        <v>107.674036</v>
      </c>
      <c r="S270" s="420">
        <v>0.10603799999999999</v>
      </c>
      <c r="T270" s="420">
        <v>2.481018100563693E-3</v>
      </c>
      <c r="U270" s="420">
        <v>0.10117520452289516</v>
      </c>
      <c r="V270" s="420">
        <v>0.11090079547710482</v>
      </c>
    </row>
    <row r="271" spans="2:26" ht="15.6">
      <c r="B271" s="76" t="s">
        <v>23</v>
      </c>
      <c r="C271" s="79" t="s">
        <v>135</v>
      </c>
      <c r="D271" s="78" t="s">
        <v>136</v>
      </c>
      <c r="E271" s="77" t="s">
        <v>140</v>
      </c>
      <c r="F271" s="419">
        <v>36</v>
      </c>
      <c r="G271" s="419">
        <v>215</v>
      </c>
      <c r="H271" s="419">
        <v>215</v>
      </c>
      <c r="I271" s="419">
        <v>1.1191091118250716E-8</v>
      </c>
      <c r="J271" s="420">
        <v>90.25</v>
      </c>
      <c r="K271" s="420">
        <v>2.3071000000000002</v>
      </c>
      <c r="L271" s="420">
        <v>85.728083999999996</v>
      </c>
      <c r="M271" s="420">
        <v>94.771916000000004</v>
      </c>
      <c r="N271" s="420">
        <v>33.8294</v>
      </c>
      <c r="O271" s="422">
        <v>125</v>
      </c>
      <c r="P271" s="420">
        <v>8.5249000000000006</v>
      </c>
      <c r="Q271" s="420">
        <v>108.291196</v>
      </c>
      <c r="R271" s="420">
        <v>141.70880399999999</v>
      </c>
      <c r="S271" s="420">
        <v>0.47906900000000002</v>
      </c>
      <c r="T271" s="420">
        <v>3.4069825238901681E-2</v>
      </c>
      <c r="U271" s="420">
        <v>0.41229214253175273</v>
      </c>
      <c r="V271" s="420">
        <v>0.54584585746824732</v>
      </c>
    </row>
    <row r="272" spans="2:26" ht="15.6">
      <c r="B272" s="96" t="s">
        <v>143</v>
      </c>
      <c r="C272" s="97" t="s">
        <v>135</v>
      </c>
      <c r="D272" s="98" t="s">
        <v>136</v>
      </c>
      <c r="E272" s="97" t="s">
        <v>121</v>
      </c>
      <c r="F272" s="425">
        <v>36</v>
      </c>
      <c r="G272" s="425">
        <v>169918</v>
      </c>
      <c r="H272" s="425">
        <v>169918</v>
      </c>
      <c r="I272" s="425">
        <v>7.6548108955516374E-8</v>
      </c>
      <c r="J272" s="426">
        <v>110.6</v>
      </c>
      <c r="K272" s="426">
        <v>8.2900000000000001E-2</v>
      </c>
      <c r="L272" s="427">
        <v>110.43751599999999</v>
      </c>
      <c r="M272" s="427">
        <v>110.762484</v>
      </c>
      <c r="N272" s="426">
        <v>34.1952</v>
      </c>
      <c r="O272" s="428">
        <v>145</v>
      </c>
      <c r="P272" s="426">
        <v>0.35170000000000001</v>
      </c>
      <c r="Q272" s="427">
        <v>144.31066799999999</v>
      </c>
      <c r="R272" s="427">
        <v>145.68933200000001</v>
      </c>
      <c r="S272" s="426">
        <v>0.38630300000000001</v>
      </c>
      <c r="T272" s="426">
        <v>1.1811943114320689E-3</v>
      </c>
      <c r="U272" s="427">
        <v>0.38398785914959316</v>
      </c>
      <c r="V272" s="427">
        <v>0.38861814085040686</v>
      </c>
    </row>
    <row r="273" spans="2:22">
      <c r="B273" s="45" t="s">
        <v>25</v>
      </c>
      <c r="C273" s="46" t="s">
        <v>14</v>
      </c>
      <c r="D273" s="47">
        <v>80</v>
      </c>
      <c r="E273" s="46" t="s">
        <v>31</v>
      </c>
      <c r="F273" s="304"/>
      <c r="G273" s="304"/>
      <c r="H273" s="304"/>
      <c r="I273" s="304"/>
      <c r="J273" s="304"/>
      <c r="K273" s="332"/>
      <c r="L273" s="332"/>
      <c r="M273" s="332"/>
      <c r="N273" s="332"/>
      <c r="O273" s="304"/>
      <c r="P273" s="332"/>
      <c r="Q273" s="332"/>
      <c r="R273" s="332"/>
      <c r="S273" s="332"/>
      <c r="T273" s="332"/>
      <c r="U273" s="332"/>
      <c r="V273" s="332"/>
    </row>
    <row r="274" spans="2:22">
      <c r="B274" s="45" t="s">
        <v>25</v>
      </c>
      <c r="C274" s="46" t="s">
        <v>14</v>
      </c>
      <c r="D274" s="47">
        <v>80</v>
      </c>
      <c r="E274" s="46" t="s">
        <v>118</v>
      </c>
      <c r="F274" s="304"/>
      <c r="G274" s="304"/>
      <c r="H274" s="304"/>
      <c r="I274" s="304"/>
      <c r="J274" s="304"/>
      <c r="K274" s="332"/>
      <c r="L274" s="332"/>
      <c r="M274" s="332"/>
      <c r="N274" s="332"/>
      <c r="O274" s="304"/>
      <c r="P274" s="332"/>
      <c r="Q274" s="332"/>
      <c r="R274" s="332"/>
      <c r="S274" s="332"/>
      <c r="T274" s="332"/>
      <c r="U274" s="332"/>
      <c r="V274" s="332"/>
    </row>
    <row r="275" spans="2:22">
      <c r="B275" s="45" t="s">
        <v>25</v>
      </c>
      <c r="C275" s="46" t="s">
        <v>14</v>
      </c>
      <c r="D275" s="47">
        <v>80</v>
      </c>
      <c r="E275" s="46" t="s">
        <v>119</v>
      </c>
      <c r="F275" s="304"/>
      <c r="G275" s="304"/>
      <c r="H275" s="304"/>
      <c r="I275" s="304"/>
      <c r="J275" s="304"/>
      <c r="K275" s="332"/>
      <c r="L275" s="332"/>
      <c r="M275" s="332"/>
      <c r="N275" s="332"/>
      <c r="O275" s="304"/>
      <c r="P275" s="332"/>
      <c r="Q275" s="332"/>
      <c r="R275" s="332"/>
      <c r="S275" s="332"/>
      <c r="T275" s="332"/>
      <c r="U275" s="332"/>
      <c r="V275" s="332"/>
    </row>
    <row r="276" spans="2:22">
      <c r="B276" s="45" t="s">
        <v>25</v>
      </c>
      <c r="C276" s="46" t="s">
        <v>14</v>
      </c>
      <c r="D276" s="47">
        <v>80</v>
      </c>
      <c r="E276" s="46" t="s">
        <v>34</v>
      </c>
      <c r="F276" s="304"/>
      <c r="G276" s="304"/>
      <c r="H276" s="304"/>
      <c r="I276" s="304"/>
      <c r="J276" s="304"/>
      <c r="K276" s="332"/>
      <c r="L276" s="332"/>
      <c r="M276" s="332"/>
      <c r="N276" s="332"/>
      <c r="O276" s="304"/>
      <c r="P276" s="332"/>
      <c r="Q276" s="332"/>
      <c r="R276" s="332"/>
      <c r="S276" s="332"/>
      <c r="T276" s="332"/>
      <c r="U276" s="332"/>
      <c r="V276" s="332"/>
    </row>
    <row r="277" spans="2:22" s="66" customFormat="1" ht="15.6">
      <c r="B277" s="54" t="s">
        <v>25</v>
      </c>
      <c r="C277" s="55" t="s">
        <v>14</v>
      </c>
      <c r="D277" s="56" t="s">
        <v>120</v>
      </c>
      <c r="E277" s="57" t="s">
        <v>121</v>
      </c>
      <c r="F277" s="307"/>
      <c r="G277" s="307"/>
      <c r="H277" s="307"/>
      <c r="I277" s="307"/>
      <c r="J277" s="333"/>
      <c r="K277" s="334"/>
      <c r="L277" s="335"/>
      <c r="M277" s="335"/>
      <c r="N277" s="335"/>
      <c r="O277" s="333"/>
      <c r="P277" s="334"/>
      <c r="Q277" s="335"/>
      <c r="R277" s="335"/>
      <c r="S277" s="336"/>
      <c r="T277" s="334"/>
      <c r="U277" s="335"/>
      <c r="V277" s="335"/>
    </row>
    <row r="278" spans="2:22">
      <c r="B278" s="45" t="s">
        <v>25</v>
      </c>
      <c r="C278" s="46" t="s">
        <v>14</v>
      </c>
      <c r="D278" s="47">
        <v>90</v>
      </c>
      <c r="E278" s="46" t="s">
        <v>31</v>
      </c>
      <c r="F278" s="304"/>
      <c r="G278" s="304"/>
      <c r="H278" s="304"/>
      <c r="I278" s="304"/>
      <c r="J278" s="304"/>
      <c r="K278" s="332"/>
      <c r="L278" s="332"/>
      <c r="M278" s="332"/>
      <c r="N278" s="332"/>
      <c r="O278" s="304"/>
      <c r="P278" s="332"/>
      <c r="Q278" s="332"/>
      <c r="R278" s="332"/>
      <c r="S278" s="332"/>
      <c r="T278" s="332"/>
      <c r="U278" s="332"/>
      <c r="V278" s="332"/>
    </row>
    <row r="279" spans="2:22">
      <c r="B279" s="45" t="s">
        <v>25</v>
      </c>
      <c r="C279" s="46" t="s">
        <v>14</v>
      </c>
      <c r="D279" s="47">
        <v>90</v>
      </c>
      <c r="E279" s="46" t="s">
        <v>118</v>
      </c>
      <c r="F279" s="304"/>
      <c r="G279" s="304"/>
      <c r="H279" s="304"/>
      <c r="I279" s="304"/>
      <c r="J279" s="304"/>
      <c r="K279" s="332"/>
      <c r="L279" s="332"/>
      <c r="M279" s="332"/>
      <c r="N279" s="332"/>
      <c r="O279" s="304"/>
      <c r="P279" s="332"/>
      <c r="Q279" s="332"/>
      <c r="R279" s="332"/>
      <c r="S279" s="332"/>
      <c r="T279" s="332"/>
      <c r="U279" s="332"/>
      <c r="V279" s="332"/>
    </row>
    <row r="280" spans="2:22">
      <c r="B280" s="45" t="s">
        <v>25</v>
      </c>
      <c r="C280" s="46" t="s">
        <v>14</v>
      </c>
      <c r="D280" s="47">
        <v>90</v>
      </c>
      <c r="E280" s="46" t="s">
        <v>119</v>
      </c>
      <c r="F280" s="304"/>
      <c r="G280" s="304"/>
      <c r="H280" s="304"/>
      <c r="I280" s="304"/>
      <c r="J280" s="304"/>
      <c r="K280" s="332"/>
      <c r="L280" s="332"/>
      <c r="M280" s="332"/>
      <c r="N280" s="332"/>
      <c r="O280" s="304"/>
      <c r="P280" s="332"/>
      <c r="Q280" s="332"/>
      <c r="R280" s="332"/>
      <c r="S280" s="332"/>
      <c r="T280" s="332"/>
      <c r="U280" s="332"/>
      <c r="V280" s="332"/>
    </row>
    <row r="281" spans="2:22">
      <c r="B281" s="45" t="s">
        <v>25</v>
      </c>
      <c r="C281" s="46" t="s">
        <v>14</v>
      </c>
      <c r="D281" s="47">
        <v>90</v>
      </c>
      <c r="E281" s="46" t="s">
        <v>34</v>
      </c>
      <c r="F281" s="304"/>
      <c r="G281" s="304"/>
      <c r="H281" s="304"/>
      <c r="I281" s="304"/>
      <c r="J281" s="304"/>
      <c r="K281" s="332"/>
      <c r="L281" s="332"/>
      <c r="M281" s="332"/>
      <c r="N281" s="332"/>
      <c r="O281" s="304"/>
      <c r="P281" s="332"/>
      <c r="Q281" s="332"/>
      <c r="R281" s="332"/>
      <c r="S281" s="332"/>
      <c r="T281" s="332"/>
      <c r="U281" s="332"/>
      <c r="V281" s="332"/>
    </row>
    <row r="282" spans="2:22" s="66" customFormat="1" ht="15.6">
      <c r="B282" s="54" t="s">
        <v>25</v>
      </c>
      <c r="C282" s="55" t="s">
        <v>14</v>
      </c>
      <c r="D282" s="56" t="s">
        <v>122</v>
      </c>
      <c r="E282" s="57" t="s">
        <v>121</v>
      </c>
      <c r="F282" s="307"/>
      <c r="G282" s="307"/>
      <c r="H282" s="307"/>
      <c r="I282" s="307"/>
      <c r="J282" s="333"/>
      <c r="K282" s="334"/>
      <c r="L282" s="335"/>
      <c r="M282" s="335"/>
      <c r="N282" s="335"/>
      <c r="O282" s="333"/>
      <c r="P282" s="334"/>
      <c r="Q282" s="335"/>
      <c r="R282" s="335"/>
      <c r="S282" s="336"/>
      <c r="T282" s="334"/>
      <c r="U282" s="335"/>
      <c r="V282" s="335"/>
    </row>
    <row r="283" spans="2:22">
      <c r="B283" s="45" t="s">
        <v>25</v>
      </c>
      <c r="C283" s="46" t="s">
        <v>14</v>
      </c>
      <c r="D283" s="47">
        <v>100</v>
      </c>
      <c r="E283" s="46" t="s">
        <v>31</v>
      </c>
      <c r="F283" s="304"/>
      <c r="G283" s="304"/>
      <c r="H283" s="304"/>
      <c r="I283" s="304"/>
      <c r="J283" s="304"/>
      <c r="K283" s="332"/>
      <c r="L283" s="332"/>
      <c r="M283" s="332"/>
      <c r="N283" s="332"/>
      <c r="O283" s="304"/>
      <c r="P283" s="332"/>
      <c r="Q283" s="332"/>
      <c r="R283" s="332"/>
      <c r="S283" s="332"/>
      <c r="T283" s="332"/>
      <c r="U283" s="332"/>
      <c r="V283" s="332"/>
    </row>
    <row r="284" spans="2:22">
      <c r="B284" s="45" t="s">
        <v>25</v>
      </c>
      <c r="C284" s="46" t="s">
        <v>14</v>
      </c>
      <c r="D284" s="47">
        <v>100</v>
      </c>
      <c r="E284" s="46" t="s">
        <v>118</v>
      </c>
      <c r="F284" s="304"/>
      <c r="G284" s="304"/>
      <c r="H284" s="304"/>
      <c r="I284" s="304"/>
      <c r="J284" s="304"/>
      <c r="K284" s="332"/>
      <c r="L284" s="332"/>
      <c r="M284" s="332"/>
      <c r="N284" s="332"/>
      <c r="O284" s="304"/>
      <c r="P284" s="332"/>
      <c r="Q284" s="332"/>
      <c r="R284" s="332"/>
      <c r="S284" s="332"/>
      <c r="T284" s="332"/>
      <c r="U284" s="332"/>
      <c r="V284" s="332"/>
    </row>
    <row r="285" spans="2:22">
      <c r="B285" s="45" t="s">
        <v>25</v>
      </c>
      <c r="C285" s="46" t="s">
        <v>14</v>
      </c>
      <c r="D285" s="47">
        <v>100</v>
      </c>
      <c r="E285" s="46" t="s">
        <v>119</v>
      </c>
      <c r="F285" s="304"/>
      <c r="G285" s="304"/>
      <c r="H285" s="304"/>
      <c r="I285" s="304"/>
      <c r="J285" s="304"/>
      <c r="K285" s="332"/>
      <c r="L285" s="332"/>
      <c r="M285" s="332"/>
      <c r="N285" s="332"/>
      <c r="O285" s="304"/>
      <c r="P285" s="332"/>
      <c r="Q285" s="332"/>
      <c r="R285" s="332"/>
      <c r="S285" s="332"/>
      <c r="T285" s="332"/>
      <c r="U285" s="332"/>
      <c r="V285" s="332"/>
    </row>
    <row r="286" spans="2:22">
      <c r="B286" s="45" t="s">
        <v>25</v>
      </c>
      <c r="C286" s="46" t="s">
        <v>14</v>
      </c>
      <c r="D286" s="47">
        <v>100</v>
      </c>
      <c r="E286" s="46" t="s">
        <v>34</v>
      </c>
      <c r="F286" s="304"/>
      <c r="G286" s="304"/>
      <c r="H286" s="304"/>
      <c r="I286" s="304"/>
      <c r="J286" s="304"/>
      <c r="K286" s="332"/>
      <c r="L286" s="332"/>
      <c r="M286" s="332"/>
      <c r="N286" s="332"/>
      <c r="O286" s="304"/>
      <c r="P286" s="332"/>
      <c r="Q286" s="332"/>
      <c r="R286" s="332"/>
      <c r="S286" s="332"/>
      <c r="T286" s="332"/>
      <c r="U286" s="332"/>
      <c r="V286" s="332"/>
    </row>
    <row r="287" spans="2:22" s="66" customFormat="1" ht="15.6">
      <c r="B287" s="54" t="s">
        <v>25</v>
      </c>
      <c r="C287" s="55" t="s">
        <v>14</v>
      </c>
      <c r="D287" s="56" t="s">
        <v>123</v>
      </c>
      <c r="E287" s="57" t="s">
        <v>121</v>
      </c>
      <c r="F287" s="307"/>
      <c r="G287" s="307"/>
      <c r="H287" s="307"/>
      <c r="I287" s="307"/>
      <c r="J287" s="333"/>
      <c r="K287" s="334"/>
      <c r="L287" s="335"/>
      <c r="M287" s="335"/>
      <c r="N287" s="335"/>
      <c r="O287" s="333"/>
      <c r="P287" s="334"/>
      <c r="Q287" s="335"/>
      <c r="R287" s="335"/>
      <c r="S287" s="336"/>
      <c r="T287" s="334"/>
      <c r="U287" s="335"/>
      <c r="V287" s="335"/>
    </row>
    <row r="288" spans="2:22">
      <c r="B288" s="45" t="s">
        <v>25</v>
      </c>
      <c r="C288" s="46" t="s">
        <v>14</v>
      </c>
      <c r="D288" s="47">
        <v>110</v>
      </c>
      <c r="E288" s="46" t="s">
        <v>31</v>
      </c>
      <c r="F288" s="304"/>
      <c r="G288" s="304"/>
      <c r="H288" s="304"/>
      <c r="I288" s="304"/>
      <c r="J288" s="304"/>
      <c r="K288" s="332"/>
      <c r="L288" s="332"/>
      <c r="M288" s="332"/>
      <c r="N288" s="332"/>
      <c r="O288" s="304"/>
      <c r="P288" s="332"/>
      <c r="Q288" s="332"/>
      <c r="R288" s="332"/>
      <c r="S288" s="332"/>
      <c r="T288" s="332"/>
      <c r="U288" s="332"/>
      <c r="V288" s="332"/>
    </row>
    <row r="289" spans="2:26">
      <c r="B289" s="45" t="s">
        <v>25</v>
      </c>
      <c r="C289" s="46" t="s">
        <v>14</v>
      </c>
      <c r="D289" s="47">
        <v>110</v>
      </c>
      <c r="E289" s="46" t="s">
        <v>118</v>
      </c>
      <c r="F289" s="304"/>
      <c r="G289" s="304"/>
      <c r="H289" s="304"/>
      <c r="I289" s="304"/>
      <c r="J289" s="304"/>
      <c r="K289" s="332"/>
      <c r="L289" s="332"/>
      <c r="M289" s="332"/>
      <c r="N289" s="332"/>
      <c r="O289" s="304"/>
      <c r="P289" s="332"/>
      <c r="Q289" s="332"/>
      <c r="R289" s="332"/>
      <c r="S289" s="332"/>
      <c r="T289" s="332"/>
      <c r="U289" s="332"/>
      <c r="V289" s="332"/>
    </row>
    <row r="290" spans="2:26">
      <c r="B290" s="45" t="s">
        <v>25</v>
      </c>
      <c r="C290" s="46" t="s">
        <v>14</v>
      </c>
      <c r="D290" s="47">
        <v>110</v>
      </c>
      <c r="E290" s="46" t="s">
        <v>119</v>
      </c>
      <c r="F290" s="304"/>
      <c r="G290" s="304"/>
      <c r="H290" s="304"/>
      <c r="I290" s="304"/>
      <c r="J290" s="304"/>
      <c r="K290" s="332"/>
      <c r="L290" s="332"/>
      <c r="M290" s="332"/>
      <c r="N290" s="332"/>
      <c r="O290" s="304"/>
      <c r="P290" s="332"/>
      <c r="Q290" s="332"/>
      <c r="R290" s="332"/>
      <c r="S290" s="332"/>
      <c r="T290" s="332"/>
      <c r="U290" s="332"/>
      <c r="V290" s="332"/>
    </row>
    <row r="291" spans="2:26">
      <c r="B291" s="45" t="s">
        <v>25</v>
      </c>
      <c r="C291" s="46" t="s">
        <v>14</v>
      </c>
      <c r="D291" s="47">
        <v>110</v>
      </c>
      <c r="E291" s="46" t="s">
        <v>34</v>
      </c>
      <c r="F291" s="304"/>
      <c r="G291" s="304"/>
      <c r="H291" s="304"/>
      <c r="I291" s="304"/>
      <c r="J291" s="304"/>
      <c r="K291" s="332"/>
      <c r="L291" s="332"/>
      <c r="M291" s="332"/>
      <c r="N291" s="332"/>
      <c r="O291" s="304"/>
      <c r="P291" s="332"/>
      <c r="Q291" s="332"/>
      <c r="R291" s="332"/>
      <c r="S291" s="332"/>
      <c r="T291" s="332"/>
      <c r="U291" s="332"/>
      <c r="V291" s="332"/>
    </row>
    <row r="292" spans="2:26" s="66" customFormat="1" ht="15.6">
      <c r="B292" s="54" t="s">
        <v>25</v>
      </c>
      <c r="C292" s="55" t="s">
        <v>14</v>
      </c>
      <c r="D292" s="56" t="s">
        <v>124</v>
      </c>
      <c r="E292" s="57" t="s">
        <v>121</v>
      </c>
      <c r="F292" s="307"/>
      <c r="G292" s="307"/>
      <c r="H292" s="307"/>
      <c r="I292" s="307"/>
      <c r="J292" s="333"/>
      <c r="K292" s="334"/>
      <c r="L292" s="335"/>
      <c r="M292" s="335"/>
      <c r="N292" s="335"/>
      <c r="O292" s="333"/>
      <c r="P292" s="334"/>
      <c r="Q292" s="335"/>
      <c r="R292" s="335"/>
      <c r="S292" s="336"/>
      <c r="T292" s="334"/>
      <c r="U292" s="335"/>
      <c r="V292" s="335"/>
    </row>
    <row r="293" spans="2:26">
      <c r="B293" s="45" t="s">
        <v>25</v>
      </c>
      <c r="C293" s="46" t="s">
        <v>14</v>
      </c>
      <c r="D293" s="47">
        <v>120</v>
      </c>
      <c r="E293" s="46" t="s">
        <v>31</v>
      </c>
      <c r="F293" s="304"/>
      <c r="G293" s="304"/>
      <c r="H293" s="304"/>
      <c r="I293" s="304"/>
      <c r="J293" s="304"/>
      <c r="K293" s="332"/>
      <c r="L293" s="332"/>
      <c r="M293" s="332"/>
      <c r="N293" s="332"/>
      <c r="O293" s="304"/>
      <c r="P293" s="332"/>
      <c r="Q293" s="332"/>
      <c r="R293" s="332"/>
      <c r="S293" s="332"/>
      <c r="T293" s="332"/>
      <c r="U293" s="332"/>
      <c r="V293" s="332"/>
    </row>
    <row r="294" spans="2:26">
      <c r="B294" s="45" t="s">
        <v>25</v>
      </c>
      <c r="C294" s="46" t="s">
        <v>14</v>
      </c>
      <c r="D294" s="47">
        <v>120</v>
      </c>
      <c r="E294" s="46" t="s">
        <v>118</v>
      </c>
      <c r="F294" s="304"/>
      <c r="G294" s="304"/>
      <c r="H294" s="304"/>
      <c r="I294" s="304"/>
      <c r="J294" s="304"/>
      <c r="K294" s="332"/>
      <c r="L294" s="332"/>
      <c r="M294" s="332"/>
      <c r="N294" s="332"/>
      <c r="O294" s="304"/>
      <c r="P294" s="332"/>
      <c r="Q294" s="332"/>
      <c r="R294" s="332"/>
      <c r="S294" s="332"/>
      <c r="T294" s="332"/>
      <c r="U294" s="332"/>
      <c r="V294" s="332"/>
    </row>
    <row r="295" spans="2:26">
      <c r="B295" s="45" t="s">
        <v>25</v>
      </c>
      <c r="C295" s="46" t="s">
        <v>14</v>
      </c>
      <c r="D295" s="47">
        <v>120</v>
      </c>
      <c r="E295" s="46" t="s">
        <v>119</v>
      </c>
      <c r="F295" s="304"/>
      <c r="G295" s="304"/>
      <c r="H295" s="304"/>
      <c r="I295" s="304"/>
      <c r="J295" s="304"/>
      <c r="K295" s="332"/>
      <c r="L295" s="332"/>
      <c r="M295" s="332"/>
      <c r="N295" s="332"/>
      <c r="O295" s="304"/>
      <c r="P295" s="332"/>
      <c r="Q295" s="332"/>
      <c r="R295" s="332"/>
      <c r="S295" s="332"/>
      <c r="T295" s="332"/>
      <c r="U295" s="332"/>
      <c r="V295" s="332"/>
    </row>
    <row r="296" spans="2:26">
      <c r="B296" s="45" t="s">
        <v>25</v>
      </c>
      <c r="C296" s="46" t="s">
        <v>14</v>
      </c>
      <c r="D296" s="47">
        <v>120</v>
      </c>
      <c r="E296" s="46" t="s">
        <v>34</v>
      </c>
      <c r="F296" s="304"/>
      <c r="G296" s="304"/>
      <c r="H296" s="304"/>
      <c r="I296" s="304"/>
      <c r="J296" s="304"/>
      <c r="K296" s="332"/>
      <c r="L296" s="332"/>
      <c r="M296" s="332"/>
      <c r="N296" s="332"/>
      <c r="O296" s="304"/>
      <c r="P296" s="332"/>
      <c r="Q296" s="332"/>
      <c r="R296" s="332"/>
      <c r="S296" s="332"/>
      <c r="T296" s="332"/>
      <c r="U296" s="332"/>
      <c r="V296" s="332"/>
    </row>
    <row r="297" spans="2:26" s="66" customFormat="1" ht="15.6">
      <c r="B297" s="54" t="s">
        <v>25</v>
      </c>
      <c r="C297" s="55" t="s">
        <v>14</v>
      </c>
      <c r="D297" s="56" t="s">
        <v>125</v>
      </c>
      <c r="E297" s="57" t="s">
        <v>121</v>
      </c>
      <c r="F297" s="307"/>
      <c r="G297" s="307"/>
      <c r="H297" s="307"/>
      <c r="I297" s="307"/>
      <c r="J297" s="333"/>
      <c r="K297" s="334"/>
      <c r="L297" s="335"/>
      <c r="M297" s="335"/>
      <c r="N297" s="335"/>
      <c r="O297" s="333"/>
      <c r="P297" s="334"/>
      <c r="Q297" s="335"/>
      <c r="R297" s="335"/>
      <c r="S297" s="336"/>
      <c r="T297" s="334"/>
      <c r="U297" s="335"/>
      <c r="V297" s="335"/>
    </row>
    <row r="298" spans="2:26">
      <c r="B298" s="45" t="s">
        <v>25</v>
      </c>
      <c r="C298" s="46" t="s">
        <v>14</v>
      </c>
      <c r="D298" s="47">
        <v>130</v>
      </c>
      <c r="E298" s="46" t="s">
        <v>31</v>
      </c>
      <c r="F298" s="304"/>
      <c r="G298" s="304"/>
      <c r="H298" s="304"/>
      <c r="I298" s="304"/>
      <c r="J298" s="304"/>
      <c r="K298" s="332"/>
      <c r="L298" s="332"/>
      <c r="M298" s="332"/>
      <c r="N298" s="332"/>
      <c r="O298" s="304"/>
      <c r="P298" s="332"/>
      <c r="Q298" s="332"/>
      <c r="R298" s="332"/>
      <c r="S298" s="332"/>
      <c r="T298" s="332"/>
      <c r="U298" s="332"/>
      <c r="V298" s="332"/>
    </row>
    <row r="299" spans="2:26">
      <c r="B299" s="45" t="s">
        <v>25</v>
      </c>
      <c r="C299" s="46" t="s">
        <v>14</v>
      </c>
      <c r="D299" s="47">
        <v>130</v>
      </c>
      <c r="E299" s="46" t="s">
        <v>118</v>
      </c>
      <c r="F299" s="304"/>
      <c r="G299" s="304"/>
      <c r="H299" s="304"/>
      <c r="I299" s="304"/>
      <c r="J299" s="304"/>
      <c r="K299" s="332"/>
      <c r="L299" s="332"/>
      <c r="M299" s="332"/>
      <c r="N299" s="332"/>
      <c r="O299" s="304"/>
      <c r="P299" s="332"/>
      <c r="Q299" s="332"/>
      <c r="R299" s="332"/>
      <c r="S299" s="332"/>
      <c r="T299" s="332"/>
      <c r="U299" s="332"/>
      <c r="V299" s="332"/>
    </row>
    <row r="300" spans="2:26">
      <c r="B300" s="45" t="s">
        <v>25</v>
      </c>
      <c r="C300" s="46" t="s">
        <v>14</v>
      </c>
      <c r="D300" s="47">
        <v>130</v>
      </c>
      <c r="E300" s="46" t="s">
        <v>119</v>
      </c>
      <c r="F300" s="304"/>
      <c r="G300" s="304"/>
      <c r="H300" s="304"/>
      <c r="I300" s="304"/>
      <c r="J300" s="304"/>
      <c r="K300" s="332"/>
      <c r="L300" s="332"/>
      <c r="M300" s="332"/>
      <c r="N300" s="332"/>
      <c r="O300" s="304"/>
      <c r="P300" s="332"/>
      <c r="Q300" s="332"/>
      <c r="R300" s="332"/>
      <c r="S300" s="332"/>
      <c r="T300" s="332"/>
      <c r="U300" s="332"/>
      <c r="V300" s="332"/>
    </row>
    <row r="301" spans="2:26">
      <c r="B301" s="45" t="s">
        <v>25</v>
      </c>
      <c r="C301" s="46" t="s">
        <v>14</v>
      </c>
      <c r="D301" s="47">
        <v>130</v>
      </c>
      <c r="E301" s="46" t="s">
        <v>34</v>
      </c>
      <c r="F301" s="304"/>
      <c r="G301" s="304"/>
      <c r="H301" s="304"/>
      <c r="I301" s="304"/>
      <c r="J301" s="304"/>
      <c r="K301" s="332"/>
      <c r="L301" s="332"/>
      <c r="M301" s="332"/>
      <c r="N301" s="332"/>
      <c r="O301" s="304"/>
      <c r="P301" s="332"/>
      <c r="Q301" s="332"/>
      <c r="R301" s="332"/>
      <c r="S301" s="332"/>
      <c r="T301" s="332"/>
      <c r="U301" s="332"/>
      <c r="V301" s="332"/>
    </row>
    <row r="302" spans="2:26" s="66" customFormat="1" ht="15.6">
      <c r="B302" s="54" t="s">
        <v>25</v>
      </c>
      <c r="C302" s="55" t="s">
        <v>14</v>
      </c>
      <c r="D302" s="56" t="s">
        <v>126</v>
      </c>
      <c r="E302" s="57" t="s">
        <v>121</v>
      </c>
      <c r="F302" s="307"/>
      <c r="G302" s="307"/>
      <c r="H302" s="307"/>
      <c r="I302" s="307"/>
      <c r="J302" s="333"/>
      <c r="K302" s="334"/>
      <c r="L302" s="335"/>
      <c r="M302" s="335"/>
      <c r="N302" s="335"/>
      <c r="O302" s="333"/>
      <c r="P302" s="334"/>
      <c r="Q302" s="335"/>
      <c r="R302" s="335"/>
      <c r="S302" s="336"/>
      <c r="T302" s="334"/>
      <c r="U302" s="335"/>
      <c r="V302" s="335"/>
    </row>
    <row r="303" spans="2:26" ht="15.6">
      <c r="B303" s="54" t="s">
        <v>25</v>
      </c>
      <c r="C303" s="55" t="s">
        <v>14</v>
      </c>
      <c r="D303" s="67" t="s">
        <v>127</v>
      </c>
      <c r="E303" s="68" t="s">
        <v>31</v>
      </c>
      <c r="F303" s="414">
        <v>10</v>
      </c>
      <c r="G303" s="414">
        <v>29844</v>
      </c>
      <c r="H303" s="414">
        <v>29844</v>
      </c>
      <c r="I303" s="414">
        <v>9.844261812203802E-9</v>
      </c>
      <c r="J303" s="415">
        <v>133.63999999999999</v>
      </c>
      <c r="K303" s="416">
        <v>0.1095</v>
      </c>
      <c r="L303" s="415">
        <v>133.42537999999999</v>
      </c>
      <c r="M303" s="415">
        <v>133.85461999999998</v>
      </c>
      <c r="N303" s="415">
        <v>18.916799999999999</v>
      </c>
      <c r="O303" s="417">
        <v>153</v>
      </c>
      <c r="P303" s="416">
        <v>0.88560000000000005</v>
      </c>
      <c r="Q303" s="415">
        <v>151.26422400000001</v>
      </c>
      <c r="R303" s="415">
        <v>154.73577599999999</v>
      </c>
      <c r="S303" s="418">
        <v>0.41425400000000007</v>
      </c>
      <c r="T303" s="416">
        <v>2.8514089301863556E-3</v>
      </c>
      <c r="U303" s="415">
        <v>0.40866523849683478</v>
      </c>
      <c r="V303" s="415">
        <v>0.41984276150316535</v>
      </c>
      <c r="X303" s="66"/>
      <c r="Z303" s="66"/>
    </row>
    <row r="304" spans="2:26" ht="15.6">
      <c r="B304" s="54" t="s">
        <v>25</v>
      </c>
      <c r="C304" s="55" t="s">
        <v>14</v>
      </c>
      <c r="D304" s="67" t="s">
        <v>127</v>
      </c>
      <c r="E304" s="68" t="s">
        <v>118</v>
      </c>
      <c r="F304" s="414">
        <v>10</v>
      </c>
      <c r="G304" s="414">
        <v>6489</v>
      </c>
      <c r="H304" s="414">
        <v>6489</v>
      </c>
      <c r="I304" s="414">
        <v>9.5475353343903901E-10</v>
      </c>
      <c r="J304" s="415">
        <v>119.04</v>
      </c>
      <c r="K304" s="416">
        <v>0.2646</v>
      </c>
      <c r="L304" s="415">
        <v>118.52138400000001</v>
      </c>
      <c r="M304" s="415">
        <v>119.558616</v>
      </c>
      <c r="N304" s="415">
        <v>21.315000000000001</v>
      </c>
      <c r="O304" s="417">
        <v>141</v>
      </c>
      <c r="P304" s="416">
        <v>1.7503</v>
      </c>
      <c r="Q304" s="415">
        <v>137.569412</v>
      </c>
      <c r="R304" s="415">
        <v>144.430588</v>
      </c>
      <c r="S304" s="418">
        <v>0.70781300000000003</v>
      </c>
      <c r="T304" s="416">
        <v>5.6454793738266416E-3</v>
      </c>
      <c r="U304" s="415">
        <v>0.69674786042729986</v>
      </c>
      <c r="V304" s="415">
        <v>0.71887813957270019</v>
      </c>
      <c r="X304" s="66"/>
      <c r="Z304" s="66"/>
    </row>
    <row r="305" spans="2:26" ht="15.6">
      <c r="B305" s="54" t="s">
        <v>25</v>
      </c>
      <c r="C305" s="55" t="s">
        <v>14</v>
      </c>
      <c r="D305" s="67" t="s">
        <v>127</v>
      </c>
      <c r="E305" s="68" t="s">
        <v>119</v>
      </c>
      <c r="F305" s="414">
        <v>10</v>
      </c>
      <c r="G305" s="414">
        <v>10729</v>
      </c>
      <c r="H305" s="414">
        <v>10729</v>
      </c>
      <c r="I305" s="414">
        <v>6.4062757381241518E-10</v>
      </c>
      <c r="J305" s="415">
        <v>94.53</v>
      </c>
      <c r="K305" s="416">
        <v>0.1094</v>
      </c>
      <c r="L305" s="415">
        <v>94.315576000000007</v>
      </c>
      <c r="M305" s="415">
        <v>94.744423999999995</v>
      </c>
      <c r="N305" s="415">
        <v>11.3377</v>
      </c>
      <c r="O305" s="417">
        <v>101</v>
      </c>
      <c r="P305" s="416">
        <v>0.97499999999999998</v>
      </c>
      <c r="Q305" s="415">
        <v>99.088999999999999</v>
      </c>
      <c r="R305" s="415">
        <v>102.911</v>
      </c>
      <c r="S305" s="418">
        <v>1.9199999999999998E-2</v>
      </c>
      <c r="T305" s="416">
        <v>1.3248332530836071E-3</v>
      </c>
      <c r="U305" s="415">
        <v>1.6603326823956127E-2</v>
      </c>
      <c r="V305" s="415">
        <v>2.179667317604387E-2</v>
      </c>
      <c r="X305" s="66"/>
      <c r="Z305" s="66"/>
    </row>
    <row r="306" spans="2:26" ht="15.6">
      <c r="B306" s="54" t="s">
        <v>25</v>
      </c>
      <c r="C306" s="55" t="s">
        <v>14</v>
      </c>
      <c r="D306" s="67" t="s">
        <v>127</v>
      </c>
      <c r="E306" s="68" t="s">
        <v>34</v>
      </c>
      <c r="F306" s="414">
        <v>10</v>
      </c>
      <c r="G306" s="414">
        <v>9</v>
      </c>
      <c r="H306" s="414">
        <v>9</v>
      </c>
      <c r="I306" s="414">
        <v>1.958811624340653E-9</v>
      </c>
      <c r="J306" s="415">
        <v>125.33</v>
      </c>
      <c r="K306" s="416">
        <v>8.2781000000000002</v>
      </c>
      <c r="L306" s="415">
        <v>109.104924</v>
      </c>
      <c r="M306" s="415">
        <v>141.55507599999999</v>
      </c>
      <c r="N306" s="415">
        <v>24.834399999999999</v>
      </c>
      <c r="O306" s="417">
        <v>161</v>
      </c>
      <c r="P306" s="416">
        <v>53.666600000000003</v>
      </c>
      <c r="Q306" s="415">
        <v>55.813463999999996</v>
      </c>
      <c r="R306" s="415">
        <v>266.18653599999999</v>
      </c>
      <c r="S306" s="418">
        <v>0.44444400000000001</v>
      </c>
      <c r="T306" s="416">
        <v>0.16563464843645087</v>
      </c>
      <c r="U306" s="415">
        <v>0.1198000890645563</v>
      </c>
      <c r="V306" s="415">
        <v>0.76908791093544371</v>
      </c>
      <c r="X306" s="66"/>
      <c r="Z306" s="66"/>
    </row>
    <row r="307" spans="2:26" s="66" customFormat="1" ht="15.6">
      <c r="B307" s="76" t="s">
        <v>25</v>
      </c>
      <c r="C307" s="77" t="s">
        <v>128</v>
      </c>
      <c r="D307" s="78" t="s">
        <v>127</v>
      </c>
      <c r="E307" s="79" t="s">
        <v>121</v>
      </c>
      <c r="F307" s="419">
        <v>10</v>
      </c>
      <c r="G307" s="419">
        <v>47071</v>
      </c>
      <c r="H307" s="419">
        <v>47071</v>
      </c>
      <c r="I307" s="419">
        <v>1.3398454543795908E-8</v>
      </c>
      <c r="J307" s="420">
        <v>122.72</v>
      </c>
      <c r="K307" s="421">
        <v>0.11070000000000001</v>
      </c>
      <c r="L307" s="420">
        <v>122.503028</v>
      </c>
      <c r="M307" s="420">
        <v>122.936972</v>
      </c>
      <c r="N307" s="420">
        <v>24.031700000000001</v>
      </c>
      <c r="O307" s="422">
        <v>148</v>
      </c>
      <c r="P307" s="421">
        <v>0.68210000000000004</v>
      </c>
      <c r="Q307" s="420">
        <v>146.663084</v>
      </c>
      <c r="R307" s="420">
        <v>149.336916</v>
      </c>
      <c r="S307" s="423">
        <v>0.36468299999999998</v>
      </c>
      <c r="T307" s="421">
        <v>2.2185860874586079E-3</v>
      </c>
      <c r="U307" s="420">
        <v>0.36033457126858109</v>
      </c>
      <c r="V307" s="420">
        <v>0.36903142873141886</v>
      </c>
    </row>
    <row r="308" spans="2:26">
      <c r="B308" s="45" t="s">
        <v>25</v>
      </c>
      <c r="C308" s="46" t="s">
        <v>12</v>
      </c>
      <c r="D308" s="47">
        <v>60</v>
      </c>
      <c r="E308" s="46" t="s">
        <v>31</v>
      </c>
      <c r="F308" s="304"/>
      <c r="G308" s="304"/>
      <c r="H308" s="304"/>
      <c r="I308" s="304"/>
      <c r="J308" s="304"/>
      <c r="K308" s="332"/>
      <c r="L308" s="332"/>
      <c r="M308" s="332"/>
      <c r="N308" s="332"/>
      <c r="O308" s="304"/>
      <c r="P308" s="332"/>
      <c r="Q308" s="332"/>
      <c r="R308" s="332"/>
      <c r="S308" s="332"/>
      <c r="T308" s="332"/>
      <c r="U308" s="332"/>
      <c r="V308" s="332"/>
    </row>
    <row r="309" spans="2:26">
      <c r="B309" s="45" t="s">
        <v>25</v>
      </c>
      <c r="C309" s="46" t="s">
        <v>12</v>
      </c>
      <c r="D309" s="47">
        <v>60</v>
      </c>
      <c r="E309" s="46" t="s">
        <v>118</v>
      </c>
      <c r="F309" s="304"/>
      <c r="G309" s="304"/>
      <c r="H309" s="304"/>
      <c r="I309" s="304"/>
      <c r="J309" s="304"/>
      <c r="K309" s="332"/>
      <c r="L309" s="332"/>
      <c r="M309" s="332"/>
      <c r="N309" s="332"/>
      <c r="O309" s="304"/>
      <c r="P309" s="332"/>
      <c r="Q309" s="332"/>
      <c r="R309" s="332"/>
      <c r="S309" s="332"/>
      <c r="T309" s="332"/>
      <c r="U309" s="332"/>
      <c r="V309" s="332"/>
    </row>
    <row r="310" spans="2:26">
      <c r="B310" s="45" t="s">
        <v>25</v>
      </c>
      <c r="C310" s="46" t="s">
        <v>12</v>
      </c>
      <c r="D310" s="47">
        <v>60</v>
      </c>
      <c r="E310" s="46" t="s">
        <v>119</v>
      </c>
      <c r="F310" s="304"/>
      <c r="G310" s="304"/>
      <c r="H310" s="304"/>
      <c r="I310" s="304"/>
      <c r="J310" s="304"/>
      <c r="K310" s="332"/>
      <c r="L310" s="332"/>
      <c r="M310" s="332"/>
      <c r="N310" s="332"/>
      <c r="O310" s="304"/>
      <c r="P310" s="332"/>
      <c r="Q310" s="332"/>
      <c r="R310" s="332"/>
      <c r="S310" s="332"/>
      <c r="T310" s="332"/>
      <c r="U310" s="332"/>
      <c r="V310" s="332"/>
    </row>
    <row r="311" spans="2:26">
      <c r="B311" s="45" t="s">
        <v>25</v>
      </c>
      <c r="C311" s="46" t="s">
        <v>12</v>
      </c>
      <c r="D311" s="47">
        <v>60</v>
      </c>
      <c r="E311" s="46" t="s">
        <v>34</v>
      </c>
      <c r="F311" s="304"/>
      <c r="G311" s="304"/>
      <c r="H311" s="304"/>
      <c r="I311" s="304"/>
      <c r="J311" s="304"/>
      <c r="K311" s="332"/>
      <c r="L311" s="332"/>
      <c r="M311" s="332"/>
      <c r="N311" s="332"/>
      <c r="O311" s="304"/>
      <c r="P311" s="332"/>
      <c r="Q311" s="332"/>
      <c r="R311" s="332"/>
      <c r="S311" s="332"/>
      <c r="T311" s="332"/>
      <c r="U311" s="332"/>
      <c r="V311" s="332"/>
    </row>
    <row r="312" spans="2:26" ht="15.6">
      <c r="B312" s="54" t="s">
        <v>25</v>
      </c>
      <c r="C312" s="55" t="s">
        <v>12</v>
      </c>
      <c r="D312" s="56" t="s">
        <v>129</v>
      </c>
      <c r="E312" s="57" t="s">
        <v>121</v>
      </c>
      <c r="F312" s="307"/>
      <c r="G312" s="307"/>
      <c r="H312" s="307"/>
      <c r="I312" s="307"/>
      <c r="J312" s="333"/>
      <c r="K312" s="334"/>
      <c r="L312" s="335"/>
      <c r="M312" s="335"/>
      <c r="N312" s="335"/>
      <c r="O312" s="333"/>
      <c r="P312" s="334"/>
      <c r="Q312" s="335"/>
      <c r="R312" s="335"/>
      <c r="S312" s="336"/>
      <c r="T312" s="334"/>
      <c r="U312" s="335"/>
      <c r="V312" s="335"/>
      <c r="X312" s="66"/>
      <c r="Z312" s="66"/>
    </row>
    <row r="313" spans="2:26">
      <c r="B313" s="45" t="s">
        <v>25</v>
      </c>
      <c r="C313" s="46" t="s">
        <v>12</v>
      </c>
      <c r="D313" s="47">
        <v>70</v>
      </c>
      <c r="E313" s="46" t="s">
        <v>31</v>
      </c>
      <c r="F313" s="304"/>
      <c r="G313" s="304"/>
      <c r="H313" s="304"/>
      <c r="I313" s="304"/>
      <c r="J313" s="304"/>
      <c r="K313" s="332"/>
      <c r="L313" s="332"/>
      <c r="M313" s="332"/>
      <c r="N313" s="332"/>
      <c r="O313" s="304"/>
      <c r="P313" s="332"/>
      <c r="Q313" s="332"/>
      <c r="R313" s="332"/>
      <c r="S313" s="332"/>
      <c r="T313" s="332"/>
      <c r="U313" s="332"/>
      <c r="V313" s="332"/>
    </row>
    <row r="314" spans="2:26">
      <c r="B314" s="45" t="s">
        <v>25</v>
      </c>
      <c r="C314" s="46" t="s">
        <v>12</v>
      </c>
      <c r="D314" s="47">
        <v>70</v>
      </c>
      <c r="E314" s="46" t="s">
        <v>118</v>
      </c>
      <c r="F314" s="304"/>
      <c r="G314" s="304"/>
      <c r="H314" s="304"/>
      <c r="I314" s="304"/>
      <c r="J314" s="304"/>
      <c r="K314" s="332"/>
      <c r="L314" s="332"/>
      <c r="M314" s="332"/>
      <c r="N314" s="332"/>
      <c r="O314" s="304"/>
      <c r="P314" s="332"/>
      <c r="Q314" s="332"/>
      <c r="R314" s="332"/>
      <c r="S314" s="332"/>
      <c r="T314" s="332"/>
      <c r="U314" s="332"/>
      <c r="V314" s="332"/>
    </row>
    <row r="315" spans="2:26">
      <c r="B315" s="45" t="s">
        <v>25</v>
      </c>
      <c r="C315" s="46" t="s">
        <v>12</v>
      </c>
      <c r="D315" s="47">
        <v>70</v>
      </c>
      <c r="E315" s="46" t="s">
        <v>119</v>
      </c>
      <c r="F315" s="304"/>
      <c r="G315" s="304"/>
      <c r="H315" s="304"/>
      <c r="I315" s="304"/>
      <c r="J315" s="304"/>
      <c r="K315" s="332"/>
      <c r="L315" s="332"/>
      <c r="M315" s="332"/>
      <c r="N315" s="332"/>
      <c r="O315" s="304"/>
      <c r="P315" s="332"/>
      <c r="Q315" s="332"/>
      <c r="R315" s="332"/>
      <c r="S315" s="332"/>
      <c r="T315" s="332"/>
      <c r="U315" s="332"/>
      <c r="V315" s="332"/>
    </row>
    <row r="316" spans="2:26">
      <c r="B316" s="45" t="s">
        <v>25</v>
      </c>
      <c r="C316" s="46" t="s">
        <v>12</v>
      </c>
      <c r="D316" s="47">
        <v>70</v>
      </c>
      <c r="E316" s="46" t="s">
        <v>34</v>
      </c>
      <c r="F316" s="304"/>
      <c r="G316" s="304"/>
      <c r="H316" s="304"/>
      <c r="I316" s="304"/>
      <c r="J316" s="304"/>
      <c r="K316" s="332"/>
      <c r="L316" s="332"/>
      <c r="M316" s="332"/>
      <c r="N316" s="332"/>
      <c r="O316" s="304"/>
      <c r="P316" s="332"/>
      <c r="Q316" s="332"/>
      <c r="R316" s="332"/>
      <c r="S316" s="332"/>
      <c r="T316" s="332"/>
      <c r="U316" s="332"/>
      <c r="V316" s="332"/>
    </row>
    <row r="317" spans="2:26" ht="15.6">
      <c r="B317" s="54" t="s">
        <v>25</v>
      </c>
      <c r="C317" s="55" t="s">
        <v>12</v>
      </c>
      <c r="D317" s="56" t="s">
        <v>130</v>
      </c>
      <c r="E317" s="57" t="s">
        <v>121</v>
      </c>
      <c r="F317" s="307"/>
      <c r="G317" s="307"/>
      <c r="H317" s="307"/>
      <c r="I317" s="307"/>
      <c r="J317" s="333"/>
      <c r="K317" s="334"/>
      <c r="L317" s="335"/>
      <c r="M317" s="335"/>
      <c r="N317" s="335"/>
      <c r="O317" s="333"/>
      <c r="P317" s="334"/>
      <c r="Q317" s="335"/>
      <c r="R317" s="335"/>
      <c r="S317" s="336"/>
      <c r="T317" s="334"/>
      <c r="U317" s="335"/>
      <c r="V317" s="335"/>
      <c r="X317" s="66"/>
      <c r="Z317" s="66"/>
    </row>
    <row r="318" spans="2:26">
      <c r="B318" s="45" t="s">
        <v>25</v>
      </c>
      <c r="C318" s="46" t="s">
        <v>12</v>
      </c>
      <c r="D318" s="47">
        <v>80</v>
      </c>
      <c r="E318" s="46" t="s">
        <v>31</v>
      </c>
      <c r="F318" s="304"/>
      <c r="G318" s="304"/>
      <c r="H318" s="304"/>
      <c r="I318" s="304"/>
      <c r="J318" s="304"/>
      <c r="K318" s="332"/>
      <c r="L318" s="332"/>
      <c r="M318" s="332"/>
      <c r="N318" s="332"/>
      <c r="O318" s="304"/>
      <c r="P318" s="332"/>
      <c r="Q318" s="332"/>
      <c r="R318" s="332"/>
      <c r="S318" s="332"/>
      <c r="T318" s="332"/>
      <c r="U318" s="332"/>
      <c r="V318" s="332"/>
    </row>
    <row r="319" spans="2:26">
      <c r="B319" s="45" t="s">
        <v>25</v>
      </c>
      <c r="C319" s="46" t="s">
        <v>12</v>
      </c>
      <c r="D319" s="47">
        <v>80</v>
      </c>
      <c r="E319" s="46" t="s">
        <v>118</v>
      </c>
      <c r="F319" s="304"/>
      <c r="G319" s="304"/>
      <c r="H319" s="304"/>
      <c r="I319" s="304"/>
      <c r="J319" s="304"/>
      <c r="K319" s="332"/>
      <c r="L319" s="332"/>
      <c r="M319" s="332"/>
      <c r="N319" s="332"/>
      <c r="O319" s="304"/>
      <c r="P319" s="332"/>
      <c r="Q319" s="332"/>
      <c r="R319" s="332"/>
      <c r="S319" s="332"/>
      <c r="T319" s="332"/>
      <c r="U319" s="332"/>
      <c r="V319" s="332"/>
    </row>
    <row r="320" spans="2:26">
      <c r="B320" s="45" t="s">
        <v>25</v>
      </c>
      <c r="C320" s="46" t="s">
        <v>12</v>
      </c>
      <c r="D320" s="47">
        <v>80</v>
      </c>
      <c r="E320" s="46" t="s">
        <v>119</v>
      </c>
      <c r="F320" s="304"/>
      <c r="G320" s="304"/>
      <c r="H320" s="304"/>
      <c r="I320" s="304"/>
      <c r="J320" s="304"/>
      <c r="K320" s="332"/>
      <c r="L320" s="332"/>
      <c r="M320" s="332"/>
      <c r="N320" s="332"/>
      <c r="O320" s="304"/>
      <c r="P320" s="332"/>
      <c r="Q320" s="332"/>
      <c r="R320" s="332"/>
      <c r="S320" s="332"/>
      <c r="T320" s="332"/>
      <c r="U320" s="332"/>
      <c r="V320" s="332"/>
    </row>
    <row r="321" spans="2:26">
      <c r="B321" s="45" t="s">
        <v>25</v>
      </c>
      <c r="C321" s="46" t="s">
        <v>12</v>
      </c>
      <c r="D321" s="47">
        <v>80</v>
      </c>
      <c r="E321" s="46" t="s">
        <v>34</v>
      </c>
      <c r="F321" s="304"/>
      <c r="G321" s="304"/>
      <c r="H321" s="304"/>
      <c r="I321" s="304"/>
      <c r="J321" s="304"/>
      <c r="K321" s="332"/>
      <c r="L321" s="332"/>
      <c r="M321" s="332"/>
      <c r="N321" s="332"/>
      <c r="O321" s="304"/>
      <c r="P321" s="332"/>
      <c r="Q321" s="332"/>
      <c r="R321" s="332"/>
      <c r="S321" s="332"/>
      <c r="T321" s="332"/>
      <c r="U321" s="332"/>
      <c r="V321" s="332"/>
    </row>
    <row r="322" spans="2:26" ht="15.6">
      <c r="B322" s="54" t="s">
        <v>25</v>
      </c>
      <c r="C322" s="55" t="s">
        <v>12</v>
      </c>
      <c r="D322" s="56" t="s">
        <v>120</v>
      </c>
      <c r="E322" s="57" t="s">
        <v>121</v>
      </c>
      <c r="F322" s="307"/>
      <c r="G322" s="307"/>
      <c r="H322" s="307"/>
      <c r="I322" s="307"/>
      <c r="J322" s="333"/>
      <c r="K322" s="334"/>
      <c r="L322" s="335"/>
      <c r="M322" s="335"/>
      <c r="N322" s="335"/>
      <c r="O322" s="333"/>
      <c r="P322" s="334"/>
      <c r="Q322" s="335"/>
      <c r="R322" s="335"/>
      <c r="S322" s="336"/>
      <c r="T322" s="334"/>
      <c r="U322" s="335"/>
      <c r="V322" s="335"/>
      <c r="X322" s="66"/>
      <c r="Z322" s="66"/>
    </row>
    <row r="323" spans="2:26">
      <c r="B323" s="45" t="s">
        <v>25</v>
      </c>
      <c r="C323" s="46" t="s">
        <v>12</v>
      </c>
      <c r="D323" s="47">
        <v>90</v>
      </c>
      <c r="E323" s="46" t="s">
        <v>31</v>
      </c>
      <c r="F323" s="304"/>
      <c r="G323" s="304"/>
      <c r="H323" s="304"/>
      <c r="I323" s="304"/>
      <c r="J323" s="304"/>
      <c r="K323" s="332"/>
      <c r="L323" s="332"/>
      <c r="M323" s="332"/>
      <c r="N323" s="332"/>
      <c r="O323" s="304"/>
      <c r="P323" s="332"/>
      <c r="Q323" s="332"/>
      <c r="R323" s="332"/>
      <c r="S323" s="332"/>
      <c r="T323" s="332"/>
      <c r="U323" s="332"/>
      <c r="V323" s="332"/>
    </row>
    <row r="324" spans="2:26">
      <c r="B324" s="45" t="s">
        <v>25</v>
      </c>
      <c r="C324" s="46" t="s">
        <v>12</v>
      </c>
      <c r="D324" s="47">
        <v>90</v>
      </c>
      <c r="E324" s="46" t="s">
        <v>118</v>
      </c>
      <c r="F324" s="304"/>
      <c r="G324" s="304"/>
      <c r="H324" s="304"/>
      <c r="I324" s="304"/>
      <c r="J324" s="304"/>
      <c r="K324" s="332"/>
      <c r="L324" s="332"/>
      <c r="M324" s="332"/>
      <c r="N324" s="332"/>
      <c r="O324" s="304"/>
      <c r="P324" s="332"/>
      <c r="Q324" s="332"/>
      <c r="R324" s="332"/>
      <c r="S324" s="332"/>
      <c r="T324" s="332"/>
      <c r="U324" s="332"/>
      <c r="V324" s="332"/>
    </row>
    <row r="325" spans="2:26">
      <c r="B325" s="45" t="s">
        <v>25</v>
      </c>
      <c r="C325" s="46" t="s">
        <v>12</v>
      </c>
      <c r="D325" s="47">
        <v>90</v>
      </c>
      <c r="E325" s="46" t="s">
        <v>119</v>
      </c>
      <c r="F325" s="304"/>
      <c r="G325" s="304"/>
      <c r="H325" s="304"/>
      <c r="I325" s="304"/>
      <c r="J325" s="304"/>
      <c r="K325" s="332"/>
      <c r="L325" s="332"/>
      <c r="M325" s="332"/>
      <c r="N325" s="332"/>
      <c r="O325" s="304"/>
      <c r="P325" s="332"/>
      <c r="Q325" s="332"/>
      <c r="R325" s="332"/>
      <c r="S325" s="332"/>
      <c r="T325" s="332"/>
      <c r="U325" s="332"/>
      <c r="V325" s="332"/>
    </row>
    <row r="326" spans="2:26">
      <c r="B326" s="45" t="s">
        <v>25</v>
      </c>
      <c r="C326" s="46" t="s">
        <v>12</v>
      </c>
      <c r="D326" s="47">
        <v>90</v>
      </c>
      <c r="E326" s="46" t="s">
        <v>34</v>
      </c>
      <c r="F326" s="304"/>
      <c r="G326" s="304"/>
      <c r="H326" s="304"/>
      <c r="I326" s="304"/>
      <c r="J326" s="304"/>
      <c r="K326" s="332"/>
      <c r="L326" s="332"/>
      <c r="M326" s="332"/>
      <c r="N326" s="332"/>
      <c r="O326" s="304"/>
      <c r="P326" s="332"/>
      <c r="Q326" s="332"/>
      <c r="R326" s="332"/>
      <c r="S326" s="332"/>
      <c r="T326" s="332"/>
      <c r="U326" s="332"/>
      <c r="V326" s="332"/>
    </row>
    <row r="327" spans="2:26" ht="15.6">
      <c r="B327" s="54" t="s">
        <v>25</v>
      </c>
      <c r="C327" s="55" t="s">
        <v>12</v>
      </c>
      <c r="D327" s="56" t="s">
        <v>122</v>
      </c>
      <c r="E327" s="57" t="s">
        <v>121</v>
      </c>
      <c r="F327" s="307"/>
      <c r="G327" s="307"/>
      <c r="H327" s="307"/>
      <c r="I327" s="307"/>
      <c r="J327" s="333"/>
      <c r="K327" s="334"/>
      <c r="L327" s="335"/>
      <c r="M327" s="335"/>
      <c r="N327" s="335"/>
      <c r="O327" s="333"/>
      <c r="P327" s="334"/>
      <c r="Q327" s="335"/>
      <c r="R327" s="335"/>
      <c r="S327" s="336"/>
      <c r="T327" s="334"/>
      <c r="U327" s="335"/>
      <c r="V327" s="335"/>
      <c r="X327" s="66"/>
      <c r="Z327" s="66"/>
    </row>
    <row r="328" spans="2:26">
      <c r="B328" s="45" t="s">
        <v>25</v>
      </c>
      <c r="C328" s="46" t="s">
        <v>12</v>
      </c>
      <c r="D328" s="47">
        <v>100</v>
      </c>
      <c r="E328" s="46" t="s">
        <v>31</v>
      </c>
      <c r="F328" s="304"/>
      <c r="G328" s="304"/>
      <c r="H328" s="304"/>
      <c r="I328" s="304"/>
      <c r="J328" s="304"/>
      <c r="K328" s="332"/>
      <c r="L328" s="332"/>
      <c r="M328" s="332"/>
      <c r="N328" s="332"/>
      <c r="O328" s="304"/>
      <c r="P328" s="332"/>
      <c r="Q328" s="332"/>
      <c r="R328" s="332"/>
      <c r="S328" s="332"/>
      <c r="T328" s="332"/>
      <c r="U328" s="332"/>
      <c r="V328" s="332"/>
    </row>
    <row r="329" spans="2:26">
      <c r="B329" s="45" t="s">
        <v>25</v>
      </c>
      <c r="C329" s="46" t="s">
        <v>12</v>
      </c>
      <c r="D329" s="47">
        <v>100</v>
      </c>
      <c r="E329" s="46" t="s">
        <v>118</v>
      </c>
      <c r="F329" s="304"/>
      <c r="G329" s="304"/>
      <c r="H329" s="304"/>
      <c r="I329" s="304"/>
      <c r="J329" s="304"/>
      <c r="K329" s="332"/>
      <c r="L329" s="332"/>
      <c r="M329" s="332"/>
      <c r="N329" s="332"/>
      <c r="O329" s="304"/>
      <c r="P329" s="332"/>
      <c r="Q329" s="332"/>
      <c r="R329" s="332"/>
      <c r="S329" s="332"/>
      <c r="T329" s="332"/>
      <c r="U329" s="332"/>
      <c r="V329" s="332"/>
    </row>
    <row r="330" spans="2:26">
      <c r="B330" s="45" t="s">
        <v>25</v>
      </c>
      <c r="C330" s="46" t="s">
        <v>12</v>
      </c>
      <c r="D330" s="47">
        <v>100</v>
      </c>
      <c r="E330" s="46" t="s">
        <v>119</v>
      </c>
      <c r="F330" s="304"/>
      <c r="G330" s="304"/>
      <c r="H330" s="304"/>
      <c r="I330" s="304"/>
      <c r="J330" s="304"/>
      <c r="K330" s="332"/>
      <c r="L330" s="332"/>
      <c r="M330" s="332"/>
      <c r="N330" s="332"/>
      <c r="O330" s="304"/>
      <c r="P330" s="332"/>
      <c r="Q330" s="332"/>
      <c r="R330" s="332"/>
      <c r="S330" s="332"/>
      <c r="T330" s="332"/>
      <c r="U330" s="332"/>
      <c r="V330" s="332"/>
    </row>
    <row r="331" spans="2:26">
      <c r="B331" s="45" t="s">
        <v>25</v>
      </c>
      <c r="C331" s="46" t="s">
        <v>12</v>
      </c>
      <c r="D331" s="47">
        <v>100</v>
      </c>
      <c r="E331" s="46" t="s">
        <v>34</v>
      </c>
      <c r="F331" s="304"/>
      <c r="G331" s="304"/>
      <c r="H331" s="304"/>
      <c r="I331" s="304"/>
      <c r="J331" s="304"/>
      <c r="K331" s="332"/>
      <c r="L331" s="332"/>
      <c r="M331" s="332"/>
      <c r="N331" s="332"/>
      <c r="O331" s="304"/>
      <c r="P331" s="332"/>
      <c r="Q331" s="332"/>
      <c r="R331" s="332"/>
      <c r="S331" s="332"/>
      <c r="T331" s="332"/>
      <c r="U331" s="332"/>
      <c r="V331" s="332"/>
    </row>
    <row r="332" spans="2:26" ht="15.6">
      <c r="B332" s="54" t="s">
        <v>25</v>
      </c>
      <c r="C332" s="55" t="s">
        <v>12</v>
      </c>
      <c r="D332" s="56" t="s">
        <v>123</v>
      </c>
      <c r="E332" s="57" t="s">
        <v>121</v>
      </c>
      <c r="F332" s="307"/>
      <c r="G332" s="307"/>
      <c r="H332" s="307"/>
      <c r="I332" s="307"/>
      <c r="J332" s="333"/>
      <c r="K332" s="334"/>
      <c r="L332" s="335"/>
      <c r="M332" s="335"/>
      <c r="N332" s="335"/>
      <c r="O332" s="333"/>
      <c r="P332" s="334"/>
      <c r="Q332" s="335"/>
      <c r="R332" s="335"/>
      <c r="S332" s="336"/>
      <c r="T332" s="334"/>
      <c r="U332" s="335"/>
      <c r="V332" s="335"/>
      <c r="X332" s="66"/>
      <c r="Z332" s="66"/>
    </row>
    <row r="333" spans="2:26" ht="15.6">
      <c r="B333" s="54" t="s">
        <v>25</v>
      </c>
      <c r="C333" s="55" t="s">
        <v>12</v>
      </c>
      <c r="D333" s="67" t="s">
        <v>127</v>
      </c>
      <c r="E333" s="68" t="s">
        <v>31</v>
      </c>
      <c r="F333" s="414">
        <v>13</v>
      </c>
      <c r="G333" s="414">
        <v>6974</v>
      </c>
      <c r="H333" s="414">
        <v>6974</v>
      </c>
      <c r="I333" s="414">
        <v>9.1170239241114051E-8</v>
      </c>
      <c r="J333" s="415">
        <v>93.57</v>
      </c>
      <c r="K333" s="416">
        <v>0.17810000000000001</v>
      </c>
      <c r="L333" s="415">
        <v>93.220923999999997</v>
      </c>
      <c r="M333" s="415">
        <v>93.91907599999999</v>
      </c>
      <c r="N333" s="415">
        <v>14.8765</v>
      </c>
      <c r="O333" s="417">
        <v>110</v>
      </c>
      <c r="P333" s="416">
        <v>1.3170999999999999</v>
      </c>
      <c r="Q333" s="415">
        <v>107.41848400000001</v>
      </c>
      <c r="R333" s="415">
        <v>112.58151599999999</v>
      </c>
      <c r="S333" s="418">
        <v>0.437338</v>
      </c>
      <c r="T333" s="416">
        <v>5.940068162308465E-3</v>
      </c>
      <c r="U333" s="415">
        <v>0.42569546640187539</v>
      </c>
      <c r="V333" s="415">
        <v>0.44898053359812462</v>
      </c>
      <c r="X333" s="66"/>
      <c r="Z333" s="66"/>
    </row>
    <row r="334" spans="2:26" ht="15.6">
      <c r="B334" s="54" t="s">
        <v>25</v>
      </c>
      <c r="C334" s="55" t="s">
        <v>12</v>
      </c>
      <c r="D334" s="67" t="s">
        <v>127</v>
      </c>
      <c r="E334" s="68" t="s">
        <v>118</v>
      </c>
      <c r="F334" s="414">
        <v>13</v>
      </c>
      <c r="G334" s="414">
        <v>1983</v>
      </c>
      <c r="H334" s="414">
        <v>1983</v>
      </c>
      <c r="I334" s="414">
        <v>8.8422179052600455E-9</v>
      </c>
      <c r="J334" s="415">
        <v>90.88</v>
      </c>
      <c r="K334" s="416">
        <v>0.35199999999999998</v>
      </c>
      <c r="L334" s="415">
        <v>90.190079999999995</v>
      </c>
      <c r="M334" s="415">
        <v>91.569919999999996</v>
      </c>
      <c r="N334" s="415">
        <v>15.6754</v>
      </c>
      <c r="O334" s="417">
        <v>107</v>
      </c>
      <c r="P334" s="416">
        <v>2.4028</v>
      </c>
      <c r="Q334" s="415">
        <v>102.29051200000001</v>
      </c>
      <c r="R334" s="415">
        <v>111.70948799999999</v>
      </c>
      <c r="S334" s="418">
        <v>0.46797699999999998</v>
      </c>
      <c r="T334" s="416">
        <v>1.1205109405454269E-2</v>
      </c>
      <c r="U334" s="415">
        <v>0.44601498556530961</v>
      </c>
      <c r="V334" s="415">
        <v>0.48993901443469035</v>
      </c>
      <c r="X334" s="66"/>
      <c r="Z334" s="66"/>
    </row>
    <row r="335" spans="2:26" ht="15.6">
      <c r="B335" s="54" t="s">
        <v>25</v>
      </c>
      <c r="C335" s="55" t="s">
        <v>12</v>
      </c>
      <c r="D335" s="67" t="s">
        <v>127</v>
      </c>
      <c r="E335" s="68" t="s">
        <v>119</v>
      </c>
      <c r="F335" s="414">
        <v>13</v>
      </c>
      <c r="G335" s="414">
        <v>1557</v>
      </c>
      <c r="H335" s="414">
        <v>1557</v>
      </c>
      <c r="I335" s="414">
        <v>5.9330166429063261E-9</v>
      </c>
      <c r="J335" s="415">
        <v>85.07</v>
      </c>
      <c r="K335" s="416">
        <v>0.30030000000000001</v>
      </c>
      <c r="L335" s="415">
        <v>84.481411999999992</v>
      </c>
      <c r="M335" s="415">
        <v>85.658587999999995</v>
      </c>
      <c r="N335" s="415">
        <v>11.8521</v>
      </c>
      <c r="O335" s="417">
        <v>94</v>
      </c>
      <c r="P335" s="416">
        <v>2.3822000000000001</v>
      </c>
      <c r="Q335" s="415">
        <v>89.330888000000002</v>
      </c>
      <c r="R335" s="415">
        <v>98.669111999999998</v>
      </c>
      <c r="S335" s="418">
        <v>0.26140000000000002</v>
      </c>
      <c r="T335" s="416">
        <v>1.1135587555757713E-2</v>
      </c>
      <c r="U335" s="415">
        <v>0.23957424839071489</v>
      </c>
      <c r="V335" s="415">
        <v>0.28322575160928515</v>
      </c>
      <c r="X335" s="66"/>
      <c r="Z335" s="66"/>
    </row>
    <row r="336" spans="2:26" ht="15.6">
      <c r="B336" s="54" t="s">
        <v>25</v>
      </c>
      <c r="C336" s="55" t="s">
        <v>12</v>
      </c>
      <c r="D336" s="67" t="s">
        <v>127</v>
      </c>
      <c r="E336" s="68" t="s">
        <v>34</v>
      </c>
      <c r="F336" s="414">
        <v>13</v>
      </c>
      <c r="G336" s="414">
        <v>14</v>
      </c>
      <c r="H336" s="414">
        <v>14</v>
      </c>
      <c r="I336" s="414">
        <v>1.8141057991572583E-8</v>
      </c>
      <c r="J336" s="415">
        <v>87.14</v>
      </c>
      <c r="K336" s="416">
        <v>8.2939000000000007</v>
      </c>
      <c r="L336" s="415">
        <v>70.883955999999998</v>
      </c>
      <c r="M336" s="415">
        <v>103.396044</v>
      </c>
      <c r="N336" s="415">
        <v>31.033100000000001</v>
      </c>
      <c r="O336" s="417">
        <v>124</v>
      </c>
      <c r="P336" s="416">
        <v>33.140300000000003</v>
      </c>
      <c r="Q336" s="415">
        <v>59.045012</v>
      </c>
      <c r="R336" s="415">
        <v>188.95498800000001</v>
      </c>
      <c r="S336" s="418">
        <v>0.42857100000000004</v>
      </c>
      <c r="T336" s="416">
        <v>0.13225999772066924</v>
      </c>
      <c r="U336" s="415">
        <v>0.16934140446748835</v>
      </c>
      <c r="V336" s="415">
        <v>0.68780059553251172</v>
      </c>
      <c r="X336" s="66"/>
      <c r="Z336" s="66"/>
    </row>
    <row r="337" spans="2:26" ht="15.6">
      <c r="B337" s="76" t="s">
        <v>25</v>
      </c>
      <c r="C337" s="77" t="s">
        <v>131</v>
      </c>
      <c r="D337" s="78" t="s">
        <v>127</v>
      </c>
      <c r="E337" s="79" t="s">
        <v>121</v>
      </c>
      <c r="F337" s="419">
        <v>13</v>
      </c>
      <c r="G337" s="419">
        <v>10528</v>
      </c>
      <c r="H337" s="419">
        <v>10528</v>
      </c>
      <c r="I337" s="419">
        <v>1.24086531780853E-7</v>
      </c>
      <c r="J337" s="420">
        <v>91.79</v>
      </c>
      <c r="K337" s="421">
        <v>0.1457</v>
      </c>
      <c r="L337" s="420">
        <v>91.504428000000004</v>
      </c>
      <c r="M337" s="420">
        <v>92.075572000000008</v>
      </c>
      <c r="N337" s="420">
        <v>14.958500000000001</v>
      </c>
      <c r="O337" s="422">
        <v>108</v>
      </c>
      <c r="P337" s="421">
        <v>1.0525</v>
      </c>
      <c r="Q337" s="420">
        <v>105.9371</v>
      </c>
      <c r="R337" s="420">
        <v>110.0629</v>
      </c>
      <c r="S337" s="423">
        <v>0.417078</v>
      </c>
      <c r="T337" s="421">
        <v>4.8055259430457471E-3</v>
      </c>
      <c r="U337" s="420">
        <v>0.40765916915163036</v>
      </c>
      <c r="V337" s="420">
        <v>0.42649683084836965</v>
      </c>
      <c r="X337" s="66"/>
      <c r="Z337" s="66"/>
    </row>
    <row r="338" spans="2:26">
      <c r="B338" s="45" t="s">
        <v>25</v>
      </c>
      <c r="C338" s="46" t="s">
        <v>10</v>
      </c>
      <c r="D338" s="47">
        <v>30</v>
      </c>
      <c r="E338" s="46" t="s">
        <v>31</v>
      </c>
      <c r="F338" s="304"/>
      <c r="G338" s="304"/>
      <c r="H338" s="304"/>
      <c r="I338" s="304"/>
      <c r="J338" s="304"/>
      <c r="K338" s="332"/>
      <c r="L338" s="332"/>
      <c r="M338" s="332"/>
      <c r="N338" s="332"/>
      <c r="O338" s="304"/>
      <c r="P338" s="332"/>
      <c r="Q338" s="332"/>
      <c r="R338" s="332"/>
      <c r="S338" s="332"/>
      <c r="T338" s="332"/>
      <c r="U338" s="332"/>
      <c r="V338" s="332"/>
    </row>
    <row r="339" spans="2:26">
      <c r="B339" s="45" t="s">
        <v>25</v>
      </c>
      <c r="C339" s="46" t="s">
        <v>10</v>
      </c>
      <c r="D339" s="47">
        <v>30</v>
      </c>
      <c r="E339" s="46" t="s">
        <v>118</v>
      </c>
      <c r="F339" s="304"/>
      <c r="G339" s="304"/>
      <c r="H339" s="304"/>
      <c r="I339" s="304"/>
      <c r="J339" s="304"/>
      <c r="K339" s="332"/>
      <c r="L339" s="332"/>
      <c r="M339" s="332"/>
      <c r="N339" s="332"/>
      <c r="O339" s="304"/>
      <c r="P339" s="332"/>
      <c r="Q339" s="332"/>
      <c r="R339" s="332"/>
      <c r="S339" s="332"/>
      <c r="T339" s="332"/>
      <c r="U339" s="332"/>
      <c r="V339" s="332"/>
    </row>
    <row r="340" spans="2:26">
      <c r="B340" s="45" t="s">
        <v>25</v>
      </c>
      <c r="C340" s="46" t="s">
        <v>10</v>
      </c>
      <c r="D340" s="47">
        <v>30</v>
      </c>
      <c r="E340" s="46" t="s">
        <v>119</v>
      </c>
      <c r="F340" s="304"/>
      <c r="G340" s="304"/>
      <c r="H340" s="304"/>
      <c r="I340" s="304"/>
      <c r="J340" s="304"/>
      <c r="K340" s="332"/>
      <c r="L340" s="332"/>
      <c r="M340" s="332"/>
      <c r="N340" s="332"/>
      <c r="O340" s="304"/>
      <c r="P340" s="332"/>
      <c r="Q340" s="332"/>
      <c r="R340" s="332"/>
      <c r="S340" s="332"/>
      <c r="T340" s="332"/>
      <c r="U340" s="332"/>
      <c r="V340" s="332"/>
    </row>
    <row r="341" spans="2:26">
      <c r="B341" s="45" t="s">
        <v>25</v>
      </c>
      <c r="C341" s="46" t="s">
        <v>10</v>
      </c>
      <c r="D341" s="47">
        <v>30</v>
      </c>
      <c r="E341" s="46" t="s">
        <v>34</v>
      </c>
      <c r="F341" s="304"/>
      <c r="G341" s="304"/>
      <c r="H341" s="304"/>
      <c r="I341" s="304"/>
      <c r="J341" s="304"/>
      <c r="K341" s="332"/>
      <c r="L341" s="332"/>
      <c r="M341" s="332"/>
      <c r="N341" s="332"/>
      <c r="O341" s="304"/>
      <c r="P341" s="332"/>
      <c r="Q341" s="332"/>
      <c r="R341" s="332"/>
      <c r="S341" s="332"/>
      <c r="T341" s="332"/>
      <c r="U341" s="332"/>
      <c r="V341" s="332"/>
    </row>
    <row r="342" spans="2:26" ht="15.6">
      <c r="B342" s="54" t="s">
        <v>25</v>
      </c>
      <c r="C342" s="55" t="s">
        <v>10</v>
      </c>
      <c r="D342" s="56" t="s">
        <v>132</v>
      </c>
      <c r="E342" s="57" t="s">
        <v>121</v>
      </c>
      <c r="F342" s="307"/>
      <c r="G342" s="307"/>
      <c r="H342" s="307"/>
      <c r="I342" s="307"/>
      <c r="J342" s="333"/>
      <c r="K342" s="337"/>
      <c r="L342" s="335"/>
      <c r="M342" s="335"/>
      <c r="N342" s="335"/>
      <c r="O342" s="333"/>
      <c r="P342" s="337"/>
      <c r="Q342" s="335"/>
      <c r="R342" s="335"/>
      <c r="S342" s="336"/>
      <c r="T342" s="337"/>
      <c r="U342" s="335"/>
      <c r="V342" s="335"/>
      <c r="X342" s="66"/>
      <c r="Z342" s="66"/>
    </row>
    <row r="343" spans="2:26">
      <c r="B343" s="45" t="s">
        <v>25</v>
      </c>
      <c r="C343" s="46" t="s">
        <v>10</v>
      </c>
      <c r="D343" s="47">
        <v>50</v>
      </c>
      <c r="E343" s="46" t="s">
        <v>31</v>
      </c>
      <c r="F343" s="304"/>
      <c r="G343" s="304"/>
      <c r="H343" s="304"/>
      <c r="I343" s="304"/>
      <c r="J343" s="304"/>
      <c r="K343" s="332"/>
      <c r="L343" s="332"/>
      <c r="M343" s="332"/>
      <c r="N343" s="332"/>
      <c r="O343" s="304"/>
      <c r="P343" s="332"/>
      <c r="Q343" s="332"/>
      <c r="R343" s="332"/>
      <c r="S343" s="332"/>
      <c r="T343" s="332"/>
      <c r="U343" s="332"/>
      <c r="V343" s="332"/>
    </row>
    <row r="344" spans="2:26">
      <c r="B344" s="45" t="s">
        <v>25</v>
      </c>
      <c r="C344" s="46" t="s">
        <v>10</v>
      </c>
      <c r="D344" s="47">
        <v>50</v>
      </c>
      <c r="E344" s="46" t="s">
        <v>118</v>
      </c>
      <c r="F344" s="304"/>
      <c r="G344" s="304"/>
      <c r="H344" s="304"/>
      <c r="I344" s="304"/>
      <c r="J344" s="304"/>
      <c r="K344" s="332"/>
      <c r="L344" s="332"/>
      <c r="M344" s="332"/>
      <c r="N344" s="332"/>
      <c r="O344" s="304"/>
      <c r="P344" s="332"/>
      <c r="Q344" s="332"/>
      <c r="R344" s="332"/>
      <c r="S344" s="332"/>
      <c r="T344" s="332"/>
      <c r="U344" s="332"/>
      <c r="V344" s="332"/>
    </row>
    <row r="345" spans="2:26">
      <c r="B345" s="45" t="s">
        <v>25</v>
      </c>
      <c r="C345" s="46" t="s">
        <v>10</v>
      </c>
      <c r="D345" s="47">
        <v>50</v>
      </c>
      <c r="E345" s="46" t="s">
        <v>119</v>
      </c>
      <c r="F345" s="304"/>
      <c r="G345" s="304"/>
      <c r="H345" s="304"/>
      <c r="I345" s="304"/>
      <c r="J345" s="304"/>
      <c r="K345" s="332"/>
      <c r="L345" s="332"/>
      <c r="M345" s="332"/>
      <c r="N345" s="332"/>
      <c r="O345" s="304"/>
      <c r="P345" s="332"/>
      <c r="Q345" s="332"/>
      <c r="R345" s="332"/>
      <c r="S345" s="332"/>
      <c r="T345" s="332"/>
      <c r="U345" s="332"/>
      <c r="V345" s="332"/>
    </row>
    <row r="346" spans="2:26">
      <c r="B346" s="45" t="s">
        <v>25</v>
      </c>
      <c r="C346" s="46" t="s">
        <v>10</v>
      </c>
      <c r="D346" s="47">
        <v>50</v>
      </c>
      <c r="E346" s="46" t="s">
        <v>34</v>
      </c>
      <c r="F346" s="304"/>
      <c r="G346" s="304"/>
      <c r="H346" s="304"/>
      <c r="I346" s="304"/>
      <c r="J346" s="304"/>
      <c r="K346" s="332"/>
      <c r="L346" s="332"/>
      <c r="M346" s="332"/>
      <c r="N346" s="332"/>
      <c r="O346" s="304"/>
      <c r="P346" s="332"/>
      <c r="Q346" s="332"/>
      <c r="R346" s="332"/>
      <c r="S346" s="332"/>
      <c r="T346" s="332"/>
      <c r="U346" s="332"/>
      <c r="V346" s="332"/>
    </row>
    <row r="347" spans="2:26" ht="15.6">
      <c r="B347" s="54" t="s">
        <v>25</v>
      </c>
      <c r="C347" s="55" t="s">
        <v>10</v>
      </c>
      <c r="D347" s="56" t="s">
        <v>133</v>
      </c>
      <c r="E347" s="57" t="s">
        <v>121</v>
      </c>
      <c r="F347" s="307"/>
      <c r="G347" s="307"/>
      <c r="H347" s="307"/>
      <c r="I347" s="307"/>
      <c r="J347" s="333"/>
      <c r="K347" s="337"/>
      <c r="L347" s="335"/>
      <c r="M347" s="335"/>
      <c r="N347" s="335"/>
      <c r="O347" s="333"/>
      <c r="P347" s="337"/>
      <c r="Q347" s="335"/>
      <c r="R347" s="335"/>
      <c r="S347" s="336"/>
      <c r="T347" s="337"/>
      <c r="U347" s="335"/>
      <c r="V347" s="335"/>
      <c r="X347" s="66"/>
      <c r="Z347" s="66"/>
    </row>
    <row r="348" spans="2:26">
      <c r="B348" s="45" t="s">
        <v>25</v>
      </c>
      <c r="C348" s="46" t="s">
        <v>10</v>
      </c>
      <c r="D348" s="47">
        <v>70</v>
      </c>
      <c r="E348" s="46" t="s">
        <v>31</v>
      </c>
      <c r="F348" s="304"/>
      <c r="G348" s="304"/>
      <c r="H348" s="304"/>
      <c r="I348" s="304"/>
      <c r="J348" s="304"/>
      <c r="K348" s="332"/>
      <c r="L348" s="332"/>
      <c r="M348" s="332"/>
      <c r="N348" s="332"/>
      <c r="O348" s="304"/>
      <c r="P348" s="332"/>
      <c r="Q348" s="332"/>
      <c r="R348" s="332"/>
      <c r="S348" s="332"/>
      <c r="T348" s="332"/>
      <c r="U348" s="332"/>
      <c r="V348" s="332"/>
    </row>
    <row r="349" spans="2:26">
      <c r="B349" s="45" t="s">
        <v>25</v>
      </c>
      <c r="C349" s="46" t="s">
        <v>10</v>
      </c>
      <c r="D349" s="47">
        <v>70</v>
      </c>
      <c r="E349" s="46" t="s">
        <v>118</v>
      </c>
      <c r="F349" s="304"/>
      <c r="G349" s="304"/>
      <c r="H349" s="304"/>
      <c r="I349" s="304"/>
      <c r="J349" s="304"/>
      <c r="K349" s="332"/>
      <c r="L349" s="332"/>
      <c r="M349" s="332"/>
      <c r="N349" s="332"/>
      <c r="O349" s="304"/>
      <c r="P349" s="332"/>
      <c r="Q349" s="332"/>
      <c r="R349" s="332"/>
      <c r="S349" s="332"/>
      <c r="T349" s="332"/>
      <c r="U349" s="332"/>
      <c r="V349" s="332"/>
    </row>
    <row r="350" spans="2:26">
      <c r="B350" s="45" t="s">
        <v>25</v>
      </c>
      <c r="C350" s="46" t="s">
        <v>10</v>
      </c>
      <c r="D350" s="47">
        <v>70</v>
      </c>
      <c r="E350" s="46" t="s">
        <v>119</v>
      </c>
      <c r="F350" s="304"/>
      <c r="G350" s="304"/>
      <c r="H350" s="304"/>
      <c r="I350" s="304"/>
      <c r="J350" s="304"/>
      <c r="K350" s="332"/>
      <c r="L350" s="332"/>
      <c r="M350" s="332"/>
      <c r="N350" s="332"/>
      <c r="O350" s="304"/>
      <c r="P350" s="332"/>
      <c r="Q350" s="332"/>
      <c r="R350" s="332"/>
      <c r="S350" s="332"/>
      <c r="T350" s="332"/>
      <c r="U350" s="332"/>
      <c r="V350" s="332"/>
    </row>
    <row r="351" spans="2:26">
      <c r="B351" s="45" t="s">
        <v>25</v>
      </c>
      <c r="C351" s="46" t="s">
        <v>10</v>
      </c>
      <c r="D351" s="47">
        <v>70</v>
      </c>
      <c r="E351" s="46" t="s">
        <v>34</v>
      </c>
      <c r="F351" s="304"/>
      <c r="G351" s="304"/>
      <c r="H351" s="304"/>
      <c r="I351" s="304"/>
      <c r="J351" s="304"/>
      <c r="K351" s="332"/>
      <c r="L351" s="332"/>
      <c r="M351" s="332"/>
      <c r="N351" s="332"/>
      <c r="O351" s="304"/>
      <c r="P351" s="332"/>
      <c r="Q351" s="332"/>
      <c r="R351" s="332"/>
      <c r="S351" s="332"/>
      <c r="T351" s="332"/>
      <c r="U351" s="332"/>
      <c r="V351" s="332"/>
    </row>
    <row r="352" spans="2:26" ht="15.6">
      <c r="B352" s="54" t="s">
        <v>25</v>
      </c>
      <c r="C352" s="55" t="s">
        <v>10</v>
      </c>
      <c r="D352" s="56" t="s">
        <v>130</v>
      </c>
      <c r="E352" s="57" t="s">
        <v>121</v>
      </c>
      <c r="F352" s="307"/>
      <c r="G352" s="307"/>
      <c r="H352" s="307"/>
      <c r="I352" s="307"/>
      <c r="J352" s="333"/>
      <c r="K352" s="337"/>
      <c r="L352" s="335"/>
      <c r="M352" s="335"/>
      <c r="N352" s="335"/>
      <c r="O352" s="333"/>
      <c r="P352" s="337"/>
      <c r="Q352" s="335"/>
      <c r="R352" s="335"/>
      <c r="S352" s="336"/>
      <c r="T352" s="337"/>
      <c r="U352" s="335"/>
      <c r="V352" s="335"/>
      <c r="X352" s="66"/>
      <c r="Z352" s="66"/>
    </row>
    <row r="353" spans="2:26" ht="15.6">
      <c r="B353" s="54" t="s">
        <v>25</v>
      </c>
      <c r="C353" s="55" t="s">
        <v>10</v>
      </c>
      <c r="D353" s="67" t="s">
        <v>127</v>
      </c>
      <c r="E353" s="68" t="s">
        <v>31</v>
      </c>
      <c r="F353" s="414">
        <v>13</v>
      </c>
      <c r="G353" s="414">
        <v>5612</v>
      </c>
      <c r="H353" s="414">
        <v>5612</v>
      </c>
      <c r="I353" s="414">
        <v>3.3430649505445133E-7</v>
      </c>
      <c r="J353" s="415">
        <v>51.95</v>
      </c>
      <c r="K353" s="416">
        <v>9.7500000000000003E-2</v>
      </c>
      <c r="L353" s="415">
        <v>51.758900000000004</v>
      </c>
      <c r="M353" s="415">
        <v>52.141100000000002</v>
      </c>
      <c r="N353" s="415">
        <v>7.3093000000000004</v>
      </c>
      <c r="O353" s="417">
        <v>59</v>
      </c>
      <c r="P353" s="416">
        <v>0.78749999999999998</v>
      </c>
      <c r="Q353" s="415">
        <v>57.456499999999998</v>
      </c>
      <c r="R353" s="415">
        <v>60.543500000000002</v>
      </c>
      <c r="S353" s="418">
        <v>0.42854500000000001</v>
      </c>
      <c r="T353" s="416">
        <v>6.6058757913390045E-3</v>
      </c>
      <c r="U353" s="415">
        <v>0.41559748344897557</v>
      </c>
      <c r="V353" s="415">
        <v>0.44149251655102445</v>
      </c>
      <c r="X353" s="66"/>
      <c r="Z353" s="66"/>
    </row>
    <row r="354" spans="2:26" ht="15.6">
      <c r="B354" s="54" t="s">
        <v>25</v>
      </c>
      <c r="C354" s="55" t="s">
        <v>10</v>
      </c>
      <c r="D354" s="67" t="s">
        <v>127</v>
      </c>
      <c r="E354" s="68" t="s">
        <v>118</v>
      </c>
      <c r="F354" s="414">
        <v>13</v>
      </c>
      <c r="G354" s="414">
        <v>362</v>
      </c>
      <c r="H354" s="414">
        <v>362</v>
      </c>
      <c r="I354" s="414">
        <v>3.2422980360921982E-8</v>
      </c>
      <c r="J354" s="415">
        <v>52.27</v>
      </c>
      <c r="K354" s="416">
        <v>0.433</v>
      </c>
      <c r="L354" s="415">
        <v>51.421320000000001</v>
      </c>
      <c r="M354" s="415">
        <v>53.118680000000005</v>
      </c>
      <c r="N354" s="415">
        <v>8.24</v>
      </c>
      <c r="O354" s="417">
        <v>60</v>
      </c>
      <c r="P354" s="416">
        <v>3.1535000000000002</v>
      </c>
      <c r="Q354" s="415">
        <v>53.819139999999997</v>
      </c>
      <c r="R354" s="415">
        <v>66.180859999999996</v>
      </c>
      <c r="S354" s="418">
        <v>0.41436400000000001</v>
      </c>
      <c r="T354" s="416">
        <v>2.5891106191997741E-2</v>
      </c>
      <c r="U354" s="415">
        <v>0.36361743186368445</v>
      </c>
      <c r="V354" s="415">
        <v>0.46511056813631557</v>
      </c>
      <c r="X354" s="66"/>
      <c r="Z354" s="66"/>
    </row>
    <row r="355" spans="2:26" ht="15.6">
      <c r="B355" s="54" t="s">
        <v>25</v>
      </c>
      <c r="C355" s="55" t="s">
        <v>10</v>
      </c>
      <c r="D355" s="67" t="s">
        <v>127</v>
      </c>
      <c r="E355" s="68" t="s">
        <v>119</v>
      </c>
      <c r="F355" s="414">
        <v>13</v>
      </c>
      <c r="G355" s="414">
        <v>340</v>
      </c>
      <c r="H355" s="414">
        <v>340</v>
      </c>
      <c r="I355" s="414">
        <v>2.1755410707481047E-8</v>
      </c>
      <c r="J355" s="415">
        <v>52.35</v>
      </c>
      <c r="K355" s="416">
        <v>0.42170000000000002</v>
      </c>
      <c r="L355" s="415">
        <v>51.523468000000001</v>
      </c>
      <c r="M355" s="415">
        <v>53.176532000000002</v>
      </c>
      <c r="N355" s="415">
        <v>7.7766000000000002</v>
      </c>
      <c r="O355" s="417">
        <v>61</v>
      </c>
      <c r="P355" s="416">
        <v>3.3081</v>
      </c>
      <c r="Q355" s="415">
        <v>54.516123999999998</v>
      </c>
      <c r="R355" s="415">
        <v>67.483875999999995</v>
      </c>
      <c r="S355" s="418">
        <v>0.40588200000000002</v>
      </c>
      <c r="T355" s="416">
        <v>2.6631571383250677E-2</v>
      </c>
      <c r="U355" s="415">
        <v>0.35368412008882871</v>
      </c>
      <c r="V355" s="415">
        <v>0.45807987991117133</v>
      </c>
      <c r="X355" s="66"/>
      <c r="Z355" s="66"/>
    </row>
    <row r="356" spans="2:26" ht="15.6">
      <c r="B356" s="54" t="s">
        <v>25</v>
      </c>
      <c r="C356" s="55" t="s">
        <v>10</v>
      </c>
      <c r="D356" s="67" t="s">
        <v>127</v>
      </c>
      <c r="E356" s="68" t="s">
        <v>34</v>
      </c>
      <c r="F356" s="414">
        <v>13</v>
      </c>
      <c r="G356" s="414">
        <v>7</v>
      </c>
      <c r="H356" s="414">
        <v>7</v>
      </c>
      <c r="I356" s="414">
        <v>6.6520320273627799E-8</v>
      </c>
      <c r="J356" s="415">
        <v>39.28</v>
      </c>
      <c r="K356" s="416">
        <v>4.6276000000000002</v>
      </c>
      <c r="L356" s="415">
        <v>30.209904000000002</v>
      </c>
      <c r="M356" s="415">
        <v>48.350096000000001</v>
      </c>
      <c r="N356" s="415">
        <v>12.243499999999999</v>
      </c>
      <c r="O356" s="417">
        <v>59</v>
      </c>
      <c r="P356" s="416">
        <v>22.299900000000001</v>
      </c>
      <c r="Q356" s="415">
        <v>15.292195999999997</v>
      </c>
      <c r="R356" s="415">
        <v>102.70780400000001</v>
      </c>
      <c r="S356" s="418">
        <v>0.71428500000000006</v>
      </c>
      <c r="T356" s="416">
        <v>0.17074707225057434</v>
      </c>
      <c r="U356" s="415">
        <v>0.37962073838887433</v>
      </c>
      <c r="V356" s="415">
        <v>1.0489492616111258</v>
      </c>
      <c r="X356" s="66"/>
      <c r="Z356" s="66"/>
    </row>
    <row r="357" spans="2:26" ht="15.6">
      <c r="B357" s="76" t="s">
        <v>25</v>
      </c>
      <c r="C357" s="77" t="s">
        <v>134</v>
      </c>
      <c r="D357" s="78" t="s">
        <v>127</v>
      </c>
      <c r="E357" s="79" t="s">
        <v>121</v>
      </c>
      <c r="F357" s="419">
        <v>13</v>
      </c>
      <c r="G357" s="419">
        <v>6321</v>
      </c>
      <c r="H357" s="419">
        <v>6321</v>
      </c>
      <c r="I357" s="419">
        <v>4.5500520639648206E-7</v>
      </c>
      <c r="J357" s="420">
        <v>51.97</v>
      </c>
      <c r="K357" s="420">
        <v>9.3100000000000002E-2</v>
      </c>
      <c r="L357" s="420">
        <v>51.787523999999998</v>
      </c>
      <c r="M357" s="420">
        <v>52.152476</v>
      </c>
      <c r="N357" s="420">
        <v>7.4085999999999999</v>
      </c>
      <c r="O357" s="422">
        <v>59</v>
      </c>
      <c r="P357" s="420">
        <v>0.74199999999999999</v>
      </c>
      <c r="Q357" s="420">
        <v>57.545679999999997</v>
      </c>
      <c r="R357" s="420">
        <v>60.454320000000003</v>
      </c>
      <c r="S357" s="423">
        <v>0.42683100000000002</v>
      </c>
      <c r="T357" s="420">
        <v>6.221232448743611E-3</v>
      </c>
      <c r="U357" s="420">
        <v>0.41463738440046255</v>
      </c>
      <c r="V357" s="420">
        <v>0.43902461559953748</v>
      </c>
      <c r="X357" s="66"/>
      <c r="Z357" s="66"/>
    </row>
    <row r="358" spans="2:26" ht="15.6">
      <c r="B358" s="76" t="s">
        <v>25</v>
      </c>
      <c r="C358" s="79" t="s">
        <v>135</v>
      </c>
      <c r="D358" s="78" t="s">
        <v>136</v>
      </c>
      <c r="E358" s="77" t="s">
        <v>137</v>
      </c>
      <c r="F358" s="419">
        <v>36</v>
      </c>
      <c r="G358" s="419">
        <v>42430</v>
      </c>
      <c r="H358" s="424">
        <v>42430</v>
      </c>
      <c r="I358" s="424">
        <v>5.6242279534854105E-8</v>
      </c>
      <c r="J358" s="420">
        <v>116.25</v>
      </c>
      <c r="K358" s="420">
        <v>0.1638</v>
      </c>
      <c r="L358" s="420">
        <v>115.928952</v>
      </c>
      <c r="M358" s="420">
        <v>116.571048</v>
      </c>
      <c r="N358" s="420">
        <v>33.755000000000003</v>
      </c>
      <c r="O358" s="422">
        <v>148</v>
      </c>
      <c r="P358" s="420">
        <v>0.71840000000000004</v>
      </c>
      <c r="Q358" s="420">
        <v>146.591936</v>
      </c>
      <c r="R358" s="420">
        <v>149.408064</v>
      </c>
      <c r="S358" s="420">
        <v>0.41993800000000003</v>
      </c>
      <c r="T358" s="420">
        <v>2.3960356731228373E-3</v>
      </c>
      <c r="U358" s="420">
        <v>0.41524177008067925</v>
      </c>
      <c r="V358" s="420">
        <v>0.42463422991932082</v>
      </c>
    </row>
    <row r="359" spans="2:26" ht="15.6">
      <c r="B359" s="76" t="s">
        <v>25</v>
      </c>
      <c r="C359" s="79" t="s">
        <v>135</v>
      </c>
      <c r="D359" s="78" t="s">
        <v>136</v>
      </c>
      <c r="E359" s="77" t="s">
        <v>138</v>
      </c>
      <c r="F359" s="419">
        <v>36</v>
      </c>
      <c r="G359" s="419">
        <v>8834</v>
      </c>
      <c r="H359" s="424">
        <v>8834</v>
      </c>
      <c r="I359" s="424">
        <v>5.4547020527227361E-9</v>
      </c>
      <c r="J359" s="420">
        <v>109.98</v>
      </c>
      <c r="K359" s="420">
        <v>0.27539999999999998</v>
      </c>
      <c r="L359" s="420">
        <v>109.44021600000001</v>
      </c>
      <c r="M359" s="420">
        <v>110.519784</v>
      </c>
      <c r="N359" s="420">
        <v>25.891999999999999</v>
      </c>
      <c r="O359" s="422">
        <v>137</v>
      </c>
      <c r="P359" s="420">
        <v>1.4576</v>
      </c>
      <c r="Q359" s="420">
        <v>134.14310399999999</v>
      </c>
      <c r="R359" s="420">
        <v>139.85689600000001</v>
      </c>
      <c r="S359" s="420">
        <v>0.64195099999999994</v>
      </c>
      <c r="T359" s="420">
        <v>5.1008608346172083E-3</v>
      </c>
      <c r="U359" s="420">
        <v>0.63195331276415023</v>
      </c>
      <c r="V359" s="420">
        <v>0.65194868723584964</v>
      </c>
    </row>
    <row r="360" spans="2:26" ht="15.6">
      <c r="B360" s="76" t="s">
        <v>25</v>
      </c>
      <c r="C360" s="79" t="s">
        <v>135</v>
      </c>
      <c r="D360" s="78" t="s">
        <v>136</v>
      </c>
      <c r="E360" s="77" t="s">
        <v>139</v>
      </c>
      <c r="F360" s="419">
        <v>36</v>
      </c>
      <c r="G360" s="419">
        <v>12626</v>
      </c>
      <c r="H360" s="424">
        <v>12626</v>
      </c>
      <c r="I360" s="424">
        <v>3.6600362496888173E-9</v>
      </c>
      <c r="J360" s="420">
        <v>92.23</v>
      </c>
      <c r="K360" s="420">
        <v>0.12</v>
      </c>
      <c r="L360" s="420">
        <v>91.994799999999998</v>
      </c>
      <c r="M360" s="420">
        <v>92.46520000000001</v>
      </c>
      <c r="N360" s="420">
        <v>13.4846</v>
      </c>
      <c r="O360" s="422">
        <v>99</v>
      </c>
      <c r="P360" s="420">
        <v>0.88100000000000001</v>
      </c>
      <c r="Q360" s="420">
        <v>97.273240000000001</v>
      </c>
      <c r="R360" s="420">
        <v>100.72676</v>
      </c>
      <c r="S360" s="420">
        <v>5.9480000000000005E-2</v>
      </c>
      <c r="T360" s="420">
        <v>2.1049248972501416E-3</v>
      </c>
      <c r="U360" s="420">
        <v>5.5354347201389729E-2</v>
      </c>
      <c r="V360" s="420">
        <v>6.3605652798610288E-2</v>
      </c>
    </row>
    <row r="361" spans="2:26" ht="15.6">
      <c r="B361" s="76" t="s">
        <v>25</v>
      </c>
      <c r="C361" s="79" t="s">
        <v>135</v>
      </c>
      <c r="D361" s="78" t="s">
        <v>136</v>
      </c>
      <c r="E361" s="77" t="s">
        <v>140</v>
      </c>
      <c r="F361" s="419">
        <v>36</v>
      </c>
      <c r="G361" s="419">
        <v>30</v>
      </c>
      <c r="H361" s="419">
        <v>30</v>
      </c>
      <c r="I361" s="419">
        <v>1.1191091118250718E-8</v>
      </c>
      <c r="J361" s="420">
        <v>87.43</v>
      </c>
      <c r="K361" s="420">
        <v>7.3897000000000004</v>
      </c>
      <c r="L361" s="420">
        <v>72.946188000000006</v>
      </c>
      <c r="M361" s="420">
        <v>101.91381200000001</v>
      </c>
      <c r="N361" s="420">
        <v>40.475299999999997</v>
      </c>
      <c r="O361" s="422">
        <v>135</v>
      </c>
      <c r="P361" s="420">
        <v>24.647500000000001</v>
      </c>
      <c r="Q361" s="420">
        <v>86.690899999999999</v>
      </c>
      <c r="R361" s="420">
        <v>183.3091</v>
      </c>
      <c r="S361" s="420">
        <v>0.5</v>
      </c>
      <c r="T361" s="420">
        <v>9.1287092917527679E-2</v>
      </c>
      <c r="U361" s="420">
        <v>0.32107729788164574</v>
      </c>
      <c r="V361" s="420">
        <v>0.67892270211835426</v>
      </c>
    </row>
    <row r="362" spans="2:26" ht="15.6">
      <c r="B362" s="96" t="s">
        <v>144</v>
      </c>
      <c r="C362" s="97" t="s">
        <v>135</v>
      </c>
      <c r="D362" s="98" t="s">
        <v>136</v>
      </c>
      <c r="E362" s="97" t="s">
        <v>121</v>
      </c>
      <c r="F362" s="425">
        <v>36</v>
      </c>
      <c r="G362" s="425">
        <v>63920</v>
      </c>
      <c r="H362" s="425">
        <v>63920</v>
      </c>
      <c r="I362" s="425">
        <v>7.6548108955516387E-8</v>
      </c>
      <c r="J362" s="426">
        <v>110.63</v>
      </c>
      <c r="K362" s="426">
        <v>0.1234</v>
      </c>
      <c r="L362" s="427">
        <v>110.38813599999999</v>
      </c>
      <c r="M362" s="427">
        <v>110.871864</v>
      </c>
      <c r="N362" s="426">
        <v>31.205500000000001</v>
      </c>
      <c r="O362" s="428">
        <v>142</v>
      </c>
      <c r="P362" s="426">
        <v>0.56159999999999999</v>
      </c>
      <c r="Q362" s="427">
        <v>140.89926399999999</v>
      </c>
      <c r="R362" s="427">
        <v>143.10073600000001</v>
      </c>
      <c r="S362" s="426">
        <v>0.37945800000000002</v>
      </c>
      <c r="T362" s="426">
        <v>1.9193274035557482E-3</v>
      </c>
      <c r="U362" s="427">
        <v>0.37569611828903077</v>
      </c>
      <c r="V362" s="427">
        <v>0.38321988171096927</v>
      </c>
    </row>
    <row r="363" spans="2:26" ht="15.6">
      <c r="B363" s="112" t="s">
        <v>145</v>
      </c>
      <c r="C363" s="55" t="s">
        <v>14</v>
      </c>
      <c r="D363" s="113">
        <v>80</v>
      </c>
      <c r="E363" s="68" t="s">
        <v>137</v>
      </c>
      <c r="F363" s="56"/>
      <c r="G363" s="56"/>
      <c r="H363" s="56"/>
      <c r="I363" s="56"/>
      <c r="J363" s="113"/>
      <c r="K363" s="113"/>
      <c r="L363" s="335"/>
      <c r="M363" s="335"/>
      <c r="N363" s="113"/>
      <c r="O363" s="113"/>
      <c r="P363" s="113"/>
      <c r="Q363" s="335"/>
      <c r="R363" s="335"/>
      <c r="S363" s="347"/>
      <c r="T363" s="113"/>
      <c r="U363" s="335"/>
      <c r="V363" s="335"/>
    </row>
    <row r="364" spans="2:26" ht="15.6">
      <c r="B364" s="112" t="s">
        <v>145</v>
      </c>
      <c r="C364" s="55" t="s">
        <v>14</v>
      </c>
      <c r="D364" s="113">
        <v>80</v>
      </c>
      <c r="E364" s="68" t="s">
        <v>138</v>
      </c>
      <c r="F364" s="56"/>
      <c r="G364" s="56"/>
      <c r="H364" s="56"/>
      <c r="I364" s="56"/>
      <c r="J364" s="113"/>
      <c r="K364" s="113"/>
      <c r="L364" s="335"/>
      <c r="M364" s="335"/>
      <c r="N364" s="113"/>
      <c r="O364" s="113"/>
      <c r="P364" s="113"/>
      <c r="Q364" s="335"/>
      <c r="R364" s="335"/>
      <c r="S364" s="347"/>
      <c r="T364" s="113"/>
      <c r="U364" s="335"/>
      <c r="V364" s="335"/>
    </row>
    <row r="365" spans="2:26" ht="15.6">
      <c r="B365" s="112" t="s">
        <v>145</v>
      </c>
      <c r="C365" s="55" t="s">
        <v>14</v>
      </c>
      <c r="D365" s="113">
        <v>80</v>
      </c>
      <c r="E365" s="68" t="s">
        <v>139</v>
      </c>
      <c r="F365" s="56"/>
      <c r="G365" s="56"/>
      <c r="H365" s="56"/>
      <c r="I365" s="56"/>
      <c r="J365" s="113"/>
      <c r="K365" s="113"/>
      <c r="L365" s="335"/>
      <c r="M365" s="335"/>
      <c r="N365" s="113"/>
      <c r="O365" s="113"/>
      <c r="P365" s="113"/>
      <c r="Q365" s="335"/>
      <c r="R365" s="335"/>
      <c r="S365" s="347"/>
      <c r="T365" s="113"/>
      <c r="U365" s="335"/>
      <c r="V365" s="335"/>
    </row>
    <row r="366" spans="2:26" ht="15.6">
      <c r="B366" s="112" t="s">
        <v>145</v>
      </c>
      <c r="C366" s="55" t="s">
        <v>14</v>
      </c>
      <c r="D366" s="113">
        <v>80</v>
      </c>
      <c r="E366" s="68" t="s">
        <v>140</v>
      </c>
      <c r="F366" s="56"/>
      <c r="G366" s="56"/>
      <c r="H366" s="56"/>
      <c r="I366" s="56"/>
      <c r="J366" s="113"/>
      <c r="K366" s="113"/>
      <c r="L366" s="335"/>
      <c r="M366" s="335"/>
      <c r="N366" s="113"/>
      <c r="O366" s="113"/>
      <c r="P366" s="113"/>
      <c r="Q366" s="335"/>
      <c r="R366" s="335"/>
      <c r="S366" s="347"/>
      <c r="T366" s="113"/>
      <c r="U366" s="335"/>
      <c r="V366" s="335"/>
    </row>
    <row r="367" spans="2:26" ht="15.6">
      <c r="B367" s="112" t="s">
        <v>145</v>
      </c>
      <c r="C367" s="55" t="s">
        <v>14</v>
      </c>
      <c r="D367" s="113">
        <v>90</v>
      </c>
      <c r="E367" s="68" t="s">
        <v>137</v>
      </c>
      <c r="F367" s="56"/>
      <c r="G367" s="56"/>
      <c r="H367" s="56"/>
      <c r="I367" s="56"/>
      <c r="J367" s="113"/>
      <c r="K367" s="113"/>
      <c r="L367" s="335"/>
      <c r="M367" s="335"/>
      <c r="N367" s="113"/>
      <c r="O367" s="113"/>
      <c r="P367" s="113"/>
      <c r="Q367" s="335"/>
      <c r="R367" s="335"/>
      <c r="S367" s="347"/>
      <c r="T367" s="113"/>
      <c r="U367" s="335"/>
      <c r="V367" s="335"/>
    </row>
    <row r="368" spans="2:26" ht="15.6">
      <c r="B368" s="112" t="s">
        <v>145</v>
      </c>
      <c r="C368" s="55" t="s">
        <v>14</v>
      </c>
      <c r="D368" s="113">
        <v>90</v>
      </c>
      <c r="E368" s="68" t="s">
        <v>138</v>
      </c>
      <c r="F368" s="56"/>
      <c r="G368" s="56"/>
      <c r="H368" s="56"/>
      <c r="I368" s="56"/>
      <c r="J368" s="113"/>
      <c r="K368" s="113"/>
      <c r="L368" s="335"/>
      <c r="M368" s="335"/>
      <c r="N368" s="113"/>
      <c r="O368" s="113"/>
      <c r="P368" s="113"/>
      <c r="Q368" s="335"/>
      <c r="R368" s="335"/>
      <c r="S368" s="347"/>
      <c r="T368" s="113"/>
      <c r="U368" s="335"/>
      <c r="V368" s="335"/>
    </row>
    <row r="369" spans="2:22" ht="15.6">
      <c r="B369" s="112" t="s">
        <v>145</v>
      </c>
      <c r="C369" s="55" t="s">
        <v>14</v>
      </c>
      <c r="D369" s="113">
        <v>90</v>
      </c>
      <c r="E369" s="68" t="s">
        <v>139</v>
      </c>
      <c r="F369" s="56"/>
      <c r="G369" s="56"/>
      <c r="H369" s="56"/>
      <c r="I369" s="56"/>
      <c r="J369" s="113"/>
      <c r="K369" s="113"/>
      <c r="L369" s="335"/>
      <c r="M369" s="335"/>
      <c r="N369" s="113"/>
      <c r="O369" s="113"/>
      <c r="P369" s="113"/>
      <c r="Q369" s="335"/>
      <c r="R369" s="335"/>
      <c r="S369" s="347"/>
      <c r="T369" s="113"/>
      <c r="U369" s="335"/>
      <c r="V369" s="335"/>
    </row>
    <row r="370" spans="2:22" ht="15.6">
      <c r="B370" s="112" t="s">
        <v>145</v>
      </c>
      <c r="C370" s="55" t="s">
        <v>14</v>
      </c>
      <c r="D370" s="113">
        <v>90</v>
      </c>
      <c r="E370" s="68" t="s">
        <v>140</v>
      </c>
      <c r="F370" s="56"/>
      <c r="G370" s="56"/>
      <c r="H370" s="56"/>
      <c r="I370" s="56"/>
      <c r="J370" s="113"/>
      <c r="K370" s="113"/>
      <c r="L370" s="335"/>
      <c r="M370" s="335"/>
      <c r="N370" s="113"/>
      <c r="O370" s="113"/>
      <c r="P370" s="113"/>
      <c r="Q370" s="335"/>
      <c r="R370" s="335"/>
      <c r="S370" s="347"/>
      <c r="T370" s="113"/>
      <c r="U370" s="335"/>
      <c r="V370" s="335"/>
    </row>
    <row r="371" spans="2:22" ht="15.6">
      <c r="B371" s="112" t="s">
        <v>145</v>
      </c>
      <c r="C371" s="55" t="s">
        <v>14</v>
      </c>
      <c r="D371" s="113">
        <v>100</v>
      </c>
      <c r="E371" s="68" t="s">
        <v>137</v>
      </c>
      <c r="F371" s="56"/>
      <c r="G371" s="56"/>
      <c r="H371" s="56"/>
      <c r="I371" s="56"/>
      <c r="J371" s="113"/>
      <c r="K371" s="113"/>
      <c r="L371" s="335"/>
      <c r="M371" s="335"/>
      <c r="N371" s="113"/>
      <c r="O371" s="113"/>
      <c r="P371" s="113"/>
      <c r="Q371" s="335"/>
      <c r="R371" s="335"/>
      <c r="S371" s="347"/>
      <c r="T371" s="113"/>
      <c r="U371" s="335"/>
      <c r="V371" s="335"/>
    </row>
    <row r="372" spans="2:22" ht="15.6">
      <c r="B372" s="112" t="s">
        <v>145</v>
      </c>
      <c r="C372" s="55" t="s">
        <v>14</v>
      </c>
      <c r="D372" s="113">
        <v>100</v>
      </c>
      <c r="E372" s="68" t="s">
        <v>138</v>
      </c>
      <c r="F372" s="56"/>
      <c r="G372" s="56"/>
      <c r="H372" s="56"/>
      <c r="I372" s="56"/>
      <c r="J372" s="113"/>
      <c r="K372" s="113"/>
      <c r="L372" s="335"/>
      <c r="M372" s="335"/>
      <c r="N372" s="113"/>
      <c r="O372" s="113"/>
      <c r="P372" s="113"/>
      <c r="Q372" s="335"/>
      <c r="R372" s="335"/>
      <c r="S372" s="347"/>
      <c r="T372" s="113"/>
      <c r="U372" s="335"/>
      <c r="V372" s="335"/>
    </row>
    <row r="373" spans="2:22" ht="15.6">
      <c r="B373" s="112" t="s">
        <v>145</v>
      </c>
      <c r="C373" s="55" t="s">
        <v>14</v>
      </c>
      <c r="D373" s="113">
        <v>100</v>
      </c>
      <c r="E373" s="68" t="s">
        <v>139</v>
      </c>
      <c r="F373" s="56"/>
      <c r="G373" s="56"/>
      <c r="H373" s="56"/>
      <c r="I373" s="56"/>
      <c r="J373" s="113"/>
      <c r="K373" s="113"/>
      <c r="L373" s="335"/>
      <c r="M373" s="335"/>
      <c r="N373" s="113"/>
      <c r="O373" s="113"/>
      <c r="P373" s="113"/>
      <c r="Q373" s="335"/>
      <c r="R373" s="335"/>
      <c r="S373" s="347"/>
      <c r="T373" s="113"/>
      <c r="U373" s="335"/>
      <c r="V373" s="335"/>
    </row>
    <row r="374" spans="2:22" ht="15.6">
      <c r="B374" s="112" t="s">
        <v>145</v>
      </c>
      <c r="C374" s="55" t="s">
        <v>14</v>
      </c>
      <c r="D374" s="113">
        <v>100</v>
      </c>
      <c r="E374" s="68" t="s">
        <v>140</v>
      </c>
      <c r="F374" s="56"/>
      <c r="G374" s="56"/>
      <c r="H374" s="56"/>
      <c r="I374" s="56"/>
      <c r="J374" s="113"/>
      <c r="K374" s="113"/>
      <c r="L374" s="335"/>
      <c r="M374" s="335"/>
      <c r="N374" s="113"/>
      <c r="O374" s="113"/>
      <c r="P374" s="113"/>
      <c r="Q374" s="335"/>
      <c r="R374" s="335"/>
      <c r="S374" s="347"/>
      <c r="T374" s="113"/>
      <c r="U374" s="335"/>
      <c r="V374" s="335"/>
    </row>
    <row r="375" spans="2:22" ht="15.6">
      <c r="B375" s="112" t="s">
        <v>145</v>
      </c>
      <c r="C375" s="55" t="s">
        <v>14</v>
      </c>
      <c r="D375" s="113">
        <v>110</v>
      </c>
      <c r="E375" s="68" t="s">
        <v>137</v>
      </c>
      <c r="F375" s="56"/>
      <c r="G375" s="56"/>
      <c r="H375" s="56"/>
      <c r="I375" s="56"/>
      <c r="J375" s="113"/>
      <c r="K375" s="113"/>
      <c r="L375" s="335"/>
      <c r="M375" s="335"/>
      <c r="N375" s="113"/>
      <c r="O375" s="113"/>
      <c r="P375" s="113"/>
      <c r="Q375" s="335"/>
      <c r="R375" s="335"/>
      <c r="S375" s="347"/>
      <c r="T375" s="113"/>
      <c r="U375" s="335"/>
      <c r="V375" s="335"/>
    </row>
    <row r="376" spans="2:22" ht="15.6">
      <c r="B376" s="112" t="s">
        <v>145</v>
      </c>
      <c r="C376" s="55" t="s">
        <v>14</v>
      </c>
      <c r="D376" s="113">
        <v>110</v>
      </c>
      <c r="E376" s="68" t="s">
        <v>138</v>
      </c>
      <c r="F376" s="56"/>
      <c r="G376" s="56"/>
      <c r="H376" s="56"/>
      <c r="I376" s="56"/>
      <c r="J376" s="113"/>
      <c r="K376" s="113"/>
      <c r="L376" s="335"/>
      <c r="M376" s="335"/>
      <c r="N376" s="113"/>
      <c r="O376" s="113"/>
      <c r="P376" s="113"/>
      <c r="Q376" s="335"/>
      <c r="R376" s="335"/>
      <c r="S376" s="347"/>
      <c r="T376" s="113"/>
      <c r="U376" s="335"/>
      <c r="V376" s="335"/>
    </row>
    <row r="377" spans="2:22" ht="15.6">
      <c r="B377" s="112" t="s">
        <v>145</v>
      </c>
      <c r="C377" s="55" t="s">
        <v>14</v>
      </c>
      <c r="D377" s="113">
        <v>110</v>
      </c>
      <c r="E377" s="68" t="s">
        <v>139</v>
      </c>
      <c r="F377" s="56"/>
      <c r="G377" s="56"/>
      <c r="H377" s="56"/>
      <c r="I377" s="56"/>
      <c r="J377" s="113"/>
      <c r="K377" s="113"/>
      <c r="L377" s="335"/>
      <c r="M377" s="335"/>
      <c r="N377" s="113"/>
      <c r="O377" s="113"/>
      <c r="P377" s="113"/>
      <c r="Q377" s="335"/>
      <c r="R377" s="335"/>
      <c r="S377" s="347"/>
      <c r="T377" s="113"/>
      <c r="U377" s="335"/>
      <c r="V377" s="335"/>
    </row>
    <row r="378" spans="2:22" ht="15.6">
      <c r="B378" s="112" t="s">
        <v>145</v>
      </c>
      <c r="C378" s="55" t="s">
        <v>14</v>
      </c>
      <c r="D378" s="113">
        <v>110</v>
      </c>
      <c r="E378" s="68" t="s">
        <v>140</v>
      </c>
      <c r="F378" s="56"/>
      <c r="G378" s="56"/>
      <c r="H378" s="56"/>
      <c r="I378" s="56"/>
      <c r="J378" s="113"/>
      <c r="K378" s="113"/>
      <c r="L378" s="335"/>
      <c r="M378" s="335"/>
      <c r="N378" s="113"/>
      <c r="O378" s="113"/>
      <c r="P378" s="113"/>
      <c r="Q378" s="335"/>
      <c r="R378" s="335"/>
      <c r="S378" s="347"/>
      <c r="T378" s="113"/>
      <c r="U378" s="335"/>
      <c r="V378" s="335"/>
    </row>
    <row r="379" spans="2:22" ht="15.6">
      <c r="B379" s="112" t="s">
        <v>145</v>
      </c>
      <c r="C379" s="55" t="s">
        <v>14</v>
      </c>
      <c r="D379" s="113">
        <v>120</v>
      </c>
      <c r="E379" s="68" t="s">
        <v>137</v>
      </c>
      <c r="F379" s="56"/>
      <c r="G379" s="56"/>
      <c r="H379" s="56"/>
      <c r="I379" s="56"/>
      <c r="J379" s="113"/>
      <c r="K379" s="113"/>
      <c r="L379" s="335"/>
      <c r="M379" s="335"/>
      <c r="N379" s="113"/>
      <c r="O379" s="113"/>
      <c r="P379" s="113"/>
      <c r="Q379" s="335"/>
      <c r="R379" s="335"/>
      <c r="S379" s="347"/>
      <c r="T379" s="113"/>
      <c r="U379" s="335"/>
      <c r="V379" s="335"/>
    </row>
    <row r="380" spans="2:22" ht="15.6">
      <c r="B380" s="112" t="s">
        <v>145</v>
      </c>
      <c r="C380" s="55" t="s">
        <v>14</v>
      </c>
      <c r="D380" s="113">
        <v>120</v>
      </c>
      <c r="E380" s="68" t="s">
        <v>138</v>
      </c>
      <c r="F380" s="56"/>
      <c r="G380" s="56"/>
      <c r="H380" s="56"/>
      <c r="I380" s="56"/>
      <c r="J380" s="113"/>
      <c r="K380" s="113"/>
      <c r="L380" s="335"/>
      <c r="M380" s="335"/>
      <c r="N380" s="113"/>
      <c r="O380" s="113"/>
      <c r="P380" s="113"/>
      <c r="Q380" s="335"/>
      <c r="R380" s="335"/>
      <c r="S380" s="347"/>
      <c r="T380" s="113"/>
      <c r="U380" s="335"/>
      <c r="V380" s="335"/>
    </row>
    <row r="381" spans="2:22" ht="15.6">
      <c r="B381" s="112" t="s">
        <v>145</v>
      </c>
      <c r="C381" s="55" t="s">
        <v>14</v>
      </c>
      <c r="D381" s="113">
        <v>120</v>
      </c>
      <c r="E381" s="68" t="s">
        <v>139</v>
      </c>
      <c r="F381" s="56"/>
      <c r="G381" s="56"/>
      <c r="H381" s="56"/>
      <c r="I381" s="56"/>
      <c r="J381" s="113"/>
      <c r="K381" s="113"/>
      <c r="L381" s="335"/>
      <c r="M381" s="335"/>
      <c r="N381" s="113"/>
      <c r="O381" s="113"/>
      <c r="P381" s="113"/>
      <c r="Q381" s="335"/>
      <c r="R381" s="335"/>
      <c r="S381" s="347"/>
      <c r="T381" s="113"/>
      <c r="U381" s="335"/>
      <c r="V381" s="335"/>
    </row>
    <row r="382" spans="2:22" ht="15.6">
      <c r="B382" s="112" t="s">
        <v>145</v>
      </c>
      <c r="C382" s="55" t="s">
        <v>14</v>
      </c>
      <c r="D382" s="113">
        <v>120</v>
      </c>
      <c r="E382" s="68" t="s">
        <v>140</v>
      </c>
      <c r="F382" s="56"/>
      <c r="G382" s="56"/>
      <c r="H382" s="56"/>
      <c r="I382" s="56"/>
      <c r="J382" s="113"/>
      <c r="K382" s="113"/>
      <c r="L382" s="335"/>
      <c r="M382" s="335"/>
      <c r="N382" s="113"/>
      <c r="O382" s="113"/>
      <c r="P382" s="113"/>
      <c r="Q382" s="335"/>
      <c r="R382" s="335"/>
      <c r="S382" s="347"/>
      <c r="T382" s="113"/>
      <c r="U382" s="335"/>
      <c r="V382" s="335"/>
    </row>
    <row r="383" spans="2:22" ht="15.6">
      <c r="B383" s="112" t="s">
        <v>145</v>
      </c>
      <c r="C383" s="55" t="s">
        <v>14</v>
      </c>
      <c r="D383" s="113">
        <v>130</v>
      </c>
      <c r="E383" s="68" t="s">
        <v>137</v>
      </c>
      <c r="F383" s="56"/>
      <c r="G383" s="56"/>
      <c r="H383" s="56"/>
      <c r="I383" s="56"/>
      <c r="J383" s="113"/>
      <c r="K383" s="113"/>
      <c r="L383" s="335"/>
      <c r="M383" s="335"/>
      <c r="N383" s="113"/>
      <c r="O383" s="113"/>
      <c r="P383" s="113"/>
      <c r="Q383" s="335"/>
      <c r="R383" s="335"/>
      <c r="S383" s="347"/>
      <c r="T383" s="113"/>
      <c r="U383" s="335"/>
      <c r="V383" s="335"/>
    </row>
    <row r="384" spans="2:22" ht="15.6">
      <c r="B384" s="112" t="s">
        <v>145</v>
      </c>
      <c r="C384" s="55" t="s">
        <v>14</v>
      </c>
      <c r="D384" s="113">
        <v>130</v>
      </c>
      <c r="E384" s="68" t="s">
        <v>138</v>
      </c>
      <c r="F384" s="56"/>
      <c r="G384" s="56"/>
      <c r="H384" s="56"/>
      <c r="I384" s="56"/>
      <c r="J384" s="113"/>
      <c r="K384" s="113"/>
      <c r="L384" s="335"/>
      <c r="M384" s="335"/>
      <c r="N384" s="113"/>
      <c r="O384" s="113"/>
      <c r="P384" s="113"/>
      <c r="Q384" s="335"/>
      <c r="R384" s="335"/>
      <c r="S384" s="347"/>
      <c r="T384" s="113"/>
      <c r="U384" s="335"/>
      <c r="V384" s="335"/>
    </row>
    <row r="385" spans="2:22" ht="15.6">
      <c r="B385" s="112" t="s">
        <v>145</v>
      </c>
      <c r="C385" s="55" t="s">
        <v>14</v>
      </c>
      <c r="D385" s="113">
        <v>130</v>
      </c>
      <c r="E385" s="68" t="s">
        <v>139</v>
      </c>
      <c r="F385" s="56"/>
      <c r="G385" s="56"/>
      <c r="H385" s="56"/>
      <c r="I385" s="56"/>
      <c r="J385" s="113"/>
      <c r="K385" s="113"/>
      <c r="L385" s="335"/>
      <c r="M385" s="335"/>
      <c r="N385" s="113"/>
      <c r="O385" s="113"/>
      <c r="P385" s="113"/>
      <c r="Q385" s="335"/>
      <c r="R385" s="335"/>
      <c r="S385" s="347"/>
      <c r="T385" s="113"/>
      <c r="U385" s="335"/>
      <c r="V385" s="335"/>
    </row>
    <row r="386" spans="2:22" ht="15.6">
      <c r="B386" s="112" t="s">
        <v>145</v>
      </c>
      <c r="C386" s="55" t="s">
        <v>14</v>
      </c>
      <c r="D386" s="113">
        <v>130</v>
      </c>
      <c r="E386" s="68" t="s">
        <v>140</v>
      </c>
      <c r="F386" s="56"/>
      <c r="G386" s="56"/>
      <c r="H386" s="56"/>
      <c r="I386" s="56"/>
      <c r="J386" s="113"/>
      <c r="K386" s="113"/>
      <c r="L386" s="335"/>
      <c r="M386" s="335"/>
      <c r="N386" s="113"/>
      <c r="O386" s="113"/>
      <c r="P386" s="113"/>
      <c r="Q386" s="335"/>
      <c r="R386" s="335"/>
      <c r="S386" s="347"/>
      <c r="T386" s="113"/>
      <c r="U386" s="335"/>
      <c r="V386" s="335"/>
    </row>
    <row r="387" spans="2:22" ht="15.6">
      <c r="B387" s="112" t="s">
        <v>145</v>
      </c>
      <c r="C387" s="55" t="s">
        <v>12</v>
      </c>
      <c r="D387" s="113">
        <v>60</v>
      </c>
      <c r="E387" s="68" t="s">
        <v>137</v>
      </c>
      <c r="F387" s="56"/>
      <c r="G387" s="56"/>
      <c r="H387" s="56"/>
      <c r="I387" s="56"/>
      <c r="J387" s="113"/>
      <c r="K387" s="113"/>
      <c r="L387" s="335"/>
      <c r="M387" s="335"/>
      <c r="N387" s="113"/>
      <c r="O387" s="113"/>
      <c r="P387" s="113"/>
      <c r="Q387" s="335"/>
      <c r="R387" s="335"/>
      <c r="S387" s="347"/>
      <c r="T387" s="113"/>
      <c r="U387" s="335"/>
      <c r="V387" s="335"/>
    </row>
    <row r="388" spans="2:22" ht="15.6">
      <c r="B388" s="112" t="s">
        <v>145</v>
      </c>
      <c r="C388" s="55" t="s">
        <v>12</v>
      </c>
      <c r="D388" s="113">
        <v>60</v>
      </c>
      <c r="E388" s="68" t="s">
        <v>138</v>
      </c>
      <c r="F388" s="56"/>
      <c r="G388" s="56"/>
      <c r="H388" s="56"/>
      <c r="I388" s="56"/>
      <c r="J388" s="113"/>
      <c r="K388" s="113"/>
      <c r="L388" s="335"/>
      <c r="M388" s="335"/>
      <c r="N388" s="113"/>
      <c r="O388" s="113"/>
      <c r="P388" s="113"/>
      <c r="Q388" s="335"/>
      <c r="R388" s="335"/>
      <c r="S388" s="347"/>
      <c r="T388" s="113"/>
      <c r="U388" s="335"/>
      <c r="V388" s="335"/>
    </row>
    <row r="389" spans="2:22" ht="15.6">
      <c r="B389" s="112" t="s">
        <v>145</v>
      </c>
      <c r="C389" s="55" t="s">
        <v>12</v>
      </c>
      <c r="D389" s="113">
        <v>60</v>
      </c>
      <c r="E389" s="68" t="s">
        <v>139</v>
      </c>
      <c r="F389" s="56"/>
      <c r="G389" s="56"/>
      <c r="H389" s="56"/>
      <c r="I389" s="56"/>
      <c r="J389" s="113"/>
      <c r="K389" s="113"/>
      <c r="L389" s="335"/>
      <c r="M389" s="335"/>
      <c r="N389" s="113"/>
      <c r="O389" s="113"/>
      <c r="P389" s="113"/>
      <c r="Q389" s="335"/>
      <c r="R389" s="335"/>
      <c r="S389" s="347"/>
      <c r="T389" s="113"/>
      <c r="U389" s="335"/>
      <c r="V389" s="335"/>
    </row>
    <row r="390" spans="2:22" ht="15.6">
      <c r="B390" s="112" t="s">
        <v>145</v>
      </c>
      <c r="C390" s="55" t="s">
        <v>12</v>
      </c>
      <c r="D390" s="113">
        <v>60</v>
      </c>
      <c r="E390" s="68" t="s">
        <v>140</v>
      </c>
      <c r="F390" s="56"/>
      <c r="G390" s="56"/>
      <c r="H390" s="56"/>
      <c r="I390" s="56"/>
      <c r="J390" s="113"/>
      <c r="K390" s="113"/>
      <c r="L390" s="335"/>
      <c r="M390" s="335"/>
      <c r="N390" s="113"/>
      <c r="O390" s="113"/>
      <c r="P390" s="113"/>
      <c r="Q390" s="335"/>
      <c r="R390" s="335"/>
      <c r="S390" s="347"/>
      <c r="T390" s="113"/>
      <c r="U390" s="335"/>
      <c r="V390" s="335"/>
    </row>
    <row r="391" spans="2:22" ht="15.6">
      <c r="B391" s="112" t="s">
        <v>145</v>
      </c>
      <c r="C391" s="55" t="s">
        <v>12</v>
      </c>
      <c r="D391" s="113">
        <v>70</v>
      </c>
      <c r="E391" s="68" t="s">
        <v>137</v>
      </c>
      <c r="F391" s="56"/>
      <c r="G391" s="56"/>
      <c r="H391" s="56"/>
      <c r="I391" s="56"/>
      <c r="J391" s="113"/>
      <c r="K391" s="113"/>
      <c r="L391" s="335"/>
      <c r="M391" s="335"/>
      <c r="N391" s="113"/>
      <c r="O391" s="113"/>
      <c r="P391" s="113"/>
      <c r="Q391" s="335"/>
      <c r="R391" s="335"/>
      <c r="S391" s="347"/>
      <c r="T391" s="113"/>
      <c r="U391" s="335"/>
      <c r="V391" s="335"/>
    </row>
    <row r="392" spans="2:22" ht="15.6">
      <c r="B392" s="112" t="s">
        <v>145</v>
      </c>
      <c r="C392" s="55" t="s">
        <v>12</v>
      </c>
      <c r="D392" s="113">
        <v>70</v>
      </c>
      <c r="E392" s="68" t="s">
        <v>138</v>
      </c>
      <c r="F392" s="56"/>
      <c r="G392" s="56"/>
      <c r="H392" s="56"/>
      <c r="I392" s="56"/>
      <c r="J392" s="113"/>
      <c r="K392" s="113"/>
      <c r="L392" s="335"/>
      <c r="M392" s="335"/>
      <c r="N392" s="113"/>
      <c r="O392" s="113"/>
      <c r="P392" s="113"/>
      <c r="Q392" s="335"/>
      <c r="R392" s="335"/>
      <c r="S392" s="347"/>
      <c r="T392" s="113"/>
      <c r="U392" s="335"/>
      <c r="V392" s="335"/>
    </row>
    <row r="393" spans="2:22" ht="15.6">
      <c r="B393" s="112" t="s">
        <v>145</v>
      </c>
      <c r="C393" s="55" t="s">
        <v>12</v>
      </c>
      <c r="D393" s="113">
        <v>70</v>
      </c>
      <c r="E393" s="68" t="s">
        <v>139</v>
      </c>
      <c r="F393" s="56"/>
      <c r="G393" s="56"/>
      <c r="H393" s="56"/>
      <c r="I393" s="56"/>
      <c r="J393" s="113"/>
      <c r="K393" s="113"/>
      <c r="L393" s="335"/>
      <c r="M393" s="335"/>
      <c r="N393" s="113"/>
      <c r="O393" s="113"/>
      <c r="P393" s="113"/>
      <c r="Q393" s="335"/>
      <c r="R393" s="335"/>
      <c r="S393" s="347"/>
      <c r="T393" s="113"/>
      <c r="U393" s="335"/>
      <c r="V393" s="335"/>
    </row>
    <row r="394" spans="2:22" ht="15.6">
      <c r="B394" s="112" t="s">
        <v>145</v>
      </c>
      <c r="C394" s="55" t="s">
        <v>12</v>
      </c>
      <c r="D394" s="113">
        <v>70</v>
      </c>
      <c r="E394" s="68" t="s">
        <v>140</v>
      </c>
      <c r="F394" s="56"/>
      <c r="G394" s="56"/>
      <c r="H394" s="56"/>
      <c r="I394" s="56"/>
      <c r="J394" s="113"/>
      <c r="K394" s="113"/>
      <c r="L394" s="335"/>
      <c r="M394" s="335"/>
      <c r="N394" s="113"/>
      <c r="O394" s="113"/>
      <c r="P394" s="113"/>
      <c r="Q394" s="335"/>
      <c r="R394" s="335"/>
      <c r="S394" s="347"/>
      <c r="T394" s="113"/>
      <c r="U394" s="335"/>
      <c r="V394" s="335"/>
    </row>
    <row r="395" spans="2:22" ht="15.6">
      <c r="B395" s="112" t="s">
        <v>145</v>
      </c>
      <c r="C395" s="55" t="s">
        <v>12</v>
      </c>
      <c r="D395" s="113">
        <v>80</v>
      </c>
      <c r="E395" s="68" t="s">
        <v>137</v>
      </c>
      <c r="F395" s="56"/>
      <c r="G395" s="56"/>
      <c r="H395" s="56"/>
      <c r="I395" s="56"/>
      <c r="J395" s="113"/>
      <c r="K395" s="113"/>
      <c r="L395" s="335"/>
      <c r="M395" s="335"/>
      <c r="N395" s="113"/>
      <c r="O395" s="113"/>
      <c r="P395" s="113"/>
      <c r="Q395" s="335"/>
      <c r="R395" s="335"/>
      <c r="S395" s="347"/>
      <c r="T395" s="113"/>
      <c r="U395" s="335"/>
      <c r="V395" s="335"/>
    </row>
    <row r="396" spans="2:22" ht="15.6">
      <c r="B396" s="112" t="s">
        <v>145</v>
      </c>
      <c r="C396" s="55" t="s">
        <v>12</v>
      </c>
      <c r="D396" s="113">
        <v>80</v>
      </c>
      <c r="E396" s="68" t="s">
        <v>138</v>
      </c>
      <c r="F396" s="56"/>
      <c r="G396" s="56"/>
      <c r="H396" s="56"/>
      <c r="I396" s="56"/>
      <c r="J396" s="113"/>
      <c r="K396" s="113"/>
      <c r="L396" s="335"/>
      <c r="M396" s="335"/>
      <c r="N396" s="113"/>
      <c r="O396" s="113"/>
      <c r="P396" s="113"/>
      <c r="Q396" s="335"/>
      <c r="R396" s="335"/>
      <c r="S396" s="347"/>
      <c r="T396" s="113"/>
      <c r="U396" s="335"/>
      <c r="V396" s="335"/>
    </row>
    <row r="397" spans="2:22" ht="15.6">
      <c r="B397" s="112" t="s">
        <v>145</v>
      </c>
      <c r="C397" s="55" t="s">
        <v>12</v>
      </c>
      <c r="D397" s="113">
        <v>80</v>
      </c>
      <c r="E397" s="68" t="s">
        <v>139</v>
      </c>
      <c r="F397" s="56"/>
      <c r="G397" s="56"/>
      <c r="H397" s="56"/>
      <c r="I397" s="56"/>
      <c r="J397" s="113"/>
      <c r="K397" s="113"/>
      <c r="L397" s="335"/>
      <c r="M397" s="335"/>
      <c r="N397" s="113"/>
      <c r="O397" s="113"/>
      <c r="P397" s="113"/>
      <c r="Q397" s="335"/>
      <c r="R397" s="335"/>
      <c r="S397" s="347"/>
      <c r="T397" s="113"/>
      <c r="U397" s="335"/>
      <c r="V397" s="335"/>
    </row>
    <row r="398" spans="2:22" ht="15.6">
      <c r="B398" s="112" t="s">
        <v>145</v>
      </c>
      <c r="C398" s="55" t="s">
        <v>12</v>
      </c>
      <c r="D398" s="113">
        <v>80</v>
      </c>
      <c r="E398" s="68" t="s">
        <v>140</v>
      </c>
      <c r="F398" s="56"/>
      <c r="G398" s="56"/>
      <c r="H398" s="56"/>
      <c r="I398" s="56"/>
      <c r="J398" s="113"/>
      <c r="K398" s="113"/>
      <c r="L398" s="335"/>
      <c r="M398" s="335"/>
      <c r="N398" s="113"/>
      <c r="O398" s="113"/>
      <c r="P398" s="113"/>
      <c r="Q398" s="335"/>
      <c r="R398" s="335"/>
      <c r="S398" s="347"/>
      <c r="T398" s="113"/>
      <c r="U398" s="335"/>
      <c r="V398" s="335"/>
    </row>
    <row r="399" spans="2:22" ht="15.6">
      <c r="B399" s="112" t="s">
        <v>145</v>
      </c>
      <c r="C399" s="55" t="s">
        <v>12</v>
      </c>
      <c r="D399" s="113">
        <v>90</v>
      </c>
      <c r="E399" s="68" t="s">
        <v>137</v>
      </c>
      <c r="F399" s="56"/>
      <c r="G399" s="56"/>
      <c r="H399" s="56"/>
      <c r="I399" s="56"/>
      <c r="J399" s="113"/>
      <c r="K399" s="113"/>
      <c r="L399" s="335"/>
      <c r="M399" s="335"/>
      <c r="N399" s="113"/>
      <c r="O399" s="113"/>
      <c r="P399" s="113"/>
      <c r="Q399" s="335"/>
      <c r="R399" s="335"/>
      <c r="S399" s="347"/>
      <c r="T399" s="113"/>
      <c r="U399" s="335"/>
      <c r="V399" s="335"/>
    </row>
    <row r="400" spans="2:22" ht="15.6">
      <c r="B400" s="112" t="s">
        <v>145</v>
      </c>
      <c r="C400" s="55" t="s">
        <v>12</v>
      </c>
      <c r="D400" s="113">
        <v>90</v>
      </c>
      <c r="E400" s="68" t="s">
        <v>138</v>
      </c>
      <c r="F400" s="56"/>
      <c r="G400" s="56"/>
      <c r="H400" s="56"/>
      <c r="I400" s="56"/>
      <c r="J400" s="113"/>
      <c r="K400" s="113"/>
      <c r="L400" s="335"/>
      <c r="M400" s="335"/>
      <c r="N400" s="113"/>
      <c r="O400" s="113"/>
      <c r="P400" s="113"/>
      <c r="Q400" s="335"/>
      <c r="R400" s="335"/>
      <c r="S400" s="347"/>
      <c r="T400" s="113"/>
      <c r="U400" s="335"/>
      <c r="V400" s="335"/>
    </row>
    <row r="401" spans="2:22" ht="15.6">
      <c r="B401" s="112" t="s">
        <v>145</v>
      </c>
      <c r="C401" s="55" t="s">
        <v>12</v>
      </c>
      <c r="D401" s="113">
        <v>90</v>
      </c>
      <c r="E401" s="68" t="s">
        <v>139</v>
      </c>
      <c r="F401" s="56"/>
      <c r="G401" s="56"/>
      <c r="H401" s="56"/>
      <c r="I401" s="56"/>
      <c r="J401" s="113"/>
      <c r="K401" s="113"/>
      <c r="L401" s="335"/>
      <c r="M401" s="335"/>
      <c r="N401" s="113"/>
      <c r="O401" s="113"/>
      <c r="P401" s="113"/>
      <c r="Q401" s="335"/>
      <c r="R401" s="335"/>
      <c r="S401" s="347"/>
      <c r="T401" s="113"/>
      <c r="U401" s="335"/>
      <c r="V401" s="335"/>
    </row>
    <row r="402" spans="2:22" ht="15.6">
      <c r="B402" s="112" t="s">
        <v>145</v>
      </c>
      <c r="C402" s="55" t="s">
        <v>12</v>
      </c>
      <c r="D402" s="113">
        <v>90</v>
      </c>
      <c r="E402" s="68" t="s">
        <v>140</v>
      </c>
      <c r="F402" s="56"/>
      <c r="G402" s="56"/>
      <c r="H402" s="56"/>
      <c r="I402" s="56"/>
      <c r="J402" s="113"/>
      <c r="K402" s="113"/>
      <c r="L402" s="335"/>
      <c r="M402" s="335"/>
      <c r="N402" s="113"/>
      <c r="O402" s="113"/>
      <c r="P402" s="113"/>
      <c r="Q402" s="335"/>
      <c r="R402" s="335"/>
      <c r="S402" s="347"/>
      <c r="T402" s="113"/>
      <c r="U402" s="335"/>
      <c r="V402" s="335"/>
    </row>
    <row r="403" spans="2:22" ht="15.6">
      <c r="B403" s="112" t="s">
        <v>145</v>
      </c>
      <c r="C403" s="55" t="s">
        <v>12</v>
      </c>
      <c r="D403" s="113">
        <v>100</v>
      </c>
      <c r="E403" s="68" t="s">
        <v>137</v>
      </c>
      <c r="F403" s="56"/>
      <c r="G403" s="56"/>
      <c r="H403" s="56"/>
      <c r="I403" s="56"/>
      <c r="J403" s="113"/>
      <c r="K403" s="113"/>
      <c r="L403" s="335"/>
      <c r="M403" s="335"/>
      <c r="N403" s="113"/>
      <c r="O403" s="113"/>
      <c r="P403" s="113"/>
      <c r="Q403" s="335"/>
      <c r="R403" s="335"/>
      <c r="S403" s="347"/>
      <c r="T403" s="113"/>
      <c r="U403" s="335"/>
      <c r="V403" s="335"/>
    </row>
    <row r="404" spans="2:22" ht="15.6">
      <c r="B404" s="112" t="s">
        <v>145</v>
      </c>
      <c r="C404" s="55" t="s">
        <v>12</v>
      </c>
      <c r="D404" s="113">
        <v>100</v>
      </c>
      <c r="E404" s="68" t="s">
        <v>138</v>
      </c>
      <c r="F404" s="56"/>
      <c r="G404" s="56"/>
      <c r="H404" s="56"/>
      <c r="I404" s="56"/>
      <c r="J404" s="113"/>
      <c r="K404" s="113"/>
      <c r="L404" s="335"/>
      <c r="M404" s="335"/>
      <c r="N404" s="113"/>
      <c r="O404" s="113"/>
      <c r="P404" s="113"/>
      <c r="Q404" s="335"/>
      <c r="R404" s="335"/>
      <c r="S404" s="347"/>
      <c r="T404" s="113"/>
      <c r="U404" s="335"/>
      <c r="V404" s="335"/>
    </row>
    <row r="405" spans="2:22" ht="15.6">
      <c r="B405" s="112" t="s">
        <v>145</v>
      </c>
      <c r="C405" s="55" t="s">
        <v>12</v>
      </c>
      <c r="D405" s="113">
        <v>100</v>
      </c>
      <c r="E405" s="68" t="s">
        <v>139</v>
      </c>
      <c r="F405" s="56"/>
      <c r="G405" s="56"/>
      <c r="H405" s="56"/>
      <c r="I405" s="56"/>
      <c r="J405" s="113"/>
      <c r="K405" s="113"/>
      <c r="L405" s="335"/>
      <c r="M405" s="335"/>
      <c r="N405" s="113"/>
      <c r="O405" s="113"/>
      <c r="P405" s="113"/>
      <c r="Q405" s="335"/>
      <c r="R405" s="335"/>
      <c r="S405" s="347"/>
      <c r="T405" s="113"/>
      <c r="U405" s="335"/>
      <c r="V405" s="335"/>
    </row>
    <row r="406" spans="2:22" ht="15.6">
      <c r="B406" s="112" t="s">
        <v>145</v>
      </c>
      <c r="C406" s="55" t="s">
        <v>12</v>
      </c>
      <c r="D406" s="113">
        <v>100</v>
      </c>
      <c r="E406" s="68" t="s">
        <v>140</v>
      </c>
      <c r="F406" s="56"/>
      <c r="G406" s="56"/>
      <c r="H406" s="56"/>
      <c r="I406" s="56"/>
      <c r="J406" s="113"/>
      <c r="K406" s="113"/>
      <c r="L406" s="335"/>
      <c r="M406" s="335"/>
      <c r="N406" s="113"/>
      <c r="O406" s="113"/>
      <c r="P406" s="113"/>
      <c r="Q406" s="335"/>
      <c r="R406" s="335"/>
      <c r="S406" s="347"/>
      <c r="T406" s="113"/>
      <c r="U406" s="335"/>
      <c r="V406" s="335"/>
    </row>
    <row r="407" spans="2:22" ht="15.6">
      <c r="B407" s="112" t="s">
        <v>145</v>
      </c>
      <c r="C407" s="55" t="s">
        <v>10</v>
      </c>
      <c r="D407" s="113">
        <v>30</v>
      </c>
      <c r="E407" s="68" t="s">
        <v>137</v>
      </c>
      <c r="F407" s="56"/>
      <c r="G407" s="56"/>
      <c r="H407" s="56"/>
      <c r="I407" s="56"/>
      <c r="J407" s="113"/>
      <c r="K407" s="113"/>
      <c r="L407" s="335"/>
      <c r="M407" s="335"/>
      <c r="N407" s="113"/>
      <c r="O407" s="113"/>
      <c r="P407" s="113"/>
      <c r="Q407" s="335"/>
      <c r="R407" s="335"/>
      <c r="S407" s="347"/>
      <c r="T407" s="113"/>
      <c r="U407" s="335"/>
      <c r="V407" s="335"/>
    </row>
    <row r="408" spans="2:22" ht="15.6">
      <c r="B408" s="112" t="s">
        <v>145</v>
      </c>
      <c r="C408" s="55" t="s">
        <v>10</v>
      </c>
      <c r="D408" s="113">
        <v>30</v>
      </c>
      <c r="E408" s="68" t="s">
        <v>138</v>
      </c>
      <c r="F408" s="56"/>
      <c r="G408" s="56"/>
      <c r="H408" s="56"/>
      <c r="I408" s="56"/>
      <c r="J408" s="113"/>
      <c r="K408" s="113"/>
      <c r="L408" s="335"/>
      <c r="M408" s="335"/>
      <c r="N408" s="113"/>
      <c r="O408" s="113"/>
      <c r="P408" s="113"/>
      <c r="Q408" s="335"/>
      <c r="R408" s="335"/>
      <c r="S408" s="347"/>
      <c r="T408" s="113"/>
      <c r="U408" s="335"/>
      <c r="V408" s="335"/>
    </row>
    <row r="409" spans="2:22" ht="15.6">
      <c r="B409" s="112" t="s">
        <v>145</v>
      </c>
      <c r="C409" s="55" t="s">
        <v>10</v>
      </c>
      <c r="D409" s="113">
        <v>30</v>
      </c>
      <c r="E409" s="68" t="s">
        <v>139</v>
      </c>
      <c r="F409" s="56"/>
      <c r="G409" s="56"/>
      <c r="H409" s="56"/>
      <c r="I409" s="56"/>
      <c r="J409" s="113"/>
      <c r="K409" s="113"/>
      <c r="L409" s="335"/>
      <c r="M409" s="335"/>
      <c r="N409" s="113"/>
      <c r="O409" s="113"/>
      <c r="P409" s="113"/>
      <c r="Q409" s="335"/>
      <c r="R409" s="335"/>
      <c r="S409" s="347"/>
      <c r="T409" s="113"/>
      <c r="U409" s="335"/>
      <c r="V409" s="335"/>
    </row>
    <row r="410" spans="2:22" ht="15.6">
      <c r="B410" s="112" t="s">
        <v>145</v>
      </c>
      <c r="C410" s="55" t="s">
        <v>10</v>
      </c>
      <c r="D410" s="113">
        <v>30</v>
      </c>
      <c r="E410" s="68" t="s">
        <v>140</v>
      </c>
      <c r="F410" s="56"/>
      <c r="G410" s="56"/>
      <c r="H410" s="56"/>
      <c r="I410" s="56"/>
      <c r="J410" s="113"/>
      <c r="K410" s="113"/>
      <c r="L410" s="335"/>
      <c r="M410" s="335"/>
      <c r="N410" s="113"/>
      <c r="O410" s="113"/>
      <c r="P410" s="113"/>
      <c r="Q410" s="335"/>
      <c r="R410" s="335"/>
      <c r="S410" s="347"/>
      <c r="T410" s="113"/>
      <c r="U410" s="335"/>
      <c r="V410" s="335"/>
    </row>
    <row r="411" spans="2:22" ht="15.6">
      <c r="B411" s="112" t="s">
        <v>145</v>
      </c>
      <c r="C411" s="55" t="s">
        <v>10</v>
      </c>
      <c r="D411" s="113">
        <v>50</v>
      </c>
      <c r="E411" s="68" t="s">
        <v>137</v>
      </c>
      <c r="F411" s="56"/>
      <c r="G411" s="56"/>
      <c r="H411" s="56"/>
      <c r="I411" s="56"/>
      <c r="J411" s="113"/>
      <c r="K411" s="113"/>
      <c r="L411" s="335"/>
      <c r="M411" s="335"/>
      <c r="N411" s="113"/>
      <c r="O411" s="113"/>
      <c r="P411" s="113"/>
      <c r="Q411" s="335"/>
      <c r="R411" s="335"/>
      <c r="S411" s="347"/>
      <c r="T411" s="113"/>
      <c r="U411" s="335"/>
      <c r="V411" s="335"/>
    </row>
    <row r="412" spans="2:22" ht="15.6">
      <c r="B412" s="112" t="s">
        <v>145</v>
      </c>
      <c r="C412" s="55" t="s">
        <v>10</v>
      </c>
      <c r="D412" s="113">
        <v>50</v>
      </c>
      <c r="E412" s="68" t="s">
        <v>138</v>
      </c>
      <c r="F412" s="56"/>
      <c r="G412" s="56"/>
      <c r="H412" s="56"/>
      <c r="I412" s="56"/>
      <c r="J412" s="113"/>
      <c r="K412" s="113"/>
      <c r="L412" s="335"/>
      <c r="M412" s="335"/>
      <c r="N412" s="113"/>
      <c r="O412" s="113"/>
      <c r="P412" s="113"/>
      <c r="Q412" s="335"/>
      <c r="R412" s="335"/>
      <c r="S412" s="347"/>
      <c r="T412" s="113"/>
      <c r="U412" s="335"/>
      <c r="V412" s="335"/>
    </row>
    <row r="413" spans="2:22" ht="15.6">
      <c r="B413" s="112" t="s">
        <v>145</v>
      </c>
      <c r="C413" s="55" t="s">
        <v>10</v>
      </c>
      <c r="D413" s="113">
        <v>50</v>
      </c>
      <c r="E413" s="68" t="s">
        <v>139</v>
      </c>
      <c r="F413" s="56"/>
      <c r="G413" s="56"/>
      <c r="H413" s="56"/>
      <c r="I413" s="56"/>
      <c r="J413" s="113"/>
      <c r="K413" s="113"/>
      <c r="L413" s="335"/>
      <c r="M413" s="335"/>
      <c r="N413" s="113"/>
      <c r="O413" s="113"/>
      <c r="P413" s="113"/>
      <c r="Q413" s="335"/>
      <c r="R413" s="335"/>
      <c r="S413" s="347"/>
      <c r="T413" s="113"/>
      <c r="U413" s="335"/>
      <c r="V413" s="335"/>
    </row>
    <row r="414" spans="2:22" ht="15.6">
      <c r="B414" s="112" t="s">
        <v>145</v>
      </c>
      <c r="C414" s="55" t="s">
        <v>10</v>
      </c>
      <c r="D414" s="113">
        <v>50</v>
      </c>
      <c r="E414" s="68" t="s">
        <v>140</v>
      </c>
      <c r="F414" s="56"/>
      <c r="G414" s="56"/>
      <c r="H414" s="56"/>
      <c r="I414" s="56"/>
      <c r="J414" s="113"/>
      <c r="K414" s="113"/>
      <c r="L414" s="335"/>
      <c r="M414" s="335"/>
      <c r="N414" s="113"/>
      <c r="O414" s="113"/>
      <c r="P414" s="113"/>
      <c r="Q414" s="335"/>
      <c r="R414" s="335"/>
      <c r="S414" s="347"/>
      <c r="T414" s="113"/>
      <c r="U414" s="335"/>
      <c r="V414" s="335"/>
    </row>
    <row r="415" spans="2:22" ht="15.6">
      <c r="B415" s="112" t="s">
        <v>145</v>
      </c>
      <c r="C415" s="55" t="s">
        <v>10</v>
      </c>
      <c r="D415" s="113">
        <v>70</v>
      </c>
      <c r="E415" s="68" t="s">
        <v>137</v>
      </c>
      <c r="F415" s="56"/>
      <c r="G415" s="56"/>
      <c r="H415" s="56"/>
      <c r="I415" s="56"/>
      <c r="J415" s="113"/>
      <c r="K415" s="113"/>
      <c r="L415" s="335"/>
      <c r="M415" s="335"/>
      <c r="N415" s="113"/>
      <c r="O415" s="113"/>
      <c r="P415" s="113"/>
      <c r="Q415" s="335"/>
      <c r="R415" s="335"/>
      <c r="S415" s="347"/>
      <c r="T415" s="113"/>
      <c r="U415" s="335"/>
      <c r="V415" s="335"/>
    </row>
    <row r="416" spans="2:22" ht="15.6">
      <c r="B416" s="112" t="s">
        <v>145</v>
      </c>
      <c r="C416" s="55" t="s">
        <v>10</v>
      </c>
      <c r="D416" s="113">
        <v>70</v>
      </c>
      <c r="E416" s="68" t="s">
        <v>138</v>
      </c>
      <c r="F416" s="56"/>
      <c r="G416" s="56"/>
      <c r="H416" s="56"/>
      <c r="I416" s="56"/>
      <c r="J416" s="113"/>
      <c r="K416" s="113"/>
      <c r="L416" s="335"/>
      <c r="M416" s="335"/>
      <c r="N416" s="113"/>
      <c r="O416" s="113"/>
      <c r="P416" s="113"/>
      <c r="Q416" s="335"/>
      <c r="R416" s="335"/>
      <c r="S416" s="347"/>
      <c r="T416" s="113"/>
      <c r="U416" s="335"/>
      <c r="V416" s="335"/>
    </row>
    <row r="417" spans="2:22" ht="15.6">
      <c r="B417" s="112" t="s">
        <v>145</v>
      </c>
      <c r="C417" s="55" t="s">
        <v>10</v>
      </c>
      <c r="D417" s="113">
        <v>70</v>
      </c>
      <c r="E417" s="68" t="s">
        <v>139</v>
      </c>
      <c r="F417" s="56"/>
      <c r="G417" s="56"/>
      <c r="H417" s="56"/>
      <c r="I417" s="56"/>
      <c r="J417" s="113"/>
      <c r="K417" s="113"/>
      <c r="L417" s="335"/>
      <c r="M417" s="335"/>
      <c r="N417" s="113"/>
      <c r="O417" s="113"/>
      <c r="P417" s="113"/>
      <c r="Q417" s="335"/>
      <c r="R417" s="335"/>
      <c r="S417" s="347"/>
      <c r="T417" s="113"/>
      <c r="U417" s="335"/>
      <c r="V417" s="335"/>
    </row>
    <row r="418" spans="2:22" ht="15.6">
      <c r="B418" s="112" t="s">
        <v>145</v>
      </c>
      <c r="C418" s="55" t="s">
        <v>10</v>
      </c>
      <c r="D418" s="113">
        <v>70</v>
      </c>
      <c r="E418" s="68" t="s">
        <v>140</v>
      </c>
      <c r="F418" s="56"/>
      <c r="G418" s="56"/>
      <c r="H418" s="56"/>
      <c r="I418" s="56"/>
      <c r="J418" s="113"/>
      <c r="K418" s="113"/>
      <c r="L418" s="335"/>
      <c r="M418" s="335"/>
      <c r="N418" s="113"/>
      <c r="O418" s="113"/>
      <c r="P418" s="113"/>
      <c r="Q418" s="335"/>
      <c r="R418" s="335"/>
      <c r="S418" s="347"/>
      <c r="T418" s="113"/>
      <c r="U418" s="335"/>
      <c r="V418" s="335"/>
    </row>
    <row r="419" spans="2:22" ht="15.6">
      <c r="B419" s="120" t="s">
        <v>145</v>
      </c>
      <c r="C419" s="121" t="s">
        <v>14</v>
      </c>
      <c r="D419" s="122" t="s">
        <v>120</v>
      </c>
      <c r="E419" s="79" t="s">
        <v>121</v>
      </c>
      <c r="F419" s="122"/>
      <c r="G419" s="122"/>
      <c r="H419" s="122"/>
      <c r="I419" s="122"/>
      <c r="J419" s="348"/>
      <c r="K419" s="348"/>
      <c r="L419" s="343"/>
      <c r="M419" s="343"/>
      <c r="N419" s="348"/>
      <c r="O419" s="348"/>
      <c r="P419" s="348"/>
      <c r="Q419" s="343"/>
      <c r="R419" s="343"/>
      <c r="S419" s="349"/>
      <c r="T419" s="348"/>
      <c r="U419" s="343"/>
      <c r="V419" s="343"/>
    </row>
    <row r="420" spans="2:22" ht="15.6">
      <c r="B420" s="120" t="s">
        <v>145</v>
      </c>
      <c r="C420" s="121" t="s">
        <v>14</v>
      </c>
      <c r="D420" s="122" t="s">
        <v>122</v>
      </c>
      <c r="E420" s="79" t="s">
        <v>121</v>
      </c>
      <c r="F420" s="122"/>
      <c r="G420" s="122"/>
      <c r="H420" s="122"/>
      <c r="I420" s="122"/>
      <c r="J420" s="348"/>
      <c r="K420" s="348"/>
      <c r="L420" s="343"/>
      <c r="M420" s="343"/>
      <c r="N420" s="348"/>
      <c r="O420" s="348"/>
      <c r="P420" s="348"/>
      <c r="Q420" s="343"/>
      <c r="R420" s="343"/>
      <c r="S420" s="349"/>
      <c r="T420" s="348"/>
      <c r="U420" s="343"/>
      <c r="V420" s="343"/>
    </row>
    <row r="421" spans="2:22" ht="15.6">
      <c r="B421" s="120" t="s">
        <v>145</v>
      </c>
      <c r="C421" s="121" t="s">
        <v>14</v>
      </c>
      <c r="D421" s="122" t="s">
        <v>123</v>
      </c>
      <c r="E421" s="79" t="s">
        <v>121</v>
      </c>
      <c r="F421" s="122"/>
      <c r="G421" s="122"/>
      <c r="H421" s="122"/>
      <c r="I421" s="122"/>
      <c r="J421" s="348"/>
      <c r="K421" s="348"/>
      <c r="L421" s="343"/>
      <c r="M421" s="343"/>
      <c r="N421" s="348"/>
      <c r="O421" s="348"/>
      <c r="P421" s="348"/>
      <c r="Q421" s="343"/>
      <c r="R421" s="343"/>
      <c r="S421" s="349"/>
      <c r="T421" s="348"/>
      <c r="U421" s="343"/>
      <c r="V421" s="343"/>
    </row>
    <row r="422" spans="2:22" ht="15.6">
      <c r="B422" s="120" t="s">
        <v>145</v>
      </c>
      <c r="C422" s="121" t="s">
        <v>14</v>
      </c>
      <c r="D422" s="122" t="s">
        <v>124</v>
      </c>
      <c r="E422" s="79" t="s">
        <v>121</v>
      </c>
      <c r="F422" s="122"/>
      <c r="G422" s="122"/>
      <c r="H422" s="122"/>
      <c r="I422" s="122"/>
      <c r="J422" s="348"/>
      <c r="K422" s="348"/>
      <c r="L422" s="343"/>
      <c r="M422" s="343"/>
      <c r="N422" s="348"/>
      <c r="O422" s="348"/>
      <c r="P422" s="348"/>
      <c r="Q422" s="343"/>
      <c r="R422" s="343"/>
      <c r="S422" s="349"/>
      <c r="T422" s="348"/>
      <c r="U422" s="343"/>
      <c r="V422" s="343"/>
    </row>
    <row r="423" spans="2:22" ht="15.6">
      <c r="B423" s="120" t="s">
        <v>145</v>
      </c>
      <c r="C423" s="121" t="s">
        <v>14</v>
      </c>
      <c r="D423" s="122" t="s">
        <v>125</v>
      </c>
      <c r="E423" s="79" t="s">
        <v>121</v>
      </c>
      <c r="F423" s="122"/>
      <c r="G423" s="122"/>
      <c r="H423" s="122"/>
      <c r="I423" s="122"/>
      <c r="J423" s="348"/>
      <c r="K423" s="348"/>
      <c r="L423" s="343"/>
      <c r="M423" s="343"/>
      <c r="N423" s="348"/>
      <c r="O423" s="348"/>
      <c r="P423" s="348"/>
      <c r="Q423" s="343"/>
      <c r="R423" s="343"/>
      <c r="S423" s="349"/>
      <c r="T423" s="348"/>
      <c r="U423" s="343"/>
      <c r="V423" s="343"/>
    </row>
    <row r="424" spans="2:22" ht="15.6">
      <c r="B424" s="120" t="s">
        <v>145</v>
      </c>
      <c r="C424" s="121" t="s">
        <v>14</v>
      </c>
      <c r="D424" s="122" t="s">
        <v>126</v>
      </c>
      <c r="E424" s="79" t="s">
        <v>121</v>
      </c>
      <c r="F424" s="122"/>
      <c r="G424" s="122"/>
      <c r="H424" s="122"/>
      <c r="I424" s="122"/>
      <c r="J424" s="348"/>
      <c r="K424" s="348"/>
      <c r="L424" s="343"/>
      <c r="M424" s="343"/>
      <c r="N424" s="348"/>
      <c r="O424" s="348"/>
      <c r="P424" s="348"/>
      <c r="Q424" s="343"/>
      <c r="R424" s="343"/>
      <c r="S424" s="349"/>
      <c r="T424" s="348"/>
      <c r="U424" s="343"/>
      <c r="V424" s="343"/>
    </row>
    <row r="425" spans="2:22" ht="15.6">
      <c r="B425" s="120" t="s">
        <v>145</v>
      </c>
      <c r="C425" s="121" t="s">
        <v>12</v>
      </c>
      <c r="D425" s="122" t="s">
        <v>129</v>
      </c>
      <c r="E425" s="79" t="s">
        <v>121</v>
      </c>
      <c r="F425" s="122"/>
      <c r="G425" s="122"/>
      <c r="H425" s="122"/>
      <c r="I425" s="122"/>
      <c r="J425" s="348"/>
      <c r="K425" s="348"/>
      <c r="L425" s="343"/>
      <c r="M425" s="343"/>
      <c r="N425" s="348"/>
      <c r="O425" s="348"/>
      <c r="P425" s="348"/>
      <c r="Q425" s="343"/>
      <c r="R425" s="343"/>
      <c r="S425" s="349"/>
      <c r="T425" s="348"/>
      <c r="U425" s="343"/>
      <c r="V425" s="343"/>
    </row>
    <row r="426" spans="2:22" ht="15.6">
      <c r="B426" s="120" t="s">
        <v>145</v>
      </c>
      <c r="C426" s="121" t="s">
        <v>12</v>
      </c>
      <c r="D426" s="122" t="s">
        <v>130</v>
      </c>
      <c r="E426" s="79" t="s">
        <v>121</v>
      </c>
      <c r="F426" s="122"/>
      <c r="G426" s="122"/>
      <c r="H426" s="122"/>
      <c r="I426" s="122"/>
      <c r="J426" s="348"/>
      <c r="K426" s="348"/>
      <c r="L426" s="343"/>
      <c r="M426" s="343"/>
      <c r="N426" s="348"/>
      <c r="O426" s="348"/>
      <c r="P426" s="348"/>
      <c r="Q426" s="343"/>
      <c r="R426" s="343"/>
      <c r="S426" s="349"/>
      <c r="T426" s="348"/>
      <c r="U426" s="343"/>
      <c r="V426" s="343"/>
    </row>
    <row r="427" spans="2:22" ht="15.6">
      <c r="B427" s="120" t="s">
        <v>145</v>
      </c>
      <c r="C427" s="121" t="s">
        <v>12</v>
      </c>
      <c r="D427" s="122" t="s">
        <v>120</v>
      </c>
      <c r="E427" s="79" t="s">
        <v>121</v>
      </c>
      <c r="F427" s="122"/>
      <c r="G427" s="122"/>
      <c r="H427" s="122"/>
      <c r="I427" s="122"/>
      <c r="J427" s="348"/>
      <c r="K427" s="348"/>
      <c r="L427" s="343"/>
      <c r="M427" s="343"/>
      <c r="N427" s="348"/>
      <c r="O427" s="348"/>
      <c r="P427" s="348"/>
      <c r="Q427" s="343"/>
      <c r="R427" s="343"/>
      <c r="S427" s="349"/>
      <c r="T427" s="348"/>
      <c r="U427" s="343"/>
      <c r="V427" s="343"/>
    </row>
    <row r="428" spans="2:22" ht="15.6">
      <c r="B428" s="120" t="s">
        <v>145</v>
      </c>
      <c r="C428" s="121" t="s">
        <v>12</v>
      </c>
      <c r="D428" s="122" t="s">
        <v>122</v>
      </c>
      <c r="E428" s="79" t="s">
        <v>121</v>
      </c>
      <c r="F428" s="122"/>
      <c r="G428" s="122"/>
      <c r="H428" s="122"/>
      <c r="I428" s="122"/>
      <c r="J428" s="348"/>
      <c r="K428" s="348"/>
      <c r="L428" s="343"/>
      <c r="M428" s="343"/>
      <c r="N428" s="348"/>
      <c r="O428" s="348"/>
      <c r="P428" s="348"/>
      <c r="Q428" s="343"/>
      <c r="R428" s="343"/>
      <c r="S428" s="349"/>
      <c r="T428" s="348"/>
      <c r="U428" s="343"/>
      <c r="V428" s="343"/>
    </row>
    <row r="429" spans="2:22" ht="15.6">
      <c r="B429" s="120" t="s">
        <v>145</v>
      </c>
      <c r="C429" s="121" t="s">
        <v>12</v>
      </c>
      <c r="D429" s="122" t="s">
        <v>123</v>
      </c>
      <c r="E429" s="79" t="s">
        <v>121</v>
      </c>
      <c r="F429" s="122"/>
      <c r="G429" s="122"/>
      <c r="H429" s="122"/>
      <c r="I429" s="122"/>
      <c r="J429" s="348"/>
      <c r="K429" s="348"/>
      <c r="L429" s="343"/>
      <c r="M429" s="343"/>
      <c r="N429" s="348"/>
      <c r="O429" s="348"/>
      <c r="P429" s="348"/>
      <c r="Q429" s="343"/>
      <c r="R429" s="343"/>
      <c r="S429" s="349"/>
      <c r="T429" s="348"/>
      <c r="U429" s="343"/>
      <c r="V429" s="343"/>
    </row>
    <row r="430" spans="2:22" ht="15.6">
      <c r="B430" s="120" t="s">
        <v>145</v>
      </c>
      <c r="C430" s="121" t="s">
        <v>10</v>
      </c>
      <c r="D430" s="122" t="s">
        <v>132</v>
      </c>
      <c r="E430" s="79" t="s">
        <v>121</v>
      </c>
      <c r="F430" s="122"/>
      <c r="G430" s="122"/>
      <c r="H430" s="122"/>
      <c r="I430" s="122"/>
      <c r="J430" s="348"/>
      <c r="K430" s="348"/>
      <c r="L430" s="343"/>
      <c r="M430" s="343"/>
      <c r="N430" s="348"/>
      <c r="O430" s="348"/>
      <c r="P430" s="348"/>
      <c r="Q430" s="343"/>
      <c r="R430" s="343"/>
      <c r="S430" s="349"/>
      <c r="T430" s="348"/>
      <c r="U430" s="343"/>
      <c r="V430" s="343"/>
    </row>
    <row r="431" spans="2:22" ht="15.6">
      <c r="B431" s="120" t="s">
        <v>145</v>
      </c>
      <c r="C431" s="121" t="s">
        <v>10</v>
      </c>
      <c r="D431" s="122" t="s">
        <v>133</v>
      </c>
      <c r="E431" s="79" t="s">
        <v>121</v>
      </c>
      <c r="F431" s="122"/>
      <c r="G431" s="122"/>
      <c r="H431" s="122"/>
      <c r="I431" s="122"/>
      <c r="J431" s="348"/>
      <c r="K431" s="348"/>
      <c r="L431" s="343"/>
      <c r="M431" s="343"/>
      <c r="N431" s="348"/>
      <c r="O431" s="348"/>
      <c r="P431" s="348"/>
      <c r="Q431" s="343"/>
      <c r="R431" s="343"/>
      <c r="S431" s="349"/>
      <c r="T431" s="348"/>
      <c r="U431" s="343"/>
      <c r="V431" s="343"/>
    </row>
    <row r="432" spans="2:22" ht="15.6">
      <c r="B432" s="120" t="s">
        <v>145</v>
      </c>
      <c r="C432" s="121" t="s">
        <v>10</v>
      </c>
      <c r="D432" s="122" t="s">
        <v>130</v>
      </c>
      <c r="E432" s="79" t="s">
        <v>121</v>
      </c>
      <c r="F432" s="122"/>
      <c r="G432" s="122"/>
      <c r="H432" s="122"/>
      <c r="I432" s="122"/>
      <c r="J432" s="348"/>
      <c r="K432" s="348"/>
      <c r="L432" s="343"/>
      <c r="M432" s="343"/>
      <c r="N432" s="348"/>
      <c r="O432" s="348"/>
      <c r="P432" s="348"/>
      <c r="Q432" s="343"/>
      <c r="R432" s="343"/>
      <c r="S432" s="349"/>
      <c r="T432" s="348"/>
      <c r="U432" s="343"/>
      <c r="V432" s="343"/>
    </row>
    <row r="433" spans="2:22" ht="15.6">
      <c r="B433" s="120" t="s">
        <v>145</v>
      </c>
      <c r="C433" s="121" t="s">
        <v>14</v>
      </c>
      <c r="D433" s="78" t="s">
        <v>127</v>
      </c>
      <c r="E433" s="77" t="s">
        <v>137</v>
      </c>
      <c r="F433" s="419">
        <v>10</v>
      </c>
      <c r="G433" s="419">
        <v>359070</v>
      </c>
      <c r="H433" s="424">
        <v>359070</v>
      </c>
      <c r="I433" s="424">
        <v>9.8442618122037987E-9</v>
      </c>
      <c r="J433" s="420">
        <v>133.66999999999999</v>
      </c>
      <c r="K433" s="420">
        <v>3.0099999999999998E-2</v>
      </c>
      <c r="L433" s="420">
        <v>133.61100399999998</v>
      </c>
      <c r="M433" s="420">
        <v>133.728996</v>
      </c>
      <c r="N433" s="420">
        <v>18.061900000000001</v>
      </c>
      <c r="O433" s="422">
        <v>152</v>
      </c>
      <c r="P433" s="420">
        <v>0.25359999999999999</v>
      </c>
      <c r="Q433" s="420">
        <v>151.50294400000001</v>
      </c>
      <c r="R433" s="420">
        <v>152.49705599999999</v>
      </c>
      <c r="S433" s="420">
        <v>0.39927500000000005</v>
      </c>
      <c r="T433" s="420">
        <v>8.1730536805598667E-4</v>
      </c>
      <c r="U433" s="420">
        <v>0.3976730814786103</v>
      </c>
      <c r="V433" s="420">
        <v>0.40087691852138979</v>
      </c>
    </row>
    <row r="434" spans="2:22" ht="15.6">
      <c r="B434" s="120" t="s">
        <v>145</v>
      </c>
      <c r="C434" s="121" t="s">
        <v>14</v>
      </c>
      <c r="D434" s="78" t="s">
        <v>127</v>
      </c>
      <c r="E434" s="77" t="s">
        <v>138</v>
      </c>
      <c r="F434" s="419">
        <v>10</v>
      </c>
      <c r="G434" s="419">
        <v>94744</v>
      </c>
      <c r="H434" s="424">
        <v>94744</v>
      </c>
      <c r="I434" s="424">
        <v>9.5475353343903901E-10</v>
      </c>
      <c r="J434" s="420">
        <v>118.9</v>
      </c>
      <c r="K434" s="420">
        <v>7.0900000000000005E-2</v>
      </c>
      <c r="L434" s="420">
        <v>118.761036</v>
      </c>
      <c r="M434" s="420">
        <v>119.03896400000001</v>
      </c>
      <c r="N434" s="420">
        <v>21.828499999999998</v>
      </c>
      <c r="O434" s="422">
        <v>142</v>
      </c>
      <c r="P434" s="420">
        <v>0.46129999999999999</v>
      </c>
      <c r="Q434" s="420">
        <v>141.09585200000001</v>
      </c>
      <c r="R434" s="420">
        <v>142.90414799999999</v>
      </c>
      <c r="S434" s="420">
        <v>0.68772599999999995</v>
      </c>
      <c r="T434" s="420">
        <v>1.5055659243187638E-3</v>
      </c>
      <c r="U434" s="420">
        <v>0.68477509078833521</v>
      </c>
      <c r="V434" s="420">
        <v>0.69067690921166469</v>
      </c>
    </row>
    <row r="435" spans="2:22" ht="15.6">
      <c r="B435" s="120" t="s">
        <v>145</v>
      </c>
      <c r="C435" s="121" t="s">
        <v>14</v>
      </c>
      <c r="D435" s="78" t="s">
        <v>127</v>
      </c>
      <c r="E435" s="77" t="s">
        <v>139</v>
      </c>
      <c r="F435" s="419">
        <v>10</v>
      </c>
      <c r="G435" s="419">
        <v>148241</v>
      </c>
      <c r="H435" s="424">
        <v>148241</v>
      </c>
      <c r="I435" s="424">
        <v>6.4062757381241518E-10</v>
      </c>
      <c r="J435" s="420">
        <v>94.17</v>
      </c>
      <c r="K435" s="420">
        <v>3.0700000000000002E-2</v>
      </c>
      <c r="L435" s="420">
        <v>94.109828000000007</v>
      </c>
      <c r="M435" s="420">
        <v>94.230171999999996</v>
      </c>
      <c r="N435" s="420">
        <v>11.826599999999999</v>
      </c>
      <c r="O435" s="422">
        <v>98</v>
      </c>
      <c r="P435" s="420">
        <v>0.2545</v>
      </c>
      <c r="Q435" s="420">
        <v>97.501180000000005</v>
      </c>
      <c r="R435" s="420">
        <v>98.498819999999995</v>
      </c>
      <c r="S435" s="420">
        <v>1.6337999999999998E-2</v>
      </c>
      <c r="T435" s="420">
        <v>3.2925943232318689E-4</v>
      </c>
      <c r="U435" s="420">
        <v>1.5692651512646552E-2</v>
      </c>
      <c r="V435" s="420">
        <v>1.6983348487353445E-2</v>
      </c>
    </row>
    <row r="436" spans="2:22" ht="15.6">
      <c r="B436" s="120" t="s">
        <v>145</v>
      </c>
      <c r="C436" s="121" t="s">
        <v>14</v>
      </c>
      <c r="D436" s="78" t="s">
        <v>127</v>
      </c>
      <c r="E436" s="77" t="s">
        <v>140</v>
      </c>
      <c r="F436" s="419">
        <v>10</v>
      </c>
      <c r="G436" s="419">
        <v>210</v>
      </c>
      <c r="H436" s="419">
        <v>210</v>
      </c>
      <c r="I436" s="419">
        <v>1.9588116243406534E-9</v>
      </c>
      <c r="J436" s="420">
        <v>120.52</v>
      </c>
      <c r="K436" s="420">
        <v>1.6685000000000001</v>
      </c>
      <c r="L436" s="420">
        <v>117.24974</v>
      </c>
      <c r="M436" s="420">
        <v>123.79025999999999</v>
      </c>
      <c r="N436" s="420">
        <v>24.1797</v>
      </c>
      <c r="O436" s="422">
        <v>146</v>
      </c>
      <c r="P436" s="420">
        <v>10.0749</v>
      </c>
      <c r="Q436" s="420">
        <v>126.253196</v>
      </c>
      <c r="R436" s="420">
        <v>165.746804</v>
      </c>
      <c r="S436" s="420">
        <v>0.57618999999999998</v>
      </c>
      <c r="T436" s="420">
        <v>3.410034798733208E-2</v>
      </c>
      <c r="U436" s="420">
        <v>0.50935331794482908</v>
      </c>
      <c r="V436" s="420">
        <v>0.64302668205517088</v>
      </c>
    </row>
    <row r="437" spans="2:22" ht="15.6">
      <c r="B437" s="120" t="s">
        <v>145</v>
      </c>
      <c r="C437" s="121" t="s">
        <v>12</v>
      </c>
      <c r="D437" s="78" t="s">
        <v>127</v>
      </c>
      <c r="E437" s="77" t="s">
        <v>137</v>
      </c>
      <c r="F437" s="419">
        <v>13</v>
      </c>
      <c r="G437" s="419">
        <v>131840</v>
      </c>
      <c r="H437" s="424">
        <v>131840</v>
      </c>
      <c r="I437" s="424">
        <v>9.1170239241114038E-8</v>
      </c>
      <c r="J437" s="420">
        <v>90.02</v>
      </c>
      <c r="K437" s="420">
        <v>4.1599999999999998E-2</v>
      </c>
      <c r="L437" s="420">
        <v>89.938463999999996</v>
      </c>
      <c r="M437" s="420">
        <v>90.101535999999996</v>
      </c>
      <c r="N437" s="420">
        <v>15.1241</v>
      </c>
      <c r="O437" s="422">
        <v>106</v>
      </c>
      <c r="P437" s="420">
        <v>0.29189999999999999</v>
      </c>
      <c r="Q437" s="420">
        <v>105.427876</v>
      </c>
      <c r="R437" s="420">
        <v>106.572124</v>
      </c>
      <c r="S437" s="420">
        <v>0.51529100000000005</v>
      </c>
      <c r="T437" s="420">
        <v>1.3763954341222265E-3</v>
      </c>
      <c r="U437" s="420">
        <v>0.5125932649491205</v>
      </c>
      <c r="V437" s="420">
        <v>0.51798873505087961</v>
      </c>
    </row>
    <row r="438" spans="2:22" ht="15.6">
      <c r="B438" s="120" t="s">
        <v>145</v>
      </c>
      <c r="C438" s="121" t="s">
        <v>12</v>
      </c>
      <c r="D438" s="78" t="s">
        <v>127</v>
      </c>
      <c r="E438" s="77" t="s">
        <v>138</v>
      </c>
      <c r="F438" s="419">
        <v>13</v>
      </c>
      <c r="G438" s="419">
        <v>26736</v>
      </c>
      <c r="H438" s="424">
        <v>26736</v>
      </c>
      <c r="I438" s="424">
        <v>8.8422179052600438E-9</v>
      </c>
      <c r="J438" s="420">
        <v>89.62</v>
      </c>
      <c r="K438" s="420">
        <v>8.8200000000000001E-2</v>
      </c>
      <c r="L438" s="420">
        <v>89.447128000000006</v>
      </c>
      <c r="M438" s="420">
        <v>89.792872000000003</v>
      </c>
      <c r="N438" s="420">
        <v>14.4354</v>
      </c>
      <c r="O438" s="422">
        <v>104</v>
      </c>
      <c r="P438" s="420">
        <v>0.63600000000000001</v>
      </c>
      <c r="Q438" s="420">
        <v>102.75344</v>
      </c>
      <c r="R438" s="420">
        <v>105.24656</v>
      </c>
      <c r="S438" s="420">
        <v>0.52120699999999998</v>
      </c>
      <c r="T438" s="420">
        <v>3.0551377733982706E-3</v>
      </c>
      <c r="U438" s="420">
        <v>0.51521892996413932</v>
      </c>
      <c r="V438" s="420">
        <v>0.52719507003586064</v>
      </c>
    </row>
    <row r="439" spans="2:22" ht="15.6">
      <c r="B439" s="120" t="s">
        <v>145</v>
      </c>
      <c r="C439" s="121" t="s">
        <v>12</v>
      </c>
      <c r="D439" s="78" t="s">
        <v>127</v>
      </c>
      <c r="E439" s="77" t="s">
        <v>139</v>
      </c>
      <c r="F439" s="419">
        <v>13</v>
      </c>
      <c r="G439" s="419">
        <v>41686</v>
      </c>
      <c r="H439" s="424">
        <v>41686</v>
      </c>
      <c r="I439" s="424">
        <v>5.9330166429063253E-9</v>
      </c>
      <c r="J439" s="420">
        <v>82.51</v>
      </c>
      <c r="K439" s="420">
        <v>5.2200000000000003E-2</v>
      </c>
      <c r="L439" s="420">
        <v>82.407688000000007</v>
      </c>
      <c r="M439" s="420">
        <v>82.612312000000003</v>
      </c>
      <c r="N439" s="420">
        <v>10.6701</v>
      </c>
      <c r="O439" s="422">
        <v>91</v>
      </c>
      <c r="P439" s="420">
        <v>0.44569999999999999</v>
      </c>
      <c r="Q439" s="420">
        <v>90.126428000000004</v>
      </c>
      <c r="R439" s="420">
        <v>91.873571999999996</v>
      </c>
      <c r="S439" s="420">
        <v>0.36878</v>
      </c>
      <c r="T439" s="420">
        <v>2.3630828229161639E-3</v>
      </c>
      <c r="U439" s="420">
        <v>0.36414835766708431</v>
      </c>
      <c r="V439" s="420">
        <v>0.37341164233291568</v>
      </c>
    </row>
    <row r="440" spans="2:22" ht="15.6">
      <c r="B440" s="120" t="s">
        <v>145</v>
      </c>
      <c r="C440" s="121" t="s">
        <v>12</v>
      </c>
      <c r="D440" s="78" t="s">
        <v>127</v>
      </c>
      <c r="E440" s="77" t="s">
        <v>140</v>
      </c>
      <c r="F440" s="419">
        <v>13</v>
      </c>
      <c r="G440" s="419">
        <v>585</v>
      </c>
      <c r="H440" s="419">
        <v>585</v>
      </c>
      <c r="I440" s="419">
        <v>1.814105799157258E-8</v>
      </c>
      <c r="J440" s="420">
        <v>83.8</v>
      </c>
      <c r="K440" s="420">
        <v>0.77600000000000002</v>
      </c>
      <c r="L440" s="420">
        <v>82.279039999999995</v>
      </c>
      <c r="M440" s="420">
        <v>85.320959999999999</v>
      </c>
      <c r="N440" s="420">
        <v>18.768999999999998</v>
      </c>
      <c r="O440" s="422">
        <v>105</v>
      </c>
      <c r="P440" s="420">
        <v>4.3411999999999997</v>
      </c>
      <c r="Q440" s="420">
        <v>96.491247999999999</v>
      </c>
      <c r="R440" s="420">
        <v>113.508752</v>
      </c>
      <c r="S440" s="420">
        <v>0.659829</v>
      </c>
      <c r="T440" s="420">
        <v>1.958783377677753E-2</v>
      </c>
      <c r="U440" s="420">
        <v>0.62143684579751601</v>
      </c>
      <c r="V440" s="420">
        <v>0.69822115420248398</v>
      </c>
    </row>
    <row r="441" spans="2:22" ht="15.6">
      <c r="B441" s="120" t="s">
        <v>145</v>
      </c>
      <c r="C441" s="121" t="s">
        <v>10</v>
      </c>
      <c r="D441" s="78" t="s">
        <v>127</v>
      </c>
      <c r="E441" s="77" t="s">
        <v>137</v>
      </c>
      <c r="F441" s="419">
        <v>13</v>
      </c>
      <c r="G441" s="419">
        <v>109677</v>
      </c>
      <c r="H441" s="424">
        <v>109677</v>
      </c>
      <c r="I441" s="424">
        <v>3.3430649505445127E-7</v>
      </c>
      <c r="J441" s="420">
        <v>50.4</v>
      </c>
      <c r="K441" s="420">
        <v>0.02</v>
      </c>
      <c r="L441" s="420">
        <v>50.360799999999998</v>
      </c>
      <c r="M441" s="420">
        <v>50.4392</v>
      </c>
      <c r="N441" s="420">
        <v>6.6425999999999998</v>
      </c>
      <c r="O441" s="422">
        <v>57</v>
      </c>
      <c r="P441" s="420">
        <v>0.1721</v>
      </c>
      <c r="Q441" s="420">
        <v>56.662683999999999</v>
      </c>
      <c r="R441" s="420">
        <v>57.337316000000001</v>
      </c>
      <c r="S441" s="420">
        <v>0.52206000000000008</v>
      </c>
      <c r="T441" s="420">
        <v>1.5083048162038266E-3</v>
      </c>
      <c r="U441" s="420">
        <v>0.51910372256024062</v>
      </c>
      <c r="V441" s="420">
        <v>0.52501627743975954</v>
      </c>
    </row>
    <row r="442" spans="2:22" ht="15.6">
      <c r="B442" s="120" t="s">
        <v>145</v>
      </c>
      <c r="C442" s="121" t="s">
        <v>10</v>
      </c>
      <c r="D442" s="78" t="s">
        <v>127</v>
      </c>
      <c r="E442" s="77" t="s">
        <v>138</v>
      </c>
      <c r="F442" s="419">
        <v>13</v>
      </c>
      <c r="G442" s="419">
        <v>8061</v>
      </c>
      <c r="H442" s="424">
        <v>8061</v>
      </c>
      <c r="I442" s="424">
        <v>3.2422980360921975E-8</v>
      </c>
      <c r="J442" s="420">
        <v>49.8</v>
      </c>
      <c r="K442" s="420">
        <v>7.9299999999999995E-2</v>
      </c>
      <c r="L442" s="420">
        <v>49.644571999999997</v>
      </c>
      <c r="M442" s="420">
        <v>49.955427999999998</v>
      </c>
      <c r="N442" s="420">
        <v>7.1220999999999997</v>
      </c>
      <c r="O442" s="422">
        <v>56</v>
      </c>
      <c r="P442" s="420">
        <v>0.62370000000000003</v>
      </c>
      <c r="Q442" s="420">
        <v>54.777548000000003</v>
      </c>
      <c r="R442" s="420">
        <v>57.222451999999997</v>
      </c>
      <c r="S442" s="420">
        <v>0.557002</v>
      </c>
      <c r="T442" s="420">
        <v>5.5326704113080648E-3</v>
      </c>
      <c r="U442" s="420">
        <v>0.54615796599383615</v>
      </c>
      <c r="V442" s="420">
        <v>0.56784603400616385</v>
      </c>
    </row>
    <row r="443" spans="2:22" ht="15.6">
      <c r="B443" s="120" t="s">
        <v>145</v>
      </c>
      <c r="C443" s="121" t="s">
        <v>10</v>
      </c>
      <c r="D443" s="78" t="s">
        <v>127</v>
      </c>
      <c r="E443" s="77" t="s">
        <v>139</v>
      </c>
      <c r="F443" s="419">
        <v>13</v>
      </c>
      <c r="G443" s="419">
        <v>11577</v>
      </c>
      <c r="H443" s="424">
        <v>11577</v>
      </c>
      <c r="I443" s="424">
        <v>2.1755410707481043E-8</v>
      </c>
      <c r="J443" s="420">
        <v>48.46</v>
      </c>
      <c r="K443" s="420">
        <v>6.5699999999999995E-2</v>
      </c>
      <c r="L443" s="420">
        <v>48.331228000000003</v>
      </c>
      <c r="M443" s="420">
        <v>48.588771999999999</v>
      </c>
      <c r="N443" s="420">
        <v>7.0761000000000003</v>
      </c>
      <c r="O443" s="422">
        <v>55</v>
      </c>
      <c r="P443" s="420">
        <v>0.5111</v>
      </c>
      <c r="Q443" s="420">
        <v>53.998244</v>
      </c>
      <c r="R443" s="420">
        <v>56.001756</v>
      </c>
      <c r="S443" s="420">
        <v>0.64438100000000009</v>
      </c>
      <c r="T443" s="420">
        <v>4.4490350254599836E-3</v>
      </c>
      <c r="U443" s="420">
        <v>0.63566089135009851</v>
      </c>
      <c r="V443" s="420">
        <v>0.65310110864990167</v>
      </c>
    </row>
    <row r="444" spans="2:22" ht="15.6">
      <c r="B444" s="120" t="s">
        <v>145</v>
      </c>
      <c r="C444" s="121" t="s">
        <v>10</v>
      </c>
      <c r="D444" s="78" t="s">
        <v>127</v>
      </c>
      <c r="E444" s="77" t="s">
        <v>140</v>
      </c>
      <c r="F444" s="419">
        <v>13</v>
      </c>
      <c r="G444" s="419">
        <v>318</v>
      </c>
      <c r="H444" s="419">
        <v>318</v>
      </c>
      <c r="I444" s="419">
        <v>6.6520320273627799E-8</v>
      </c>
      <c r="J444" s="420">
        <v>44.98</v>
      </c>
      <c r="K444" s="420">
        <v>0.53449999999999998</v>
      </c>
      <c r="L444" s="420">
        <v>43.932379999999995</v>
      </c>
      <c r="M444" s="420">
        <v>46.027619999999999</v>
      </c>
      <c r="N444" s="420">
        <v>9.5319000000000003</v>
      </c>
      <c r="O444" s="422">
        <v>54</v>
      </c>
      <c r="P444" s="420">
        <v>3.0280999999999998</v>
      </c>
      <c r="Q444" s="420">
        <v>48.064923999999998</v>
      </c>
      <c r="R444" s="420">
        <v>59.935076000000002</v>
      </c>
      <c r="S444" s="420">
        <v>0.74842699999999995</v>
      </c>
      <c r="T444" s="420">
        <v>2.4332861135527829E-2</v>
      </c>
      <c r="U444" s="420">
        <v>0.7007345921743654</v>
      </c>
      <c r="V444" s="420">
        <v>0.79611940782563451</v>
      </c>
    </row>
    <row r="445" spans="2:22" ht="15.6">
      <c r="B445" s="129" t="s">
        <v>146</v>
      </c>
      <c r="C445" s="130" t="s">
        <v>128</v>
      </c>
      <c r="D445" s="98" t="s">
        <v>127</v>
      </c>
      <c r="E445" s="97" t="s">
        <v>121</v>
      </c>
      <c r="F445" s="425">
        <v>10</v>
      </c>
      <c r="G445" s="425">
        <v>760841</v>
      </c>
      <c r="H445" s="425">
        <v>760841</v>
      </c>
      <c r="I445" s="425">
        <v>1.3398454543795908E-8</v>
      </c>
      <c r="J445" s="426">
        <v>121.62</v>
      </c>
      <c r="K445" s="426">
        <v>3.09E-2</v>
      </c>
      <c r="L445" s="427">
        <v>121.55943600000001</v>
      </c>
      <c r="M445" s="427">
        <v>121.680564</v>
      </c>
      <c r="N445" s="426">
        <v>24.027699999999999</v>
      </c>
      <c r="O445" s="428">
        <v>146</v>
      </c>
      <c r="P445" s="426">
        <v>0.18809999999999999</v>
      </c>
      <c r="Q445" s="427">
        <v>145.63132400000001</v>
      </c>
      <c r="R445" s="427">
        <v>146.36867599999999</v>
      </c>
      <c r="S445" s="426">
        <v>0.35045799999999999</v>
      </c>
      <c r="T445" s="426">
        <v>5.4698403968721665E-4</v>
      </c>
      <c r="U445" s="427">
        <v>0.34938591128221302</v>
      </c>
      <c r="V445" s="427">
        <v>0.35153008871778696</v>
      </c>
    </row>
    <row r="446" spans="2:22" ht="15.6">
      <c r="B446" s="129" t="s">
        <v>146</v>
      </c>
      <c r="C446" s="130" t="s">
        <v>131</v>
      </c>
      <c r="D446" s="98" t="s">
        <v>127</v>
      </c>
      <c r="E446" s="97" t="s">
        <v>121</v>
      </c>
      <c r="F446" s="425">
        <v>13</v>
      </c>
      <c r="G446" s="425">
        <v>200847</v>
      </c>
      <c r="H446" s="425">
        <v>200847</v>
      </c>
      <c r="I446" s="425">
        <v>1.2408653178085298E-7</v>
      </c>
      <c r="J446" s="426">
        <v>88.39</v>
      </c>
      <c r="K446" s="426">
        <v>3.2399999999999998E-2</v>
      </c>
      <c r="L446" s="427">
        <v>88.326496000000006</v>
      </c>
      <c r="M446" s="427">
        <v>88.453503999999995</v>
      </c>
      <c r="N446" s="426">
        <v>14.550700000000001</v>
      </c>
      <c r="O446" s="428">
        <v>103</v>
      </c>
      <c r="P446" s="426">
        <v>0.2298</v>
      </c>
      <c r="Q446" s="427">
        <v>102.549592</v>
      </c>
      <c r="R446" s="427">
        <v>103.450408</v>
      </c>
      <c r="S446" s="426">
        <v>0.486091</v>
      </c>
      <c r="T446" s="426">
        <v>1.1152422841373491E-3</v>
      </c>
      <c r="U446" s="427">
        <v>0.48390512512309081</v>
      </c>
      <c r="V446" s="427">
        <v>0.48827687487690918</v>
      </c>
    </row>
    <row r="447" spans="2:22" ht="15.6">
      <c r="B447" s="129" t="s">
        <v>146</v>
      </c>
      <c r="C447" s="130" t="s">
        <v>134</v>
      </c>
      <c r="D447" s="98" t="s">
        <v>127</v>
      </c>
      <c r="E447" s="97" t="s">
        <v>121</v>
      </c>
      <c r="F447" s="425">
        <v>13</v>
      </c>
      <c r="G447" s="425">
        <v>129633</v>
      </c>
      <c r="H447" s="425">
        <v>129633</v>
      </c>
      <c r="I447" s="425">
        <v>4.5500520639648206E-7</v>
      </c>
      <c r="J447" s="426">
        <v>50.18</v>
      </c>
      <c r="K447" s="426">
        <v>1.8700000000000001E-2</v>
      </c>
      <c r="L447" s="427">
        <v>50.143348000000003</v>
      </c>
      <c r="M447" s="427">
        <v>50.216651999999996</v>
      </c>
      <c r="N447" s="426">
        <v>6.7497999999999996</v>
      </c>
      <c r="O447" s="428">
        <v>57</v>
      </c>
      <c r="P447" s="426">
        <v>0.1583</v>
      </c>
      <c r="Q447" s="427">
        <v>56.689731999999999</v>
      </c>
      <c r="R447" s="427">
        <v>57.310268000000001</v>
      </c>
      <c r="S447" s="426">
        <v>0.53571199999999997</v>
      </c>
      <c r="T447" s="426">
        <v>1.3851653879947393E-3</v>
      </c>
      <c r="U447" s="427">
        <v>0.53299707583953027</v>
      </c>
      <c r="V447" s="427">
        <v>0.53842692416046967</v>
      </c>
    </row>
    <row r="448" spans="2:22" ht="15.6">
      <c r="B448" s="129" t="s">
        <v>146</v>
      </c>
      <c r="C448" s="97" t="s">
        <v>135</v>
      </c>
      <c r="D448" s="98" t="s">
        <v>136</v>
      </c>
      <c r="E448" s="130" t="s">
        <v>137</v>
      </c>
      <c r="F448" s="425">
        <v>36</v>
      </c>
      <c r="G448" s="425">
        <v>600587</v>
      </c>
      <c r="H448" s="425">
        <v>600587</v>
      </c>
      <c r="I448" s="425">
        <v>5.6242279534854112E-8</v>
      </c>
      <c r="J448" s="426">
        <v>108.88</v>
      </c>
      <c r="K448" s="426">
        <v>4.6899999999999997E-2</v>
      </c>
      <c r="L448" s="427">
        <v>108.78807599999999</v>
      </c>
      <c r="M448" s="427">
        <v>108.971924</v>
      </c>
      <c r="N448" s="426">
        <v>36.3782</v>
      </c>
      <c r="O448" s="428">
        <v>144</v>
      </c>
      <c r="P448" s="426">
        <v>0.18559999999999999</v>
      </c>
      <c r="Q448" s="427">
        <v>143.636224</v>
      </c>
      <c r="R448" s="427">
        <v>144.363776</v>
      </c>
      <c r="S448" s="426">
        <v>0.44716500000000003</v>
      </c>
      <c r="T448" s="426">
        <v>6.4156949074966729E-4</v>
      </c>
      <c r="U448" s="427">
        <v>0.4459075237981307</v>
      </c>
      <c r="V448" s="427">
        <v>0.44842247620186937</v>
      </c>
    </row>
    <row r="449" spans="2:22" ht="15.6">
      <c r="B449" s="129" t="s">
        <v>146</v>
      </c>
      <c r="C449" s="97" t="s">
        <v>135</v>
      </c>
      <c r="D449" s="98" t="s">
        <v>136</v>
      </c>
      <c r="E449" s="130" t="s">
        <v>138</v>
      </c>
      <c r="F449" s="425">
        <v>36</v>
      </c>
      <c r="G449" s="425">
        <v>129541</v>
      </c>
      <c r="H449" s="425">
        <v>129541</v>
      </c>
      <c r="I449" s="425">
        <v>5.4547020527227353E-9</v>
      </c>
      <c r="J449" s="426">
        <v>108.56</v>
      </c>
      <c r="K449" s="426">
        <v>7.6600000000000001E-2</v>
      </c>
      <c r="L449" s="427">
        <v>108.409864</v>
      </c>
      <c r="M449" s="427">
        <v>108.71013600000001</v>
      </c>
      <c r="N449" s="426">
        <v>27.6007</v>
      </c>
      <c r="O449" s="428">
        <v>137</v>
      </c>
      <c r="P449" s="426">
        <v>0.38059999999999999</v>
      </c>
      <c r="Q449" s="427">
        <v>136.25402399999999</v>
      </c>
      <c r="R449" s="427">
        <v>137.74597600000001</v>
      </c>
      <c r="S449" s="426">
        <v>0.64522400000000002</v>
      </c>
      <c r="T449" s="426">
        <v>1.329317586501882E-3</v>
      </c>
      <c r="U449" s="427">
        <v>0.64261853753045628</v>
      </c>
      <c r="V449" s="427">
        <v>0.64782946246954376</v>
      </c>
    </row>
    <row r="450" spans="2:22" ht="15.6">
      <c r="B450" s="129" t="s">
        <v>146</v>
      </c>
      <c r="C450" s="97" t="s">
        <v>135</v>
      </c>
      <c r="D450" s="98" t="s">
        <v>136</v>
      </c>
      <c r="E450" s="130" t="s">
        <v>139</v>
      </c>
      <c r="F450" s="425">
        <v>36</v>
      </c>
      <c r="G450" s="425">
        <v>201504</v>
      </c>
      <c r="H450" s="425">
        <v>201504</v>
      </c>
      <c r="I450" s="425">
        <v>3.6600362496888177E-9</v>
      </c>
      <c r="J450" s="426">
        <v>89.13</v>
      </c>
      <c r="K450" s="426">
        <v>3.5299999999999998E-2</v>
      </c>
      <c r="L450" s="427">
        <v>89.060811999999999</v>
      </c>
      <c r="M450" s="427">
        <v>89.199187999999992</v>
      </c>
      <c r="N450" s="426">
        <v>15.8775</v>
      </c>
      <c r="O450" s="428">
        <v>96</v>
      </c>
      <c r="P450" s="426">
        <v>0.21379999999999999</v>
      </c>
      <c r="Q450" s="427">
        <v>95.580951999999996</v>
      </c>
      <c r="R450" s="427">
        <v>96.419048000000004</v>
      </c>
      <c r="S450" s="426">
        <v>0.125332</v>
      </c>
      <c r="T450" s="426">
        <v>7.3758277884285336E-4</v>
      </c>
      <c r="U450" s="427">
        <v>0.12388633775346801</v>
      </c>
      <c r="V450" s="427">
        <v>0.126777662246532</v>
      </c>
    </row>
    <row r="451" spans="2:22" ht="15.6">
      <c r="B451" s="129" t="s">
        <v>146</v>
      </c>
      <c r="C451" s="97" t="s">
        <v>135</v>
      </c>
      <c r="D451" s="98" t="s">
        <v>136</v>
      </c>
      <c r="E451" s="130" t="s">
        <v>140</v>
      </c>
      <c r="F451" s="425">
        <v>36</v>
      </c>
      <c r="G451" s="425">
        <v>1113</v>
      </c>
      <c r="H451" s="425">
        <v>1113</v>
      </c>
      <c r="I451" s="425">
        <v>1.1191091118250718E-8</v>
      </c>
      <c r="J451" s="426">
        <v>79.64</v>
      </c>
      <c r="K451" s="426">
        <v>0.94259999999999999</v>
      </c>
      <c r="L451" s="427">
        <v>77.792503999999994</v>
      </c>
      <c r="M451" s="427">
        <v>81.487496000000007</v>
      </c>
      <c r="N451" s="426">
        <v>31.448899999999998</v>
      </c>
      <c r="O451" s="428">
        <v>115</v>
      </c>
      <c r="P451" s="426">
        <v>3.4470000000000001</v>
      </c>
      <c r="Q451" s="427">
        <v>108.24388</v>
      </c>
      <c r="R451" s="427">
        <v>121.75612</v>
      </c>
      <c r="S451" s="426">
        <v>0.66936200000000001</v>
      </c>
      <c r="T451" s="426">
        <v>1.4101305686456594E-2</v>
      </c>
      <c r="U451" s="427">
        <v>0.64172344085454514</v>
      </c>
      <c r="V451" s="427">
        <v>0.69700055914545489</v>
      </c>
    </row>
    <row r="452" spans="2:22" ht="15.6">
      <c r="B452" s="131" t="s">
        <v>146</v>
      </c>
      <c r="C452" s="131" t="s">
        <v>135</v>
      </c>
      <c r="D452" s="132" t="s">
        <v>136</v>
      </c>
      <c r="E452" s="133" t="s">
        <v>121</v>
      </c>
      <c r="F452" s="429">
        <v>36</v>
      </c>
      <c r="G452" s="429">
        <v>932745</v>
      </c>
      <c r="H452" s="429">
        <v>932745</v>
      </c>
      <c r="I452" s="429">
        <v>7.6548108955516387E-8</v>
      </c>
      <c r="J452" s="430">
        <v>104.54</v>
      </c>
      <c r="K452" s="430">
        <v>3.4000000000000002E-2</v>
      </c>
      <c r="L452" s="430">
        <v>104.47336</v>
      </c>
      <c r="M452" s="430">
        <v>104.60664000000001</v>
      </c>
      <c r="N452" s="430">
        <v>32.863</v>
      </c>
      <c r="O452" s="431">
        <v>140</v>
      </c>
      <c r="P452" s="430">
        <v>0.1449</v>
      </c>
      <c r="Q452" s="432">
        <v>139.71599599999999</v>
      </c>
      <c r="R452" s="432">
        <v>140.28400400000001</v>
      </c>
      <c r="S452" s="430">
        <v>0.40500000000000003</v>
      </c>
      <c r="T452" s="430">
        <v>5.082817653530049E-4</v>
      </c>
      <c r="U452" s="432">
        <v>0.40400376773990815</v>
      </c>
      <c r="V452" s="432">
        <v>0.4059962322600919</v>
      </c>
    </row>
    <row r="453" spans="2:22" ht="15.6">
      <c r="B453" s="140"/>
    </row>
    <row r="454" spans="2:22">
      <c r="B454" s="147" t="s">
        <v>147</v>
      </c>
      <c r="C454" s="148"/>
      <c r="D454" s="148"/>
      <c r="E454" s="148"/>
    </row>
    <row r="455" spans="2:22">
      <c r="B455" s="149"/>
      <c r="C455" s="148" t="s">
        <v>148</v>
      </c>
      <c r="D455" s="148" t="s">
        <v>149</v>
      </c>
      <c r="F455"/>
      <c r="G455"/>
      <c r="H455"/>
      <c r="I455"/>
      <c r="J455"/>
    </row>
    <row r="456" spans="2:22">
      <c r="B456" s="152"/>
      <c r="C456" s="148" t="s">
        <v>150</v>
      </c>
      <c r="D456" s="148" t="s">
        <v>151</v>
      </c>
      <c r="F456"/>
      <c r="G456"/>
      <c r="H456"/>
      <c r="I456"/>
      <c r="J456"/>
    </row>
    <row r="457" spans="2:22">
      <c r="B457" s="153"/>
      <c r="C457" s="148" t="s">
        <v>152</v>
      </c>
      <c r="D457" s="148" t="s">
        <v>153</v>
      </c>
      <c r="F457"/>
      <c r="G457"/>
      <c r="H457"/>
      <c r="I457"/>
      <c r="J457"/>
    </row>
    <row r="458" spans="2:22">
      <c r="B458" s="154"/>
      <c r="C458" s="148" t="s">
        <v>154</v>
      </c>
      <c r="D458" s="148" t="s">
        <v>155</v>
      </c>
      <c r="F458"/>
      <c r="G458"/>
      <c r="H458"/>
      <c r="I458"/>
      <c r="J458"/>
    </row>
    <row r="459" spans="2:22">
      <c r="B459" s="155"/>
      <c r="C459" s="148" t="s">
        <v>156</v>
      </c>
      <c r="D459" s="148" t="s">
        <v>157</v>
      </c>
      <c r="F459"/>
      <c r="G459"/>
      <c r="H459"/>
      <c r="I459"/>
      <c r="J459"/>
    </row>
    <row r="460" spans="2:22">
      <c r="B460"/>
      <c r="F460"/>
      <c r="G460"/>
      <c r="H460"/>
      <c r="I460"/>
      <c r="J460"/>
    </row>
    <row r="461" spans="2:22">
      <c r="B461" s="156" t="s">
        <v>158</v>
      </c>
      <c r="C461" s="148" t="s">
        <v>159</v>
      </c>
      <c r="D461" s="148"/>
      <c r="F461"/>
      <c r="G461"/>
      <c r="H461"/>
      <c r="I461"/>
      <c r="J461"/>
    </row>
    <row r="462" spans="2:22">
      <c r="B462" s="156" t="s">
        <v>102</v>
      </c>
      <c r="C462" s="156" t="s">
        <v>160</v>
      </c>
      <c r="D462" s="156"/>
    </row>
    <row r="463" spans="2:22">
      <c r="B463" s="156" t="s">
        <v>114</v>
      </c>
      <c r="C463" s="156" t="s">
        <v>161</v>
      </c>
      <c r="D463" s="156"/>
    </row>
    <row r="464" spans="2:22">
      <c r="B464" s="156" t="s">
        <v>162</v>
      </c>
      <c r="C464" s="156" t="s">
        <v>163</v>
      </c>
      <c r="D464" s="156"/>
    </row>
    <row r="465" spans="2:4">
      <c r="B465" s="156" t="s">
        <v>164</v>
      </c>
      <c r="C465" s="156" t="s">
        <v>165</v>
      </c>
      <c r="D465" s="15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B46ED-236D-4C50-8848-F003BCC0FCA5}">
  <dimension ref="B1:Y43"/>
  <sheetViews>
    <sheetView workbookViewId="0">
      <selection activeCell="E32" sqref="E32"/>
    </sheetView>
  </sheetViews>
  <sheetFormatPr defaultColWidth="8.77734375" defaultRowHeight="14.4"/>
  <cols>
    <col min="1" max="1" width="5.77734375" customWidth="1"/>
    <col min="2" max="2" width="19.21875" style="157" customWidth="1"/>
    <col min="3" max="3" width="15.77734375" customWidth="1"/>
    <col min="4" max="4" width="39.21875" customWidth="1"/>
    <col min="5" max="5" width="20.44140625" style="143" customWidth="1"/>
    <col min="6" max="6" width="10.77734375" style="143" bestFit="1" customWidth="1"/>
    <col min="7" max="7" width="19.5546875" style="143" customWidth="1"/>
    <col min="8" max="8" width="23.5546875" style="142" customWidth="1"/>
    <col min="9" max="9" width="20.21875" style="145" customWidth="1"/>
    <col min="10" max="10" width="10" style="145" customWidth="1"/>
    <col min="11" max="11" width="25.77734375" style="145" customWidth="1"/>
    <col min="12" max="12" width="26.21875" style="145" customWidth="1"/>
    <col min="13" max="13" width="32.44140625" style="145" customWidth="1"/>
    <col min="14" max="14" width="30.77734375" style="145" customWidth="1"/>
    <col min="15" max="15" width="11.44140625" style="145" customWidth="1"/>
    <col min="16" max="16" width="30.77734375" style="145" customWidth="1"/>
    <col min="17" max="17" width="31.21875" style="145" customWidth="1"/>
    <col min="18" max="18" width="11.21875" style="245" customWidth="1"/>
    <col min="19" max="19" width="11.44140625" style="246" customWidth="1"/>
    <col min="20" max="20" width="30.77734375" customWidth="1"/>
    <col min="21" max="21" width="31.21875" customWidth="1"/>
    <col min="22" max="22" width="10" style="217" customWidth="1"/>
    <col min="23" max="23" width="28.5546875" customWidth="1"/>
    <col min="24" max="24" width="28.77734375" bestFit="1" customWidth="1"/>
    <col min="33" max="33" width="12.77734375" bestFit="1" customWidth="1"/>
  </cols>
  <sheetData>
    <row r="1" spans="2:25" ht="20.399999999999999">
      <c r="B1" s="26" t="s">
        <v>96</v>
      </c>
      <c r="C1" s="27"/>
      <c r="D1" s="27"/>
      <c r="E1" s="30"/>
      <c r="F1" s="30"/>
      <c r="G1" s="30"/>
      <c r="H1" s="29"/>
      <c r="I1" s="31"/>
      <c r="J1" s="31"/>
      <c r="K1" s="31"/>
      <c r="L1" s="32"/>
      <c r="M1" s="31"/>
      <c r="N1" s="31"/>
      <c r="O1" s="31"/>
      <c r="P1" s="31"/>
      <c r="Q1" s="32"/>
      <c r="R1" s="158"/>
      <c r="S1" s="159"/>
      <c r="T1" s="30"/>
      <c r="U1" s="30"/>
      <c r="V1" s="160"/>
      <c r="W1" s="30"/>
    </row>
    <row r="2" spans="2:25" ht="18">
      <c r="B2" s="161" t="s">
        <v>166</v>
      </c>
      <c r="C2" s="36"/>
      <c r="D2" s="36"/>
      <c r="E2" s="36"/>
      <c r="F2" s="36"/>
      <c r="G2" s="36"/>
      <c r="H2" s="38"/>
      <c r="I2" s="40"/>
      <c r="J2" s="40"/>
      <c r="K2" s="39"/>
      <c r="L2" s="39"/>
      <c r="M2" s="40"/>
      <c r="N2" s="40"/>
      <c r="O2" s="40"/>
      <c r="P2" s="39"/>
      <c r="Q2" s="39"/>
      <c r="R2" s="162"/>
      <c r="S2" s="163"/>
      <c r="T2" s="36"/>
      <c r="U2" s="164"/>
      <c r="V2" s="165"/>
      <c r="W2" s="36"/>
      <c r="X2" s="166"/>
    </row>
    <row r="3" spans="2:25" s="44" customFormat="1" ht="15.6">
      <c r="B3" s="167" t="s">
        <v>97</v>
      </c>
      <c r="C3" s="168" t="s">
        <v>98</v>
      </c>
      <c r="D3" s="168" t="s">
        <v>100</v>
      </c>
      <c r="E3" s="169" t="s">
        <v>101</v>
      </c>
      <c r="F3" s="169" t="s">
        <v>102</v>
      </c>
      <c r="G3" s="169" t="s">
        <v>103</v>
      </c>
      <c r="H3" s="170" t="s">
        <v>104</v>
      </c>
      <c r="I3" s="171" t="s">
        <v>105</v>
      </c>
      <c r="J3" s="171" t="s">
        <v>106</v>
      </c>
      <c r="K3" s="172" t="s">
        <v>107</v>
      </c>
      <c r="L3" s="172" t="s">
        <v>108</v>
      </c>
      <c r="M3" s="173" t="s">
        <v>109</v>
      </c>
      <c r="N3" s="173" t="s">
        <v>110</v>
      </c>
      <c r="O3" s="173" t="s">
        <v>111</v>
      </c>
      <c r="P3" s="174" t="s">
        <v>112</v>
      </c>
      <c r="Q3" s="174" t="s">
        <v>113</v>
      </c>
      <c r="R3" s="175" t="s">
        <v>114</v>
      </c>
      <c r="S3" s="176" t="s">
        <v>115</v>
      </c>
      <c r="T3" s="177" t="s">
        <v>116</v>
      </c>
      <c r="U3" s="177" t="s">
        <v>117</v>
      </c>
      <c r="V3" s="178" t="s">
        <v>162</v>
      </c>
    </row>
    <row r="4" spans="2:25">
      <c r="B4" s="179" t="s">
        <v>18</v>
      </c>
      <c r="C4" s="121" t="s">
        <v>14</v>
      </c>
      <c r="D4" s="121" t="s">
        <v>31</v>
      </c>
      <c r="E4" s="81">
        <v>15</v>
      </c>
      <c r="F4" s="81">
        <v>7172</v>
      </c>
      <c r="G4" s="81">
        <v>179300</v>
      </c>
      <c r="H4" s="82">
        <v>0.38997999999999999</v>
      </c>
      <c r="I4" s="94">
        <v>120.8</v>
      </c>
      <c r="J4" s="94">
        <v>0.75</v>
      </c>
      <c r="K4" s="94">
        <v>119.29</v>
      </c>
      <c r="L4" s="180">
        <v>122.24</v>
      </c>
      <c r="M4" s="180">
        <v>2.92</v>
      </c>
      <c r="N4" s="180">
        <v>131</v>
      </c>
      <c r="O4" s="180">
        <v>0.76</v>
      </c>
      <c r="P4" s="180">
        <v>129.5</v>
      </c>
      <c r="Q4" s="180">
        <v>132.5</v>
      </c>
      <c r="R4" s="181">
        <f>80.9%</f>
        <v>0.80900000000000005</v>
      </c>
      <c r="S4" s="182">
        <v>4.5999999999999999E-3</v>
      </c>
      <c r="T4" s="183">
        <v>0.8</v>
      </c>
      <c r="U4" s="183">
        <v>0.81799999999999995</v>
      </c>
      <c r="V4" s="184">
        <f t="shared" ref="V4:V7" si="0">SQRT(R4*(1-R4)/F4)</f>
        <v>4.641633052046382E-3</v>
      </c>
    </row>
    <row r="5" spans="2:25">
      <c r="B5" s="179" t="s">
        <v>18</v>
      </c>
      <c r="C5" s="121" t="s">
        <v>12</v>
      </c>
      <c r="D5" s="121" t="s">
        <v>31</v>
      </c>
      <c r="E5" s="81">
        <v>45</v>
      </c>
      <c r="F5" s="81">
        <v>726774</v>
      </c>
      <c r="G5" s="81">
        <v>2287930</v>
      </c>
      <c r="H5" s="82">
        <v>0.35000999999999999</v>
      </c>
      <c r="I5" s="94">
        <v>85</v>
      </c>
      <c r="J5" s="94">
        <v>0.82</v>
      </c>
      <c r="K5" s="94">
        <v>83.38</v>
      </c>
      <c r="L5" s="180">
        <v>86.58</v>
      </c>
      <c r="M5" s="180">
        <v>5.47</v>
      </c>
      <c r="N5" s="180">
        <v>97</v>
      </c>
      <c r="O5" s="180">
        <v>0.85</v>
      </c>
      <c r="P5" s="180">
        <v>95.34</v>
      </c>
      <c r="Q5" s="180">
        <v>98.66</v>
      </c>
      <c r="R5" s="181">
        <v>0.88900000000000001</v>
      </c>
      <c r="S5" s="182">
        <v>4.0000000000000002E-4</v>
      </c>
      <c r="T5" s="183">
        <v>0.88819999999999999</v>
      </c>
      <c r="U5" s="183">
        <v>0.88980000000000004</v>
      </c>
      <c r="V5" s="184">
        <f t="shared" si="0"/>
        <v>3.6847894633922936E-4</v>
      </c>
    </row>
    <row r="6" spans="2:25">
      <c r="B6" s="179" t="s">
        <v>18</v>
      </c>
      <c r="C6" s="121" t="s">
        <v>10</v>
      </c>
      <c r="D6" s="121" t="s">
        <v>31</v>
      </c>
      <c r="E6" s="81">
        <v>61</v>
      </c>
      <c r="F6" s="81">
        <v>1368747</v>
      </c>
      <c r="G6" s="81">
        <v>3873309</v>
      </c>
      <c r="H6" s="82">
        <v>0.26001000000000002</v>
      </c>
      <c r="I6" s="94">
        <v>49.8</v>
      </c>
      <c r="J6" s="94">
        <v>0.43</v>
      </c>
      <c r="K6" s="94">
        <v>48.95</v>
      </c>
      <c r="L6" s="180">
        <v>50.65</v>
      </c>
      <c r="M6" s="180">
        <v>3.37</v>
      </c>
      <c r="N6" s="180">
        <v>56</v>
      </c>
      <c r="O6" s="180">
        <v>0.45</v>
      </c>
      <c r="P6" s="180">
        <v>55.11</v>
      </c>
      <c r="Q6" s="180">
        <v>56.89</v>
      </c>
      <c r="R6" s="181">
        <v>0.57399999999999995</v>
      </c>
      <c r="S6" s="182">
        <v>4.0000000000000002E-4</v>
      </c>
      <c r="T6" s="183">
        <v>0.57320000000000004</v>
      </c>
      <c r="U6" s="183">
        <v>0.57479999999999998</v>
      </c>
      <c r="V6" s="184">
        <f t="shared" si="0"/>
        <v>4.2266779246859422E-4</v>
      </c>
    </row>
    <row r="7" spans="2:25" ht="15.6">
      <c r="B7" s="185" t="s">
        <v>18</v>
      </c>
      <c r="C7" s="186" t="s">
        <v>135</v>
      </c>
      <c r="D7" s="187" t="s">
        <v>137</v>
      </c>
      <c r="E7" s="188">
        <v>121</v>
      </c>
      <c r="F7" s="188">
        <v>2102693</v>
      </c>
      <c r="G7" s="189">
        <v>6340539</v>
      </c>
      <c r="H7" s="190">
        <v>1</v>
      </c>
      <c r="I7" s="191"/>
      <c r="J7" s="192"/>
      <c r="K7" s="191"/>
      <c r="L7" s="193"/>
      <c r="M7" s="193"/>
      <c r="N7" s="193"/>
      <c r="O7" s="193"/>
      <c r="P7" s="193"/>
      <c r="Q7" s="193"/>
      <c r="R7" s="194">
        <v>0.78900000000000003</v>
      </c>
      <c r="S7" s="195">
        <v>2.9999999999999997E-4</v>
      </c>
      <c r="T7" s="196">
        <v>0.78839999999999999</v>
      </c>
      <c r="U7" s="196">
        <v>0.78959999999999997</v>
      </c>
      <c r="V7" s="184">
        <f t="shared" si="0"/>
        <v>2.8137907317663723E-4</v>
      </c>
    </row>
    <row r="8" spans="2:25" ht="15.6">
      <c r="B8" s="197"/>
      <c r="C8" s="198"/>
      <c r="D8" s="199"/>
      <c r="E8" s="200"/>
      <c r="F8" s="201"/>
      <c r="G8" s="202"/>
      <c r="H8" s="203"/>
      <c r="I8" s="204"/>
      <c r="J8" s="205"/>
      <c r="K8" s="205"/>
      <c r="L8" s="206"/>
      <c r="M8" s="205"/>
      <c r="N8" s="204"/>
      <c r="O8" s="205"/>
      <c r="P8" s="205"/>
      <c r="Q8" s="206"/>
      <c r="R8" s="207"/>
      <c r="S8" s="208"/>
      <c r="T8" s="209"/>
      <c r="U8" s="210"/>
      <c r="V8" s="211"/>
      <c r="W8" s="210"/>
    </row>
    <row r="9" spans="2:25" s="44" customFormat="1" ht="18">
      <c r="B9" s="161" t="s">
        <v>167</v>
      </c>
      <c r="C9" s="36"/>
      <c r="D9" s="36"/>
      <c r="E9" s="36"/>
      <c r="F9" s="37"/>
      <c r="G9" s="37"/>
      <c r="H9" s="38"/>
      <c r="I9" s="40"/>
      <c r="J9" s="40"/>
      <c r="K9" s="39"/>
      <c r="L9" s="39"/>
      <c r="M9" s="40"/>
      <c r="N9" s="40"/>
      <c r="O9" s="40"/>
      <c r="P9" s="39"/>
      <c r="Q9" s="39"/>
      <c r="R9" s="162"/>
      <c r="S9" s="163"/>
      <c r="T9" s="36"/>
      <c r="U9" s="164"/>
      <c r="V9" s="165"/>
      <c r="W9" s="36"/>
      <c r="X9" s="212"/>
      <c r="Y9" s="43"/>
    </row>
    <row r="10" spans="2:25" s="44" customFormat="1" ht="15.6">
      <c r="B10" s="167" t="s">
        <v>97</v>
      </c>
      <c r="C10" s="168" t="s">
        <v>98</v>
      </c>
      <c r="D10" s="168" t="s">
        <v>100</v>
      </c>
      <c r="E10" s="169" t="s">
        <v>101</v>
      </c>
      <c r="F10" s="213" t="s">
        <v>102</v>
      </c>
      <c r="G10" s="213" t="s">
        <v>103</v>
      </c>
      <c r="H10" s="170" t="s">
        <v>104</v>
      </c>
      <c r="I10" s="171" t="s">
        <v>105</v>
      </c>
      <c r="J10" s="171" t="s">
        <v>106</v>
      </c>
      <c r="K10" s="172" t="s">
        <v>107</v>
      </c>
      <c r="L10" s="172" t="s">
        <v>108</v>
      </c>
      <c r="M10" s="171" t="s">
        <v>109</v>
      </c>
      <c r="N10" s="171" t="s">
        <v>110</v>
      </c>
      <c r="O10" s="173" t="s">
        <v>111</v>
      </c>
      <c r="P10" s="174" t="s">
        <v>112</v>
      </c>
      <c r="Q10" s="174" t="s">
        <v>113</v>
      </c>
      <c r="R10" s="175" t="s">
        <v>114</v>
      </c>
      <c r="S10" s="176" t="s">
        <v>115</v>
      </c>
      <c r="T10" s="177" t="s">
        <v>116</v>
      </c>
      <c r="U10" s="177" t="s">
        <v>117</v>
      </c>
      <c r="V10" s="214"/>
      <c r="W10" s="43"/>
    </row>
    <row r="11" spans="2:25">
      <c r="B11" s="179" t="s">
        <v>18</v>
      </c>
      <c r="C11" s="121" t="s">
        <v>14</v>
      </c>
      <c r="D11" s="121" t="s">
        <v>31</v>
      </c>
      <c r="E11" s="81">
        <v>15</v>
      </c>
      <c r="F11" s="81">
        <v>7172</v>
      </c>
      <c r="G11" s="81">
        <v>179300</v>
      </c>
      <c r="H11" s="82">
        <v>0</v>
      </c>
      <c r="I11" s="94">
        <v>120.8</v>
      </c>
      <c r="J11" s="94">
        <v>0.75</v>
      </c>
      <c r="K11" s="94">
        <v>119.29</v>
      </c>
      <c r="L11" s="94">
        <v>122.24</v>
      </c>
      <c r="M11" s="94">
        <v>2.92</v>
      </c>
      <c r="N11" s="94">
        <v>131</v>
      </c>
      <c r="O11" s="94">
        <v>0.76</v>
      </c>
      <c r="P11" s="94">
        <v>129.5</v>
      </c>
      <c r="Q11" s="94">
        <v>132.5</v>
      </c>
      <c r="R11" s="215">
        <v>0.80900000000000005</v>
      </c>
      <c r="S11" s="216">
        <v>4.5999999999999999E-3</v>
      </c>
      <c r="T11" s="95">
        <v>0.8</v>
      </c>
      <c r="U11" s="95">
        <v>0.81799999999999995</v>
      </c>
    </row>
    <row r="12" spans="2:25">
      <c r="B12" s="179" t="s">
        <v>18</v>
      </c>
      <c r="C12" s="121" t="s">
        <v>14</v>
      </c>
      <c r="D12" s="121" t="s">
        <v>118</v>
      </c>
      <c r="E12" s="81">
        <v>15</v>
      </c>
      <c r="F12" s="81"/>
      <c r="G12" s="81">
        <v>179300</v>
      </c>
      <c r="H12" s="82">
        <v>0</v>
      </c>
      <c r="I12" s="94"/>
      <c r="J12" s="94"/>
      <c r="K12" s="94"/>
      <c r="L12" s="94"/>
      <c r="M12" s="94"/>
      <c r="N12" s="94"/>
      <c r="O12" s="94"/>
      <c r="P12" s="94"/>
      <c r="Q12" s="94"/>
      <c r="R12" s="215"/>
      <c r="S12" s="216"/>
      <c r="T12" s="95"/>
      <c r="U12" s="95"/>
    </row>
    <row r="13" spans="2:25">
      <c r="B13" s="179" t="s">
        <v>18</v>
      </c>
      <c r="C13" s="121" t="s">
        <v>14</v>
      </c>
      <c r="D13" s="121" t="s">
        <v>119</v>
      </c>
      <c r="E13" s="81">
        <v>15</v>
      </c>
      <c r="F13" s="81"/>
      <c r="G13" s="81">
        <v>179300</v>
      </c>
      <c r="H13" s="82">
        <v>0</v>
      </c>
      <c r="I13" s="94"/>
      <c r="J13" s="94"/>
      <c r="K13" s="94"/>
      <c r="L13" s="94"/>
      <c r="M13" s="94"/>
      <c r="N13" s="94"/>
      <c r="O13" s="94"/>
      <c r="P13" s="94"/>
      <c r="Q13" s="94"/>
      <c r="R13" s="215"/>
      <c r="S13" s="216"/>
      <c r="T13" s="95"/>
      <c r="U13" s="95"/>
    </row>
    <row r="14" spans="2:25">
      <c r="B14" s="179" t="s">
        <v>18</v>
      </c>
      <c r="C14" s="121" t="s">
        <v>14</v>
      </c>
      <c r="D14" s="121" t="s">
        <v>34</v>
      </c>
      <c r="E14" s="81">
        <v>15</v>
      </c>
      <c r="F14" s="81"/>
      <c r="G14" s="81">
        <v>179300</v>
      </c>
      <c r="H14" s="82">
        <v>0</v>
      </c>
      <c r="I14" s="94"/>
      <c r="J14" s="94"/>
      <c r="K14" s="94"/>
      <c r="L14" s="94"/>
      <c r="M14" s="94"/>
      <c r="N14" s="94"/>
      <c r="O14" s="94"/>
      <c r="P14" s="94"/>
      <c r="Q14" s="94"/>
      <c r="R14" s="215"/>
      <c r="S14" s="216"/>
      <c r="T14" s="95"/>
      <c r="U14" s="95"/>
    </row>
    <row r="15" spans="2:25" s="66" customFormat="1" ht="15.6">
      <c r="B15" s="218" t="s">
        <v>18</v>
      </c>
      <c r="C15" s="130" t="s">
        <v>128</v>
      </c>
      <c r="D15" s="97" t="s">
        <v>121</v>
      </c>
      <c r="E15" s="219">
        <v>15</v>
      </c>
      <c r="F15" s="219"/>
      <c r="G15" s="219">
        <v>179300</v>
      </c>
      <c r="H15" s="220">
        <v>0</v>
      </c>
      <c r="I15" s="103"/>
      <c r="J15" s="221"/>
      <c r="K15" s="103"/>
      <c r="L15" s="103"/>
      <c r="M15" s="103"/>
      <c r="N15" s="103"/>
      <c r="O15" s="103"/>
      <c r="P15" s="103"/>
      <c r="Q15" s="221"/>
      <c r="R15" s="222"/>
      <c r="S15" s="223"/>
      <c r="T15" s="107"/>
      <c r="U15" s="107"/>
      <c r="V15" s="224"/>
    </row>
    <row r="16" spans="2:25">
      <c r="B16" s="179" t="s">
        <v>18</v>
      </c>
      <c r="C16" s="121" t="s">
        <v>12</v>
      </c>
      <c r="D16" s="121" t="s">
        <v>31</v>
      </c>
      <c r="E16" s="81">
        <v>45</v>
      </c>
      <c r="F16" s="81">
        <v>726774</v>
      </c>
      <c r="G16" s="81">
        <v>2287930</v>
      </c>
      <c r="H16" s="82">
        <v>0</v>
      </c>
      <c r="I16" s="94">
        <v>85</v>
      </c>
      <c r="J16" s="94">
        <v>0.82</v>
      </c>
      <c r="K16" s="94">
        <v>83.38</v>
      </c>
      <c r="L16" s="94">
        <v>86.58</v>
      </c>
      <c r="M16" s="94">
        <v>5.47</v>
      </c>
      <c r="N16" s="94">
        <v>97</v>
      </c>
      <c r="O16" s="94">
        <v>0.85</v>
      </c>
      <c r="P16" s="94">
        <v>95.34</v>
      </c>
      <c r="Q16" s="94">
        <v>98.66</v>
      </c>
      <c r="R16" s="215">
        <v>0.88900000000000001</v>
      </c>
      <c r="S16" s="216">
        <v>4.0000000000000002E-4</v>
      </c>
      <c r="T16" s="95">
        <v>0.88819999999999999</v>
      </c>
      <c r="U16" s="95">
        <v>0.88980000000000004</v>
      </c>
    </row>
    <row r="17" spans="2:24">
      <c r="B17" s="179" t="s">
        <v>18</v>
      </c>
      <c r="C17" s="121" t="s">
        <v>12</v>
      </c>
      <c r="D17" s="121" t="s">
        <v>118</v>
      </c>
      <c r="E17" s="81">
        <v>45</v>
      </c>
      <c r="F17" s="81">
        <v>103908</v>
      </c>
      <c r="G17" s="81">
        <v>2287930</v>
      </c>
      <c r="H17" s="82">
        <v>0</v>
      </c>
      <c r="I17" s="94">
        <v>84.1</v>
      </c>
      <c r="J17" s="94">
        <v>0.88</v>
      </c>
      <c r="K17" s="94">
        <v>82.32</v>
      </c>
      <c r="L17" s="94">
        <v>85.78</v>
      </c>
      <c r="M17" s="94">
        <v>5.93</v>
      </c>
      <c r="N17" s="94">
        <v>96</v>
      </c>
      <c r="O17" s="94">
        <v>1</v>
      </c>
      <c r="P17" s="94">
        <v>94.04</v>
      </c>
      <c r="Q17" s="94">
        <v>97.96</v>
      </c>
      <c r="R17" s="215">
        <v>0.86299999999999999</v>
      </c>
      <c r="S17" s="216">
        <v>1.1000000000000001E-3</v>
      </c>
      <c r="T17" s="95">
        <v>0.86080000000000001</v>
      </c>
      <c r="U17" s="95">
        <v>0.86519999999999997</v>
      </c>
    </row>
    <row r="18" spans="2:24">
      <c r="B18" s="179" t="s">
        <v>18</v>
      </c>
      <c r="C18" s="121" t="s">
        <v>12</v>
      </c>
      <c r="D18" s="121" t="s">
        <v>119</v>
      </c>
      <c r="E18" s="81">
        <v>45</v>
      </c>
      <c r="F18" s="81">
        <v>122532</v>
      </c>
      <c r="G18" s="81">
        <v>2287930</v>
      </c>
      <c r="H18" s="82">
        <v>0</v>
      </c>
      <c r="I18" s="94">
        <v>71.599999999999994</v>
      </c>
      <c r="J18" s="94">
        <v>0.68</v>
      </c>
      <c r="K18" s="94">
        <v>70.290000000000006</v>
      </c>
      <c r="L18" s="94">
        <v>72.959999999999994</v>
      </c>
      <c r="M18" s="94">
        <v>4.58</v>
      </c>
      <c r="N18" s="94">
        <v>80</v>
      </c>
      <c r="O18" s="94">
        <v>0.82</v>
      </c>
      <c r="P18" s="94">
        <v>78.400000000000006</v>
      </c>
      <c r="Q18" s="94">
        <v>81.599999999999994</v>
      </c>
      <c r="R18" s="215">
        <v>0.98799999999999999</v>
      </c>
      <c r="S18" s="216">
        <v>2.9999999999999997E-4</v>
      </c>
      <c r="T18" s="95">
        <v>0.98740000000000006</v>
      </c>
      <c r="U18" s="95">
        <v>0.98860000000000003</v>
      </c>
    </row>
    <row r="19" spans="2:24">
      <c r="B19" s="179" t="s">
        <v>18</v>
      </c>
      <c r="C19" s="121" t="s">
        <v>12</v>
      </c>
      <c r="D19" s="121" t="s">
        <v>34</v>
      </c>
      <c r="E19" s="81">
        <v>45</v>
      </c>
      <c r="F19" s="81">
        <v>14859</v>
      </c>
      <c r="G19" s="81">
        <v>2287930</v>
      </c>
      <c r="H19" s="82">
        <v>0</v>
      </c>
      <c r="I19" s="94">
        <v>81.400000000000006</v>
      </c>
      <c r="J19" s="94">
        <v>1.27</v>
      </c>
      <c r="K19" s="94">
        <v>78.95</v>
      </c>
      <c r="L19" s="94">
        <v>83.94</v>
      </c>
      <c r="M19" s="94">
        <v>8.5399999999999991</v>
      </c>
      <c r="N19" s="94">
        <v>105</v>
      </c>
      <c r="O19" s="94">
        <v>1.02</v>
      </c>
      <c r="P19" s="94">
        <v>103.01</v>
      </c>
      <c r="Q19" s="94">
        <v>106.99</v>
      </c>
      <c r="R19" s="215">
        <v>0.79500000000000004</v>
      </c>
      <c r="S19" s="216">
        <v>3.3E-3</v>
      </c>
      <c r="T19" s="95">
        <v>0.78849999999999998</v>
      </c>
      <c r="U19" s="95">
        <v>0.80149999999999999</v>
      </c>
    </row>
    <row r="20" spans="2:24" ht="15.6">
      <c r="B20" s="218" t="s">
        <v>18</v>
      </c>
      <c r="C20" s="130" t="s">
        <v>131</v>
      </c>
      <c r="D20" s="97" t="s">
        <v>121</v>
      </c>
      <c r="E20" s="219">
        <v>45</v>
      </c>
      <c r="F20" s="219">
        <v>983755</v>
      </c>
      <c r="G20" s="219">
        <v>2287930</v>
      </c>
      <c r="H20" s="220">
        <v>0</v>
      </c>
      <c r="I20" s="103">
        <v>83.2</v>
      </c>
      <c r="J20" s="221">
        <v>0.8</v>
      </c>
      <c r="K20" s="103">
        <v>81.569999999999993</v>
      </c>
      <c r="L20" s="103">
        <v>84.73</v>
      </c>
      <c r="M20" s="103">
        <v>5.39</v>
      </c>
      <c r="N20" s="103">
        <v>96</v>
      </c>
      <c r="O20" s="103">
        <v>0.88</v>
      </c>
      <c r="P20" s="103">
        <v>94.27</v>
      </c>
      <c r="Q20" s="221">
        <v>97.73</v>
      </c>
      <c r="R20" s="222">
        <v>0.89700000000000002</v>
      </c>
      <c r="S20" s="223">
        <v>2.9999999999999997E-4</v>
      </c>
      <c r="T20" s="107">
        <v>0.89639999999999997</v>
      </c>
      <c r="U20" s="107">
        <v>0.89759999999999995</v>
      </c>
      <c r="V20" s="224"/>
      <c r="X20" s="66"/>
    </row>
    <row r="21" spans="2:24">
      <c r="B21" s="179" t="s">
        <v>18</v>
      </c>
      <c r="C21" s="121" t="s">
        <v>10</v>
      </c>
      <c r="D21" s="121" t="s">
        <v>31</v>
      </c>
      <c r="E21" s="81">
        <v>61</v>
      </c>
      <c r="F21" s="81">
        <v>1368747</v>
      </c>
      <c r="G21" s="81">
        <v>3873309</v>
      </c>
      <c r="H21" s="82">
        <v>0</v>
      </c>
      <c r="I21" s="94">
        <v>49.8</v>
      </c>
      <c r="J21" s="94">
        <v>0.43</v>
      </c>
      <c r="K21" s="94">
        <v>48.95</v>
      </c>
      <c r="L21" s="94">
        <v>50.65</v>
      </c>
      <c r="M21" s="94">
        <v>3.37</v>
      </c>
      <c r="N21" s="94">
        <v>56</v>
      </c>
      <c r="O21" s="94">
        <v>0.45</v>
      </c>
      <c r="P21" s="94">
        <v>55.11</v>
      </c>
      <c r="Q21" s="94">
        <v>56.89</v>
      </c>
      <c r="R21" s="215">
        <v>0.57399999999999995</v>
      </c>
      <c r="S21" s="216">
        <v>4.0000000000000002E-4</v>
      </c>
      <c r="T21" s="95">
        <v>0.57320000000000004</v>
      </c>
      <c r="U21" s="95">
        <v>0.57479999999999998</v>
      </c>
    </row>
    <row r="22" spans="2:24">
      <c r="B22" s="179" t="s">
        <v>18</v>
      </c>
      <c r="C22" s="121" t="s">
        <v>10</v>
      </c>
      <c r="D22" s="121" t="s">
        <v>118</v>
      </c>
      <c r="E22" s="81">
        <v>61</v>
      </c>
      <c r="F22" s="81">
        <v>167623</v>
      </c>
      <c r="G22" s="81">
        <v>3873309</v>
      </c>
      <c r="H22" s="82">
        <v>0</v>
      </c>
      <c r="I22" s="94">
        <v>49.9</v>
      </c>
      <c r="J22" s="94">
        <v>0.51</v>
      </c>
      <c r="K22" s="94">
        <v>48.93</v>
      </c>
      <c r="L22" s="94">
        <v>50.93</v>
      </c>
      <c r="M22" s="94">
        <v>3.99</v>
      </c>
      <c r="N22" s="94">
        <v>56</v>
      </c>
      <c r="O22" s="94">
        <v>0.52</v>
      </c>
      <c r="P22" s="94">
        <v>54.97</v>
      </c>
      <c r="Q22" s="94">
        <v>57.03</v>
      </c>
      <c r="R22" s="215">
        <v>0.54800000000000004</v>
      </c>
      <c r="S22" s="216">
        <v>1.1999999999999999E-3</v>
      </c>
      <c r="T22" s="95">
        <v>0.54559999999999997</v>
      </c>
      <c r="U22" s="95">
        <v>0.5504</v>
      </c>
    </row>
    <row r="23" spans="2:24">
      <c r="B23" s="179" t="s">
        <v>18</v>
      </c>
      <c r="C23" s="121" t="s">
        <v>10</v>
      </c>
      <c r="D23" s="121" t="s">
        <v>119</v>
      </c>
      <c r="E23" s="81">
        <v>61</v>
      </c>
      <c r="F23" s="81">
        <v>138253</v>
      </c>
      <c r="G23" s="81">
        <v>3873309</v>
      </c>
      <c r="H23" s="82">
        <v>0</v>
      </c>
      <c r="I23" s="94">
        <v>46.1</v>
      </c>
      <c r="J23" s="94">
        <v>0.56999999999999995</v>
      </c>
      <c r="K23" s="94">
        <v>44.93</v>
      </c>
      <c r="L23" s="94">
        <v>47.17</v>
      </c>
      <c r="M23" s="94">
        <v>4.45</v>
      </c>
      <c r="N23" s="94">
        <v>52</v>
      </c>
      <c r="O23" s="94">
        <v>0.57999999999999996</v>
      </c>
      <c r="P23" s="94">
        <v>50.87</v>
      </c>
      <c r="Q23" s="94">
        <v>53.13</v>
      </c>
      <c r="R23" s="215">
        <v>0.70399999999999996</v>
      </c>
      <c r="S23" s="216">
        <v>1.1999999999999999E-3</v>
      </c>
      <c r="T23" s="95">
        <v>0.7016</v>
      </c>
      <c r="U23" s="95">
        <v>0.70640000000000003</v>
      </c>
    </row>
    <row r="24" spans="2:24" ht="15.6">
      <c r="B24" s="179" t="s">
        <v>18</v>
      </c>
      <c r="C24" s="121" t="s">
        <v>10</v>
      </c>
      <c r="D24" s="121" t="s">
        <v>34</v>
      </c>
      <c r="E24" s="81">
        <v>61</v>
      </c>
      <c r="F24" s="90">
        <v>39093</v>
      </c>
      <c r="G24" s="90">
        <v>3873309</v>
      </c>
      <c r="H24" s="91">
        <v>0</v>
      </c>
      <c r="I24" s="110">
        <v>48.1</v>
      </c>
      <c r="J24" s="110">
        <v>0.47</v>
      </c>
      <c r="K24" s="110">
        <v>47.14</v>
      </c>
      <c r="L24" s="110">
        <v>48.98</v>
      </c>
      <c r="M24" s="110">
        <v>3.66</v>
      </c>
      <c r="N24" s="110">
        <v>56</v>
      </c>
      <c r="O24" s="110">
        <v>0.51</v>
      </c>
      <c r="P24" s="110">
        <v>55</v>
      </c>
      <c r="Q24" s="110">
        <v>57</v>
      </c>
      <c r="R24" s="225">
        <v>0.59299999999999997</v>
      </c>
      <c r="S24" s="226">
        <v>2.5000000000000001E-3</v>
      </c>
      <c r="T24" s="111">
        <v>0.58809999999999996</v>
      </c>
      <c r="U24" s="111">
        <v>0.59789999999999999</v>
      </c>
    </row>
    <row r="25" spans="2:24" ht="15.6">
      <c r="B25" s="218" t="s">
        <v>18</v>
      </c>
      <c r="C25" s="130" t="s">
        <v>168</v>
      </c>
      <c r="D25" s="97" t="s">
        <v>121</v>
      </c>
      <c r="E25" s="219">
        <v>61</v>
      </c>
      <c r="F25" s="219">
        <v>1752808</v>
      </c>
      <c r="G25" s="219">
        <v>3873309</v>
      </c>
      <c r="H25" s="220">
        <v>0</v>
      </c>
      <c r="I25" s="103">
        <v>49.5</v>
      </c>
      <c r="J25" s="227">
        <v>0.45</v>
      </c>
      <c r="K25" s="103">
        <v>48.59</v>
      </c>
      <c r="L25" s="103">
        <v>50.34</v>
      </c>
      <c r="M25" s="103">
        <v>3.5</v>
      </c>
      <c r="N25" s="103">
        <v>56</v>
      </c>
      <c r="O25" s="103">
        <v>0.47</v>
      </c>
      <c r="P25" s="103">
        <v>55.08</v>
      </c>
      <c r="Q25" s="227">
        <v>56.92</v>
      </c>
      <c r="R25" s="222">
        <v>0.58399999999999996</v>
      </c>
      <c r="S25" s="223">
        <v>4.0000000000000002E-4</v>
      </c>
      <c r="T25" s="107">
        <v>0.58320000000000005</v>
      </c>
      <c r="U25" s="107">
        <v>0.58479999999999999</v>
      </c>
      <c r="V25" s="224"/>
      <c r="X25" s="66"/>
    </row>
    <row r="26" spans="2:24" ht="15.6">
      <c r="B26" s="218" t="s">
        <v>18</v>
      </c>
      <c r="C26" s="97" t="s">
        <v>135</v>
      </c>
      <c r="D26" s="130" t="s">
        <v>137</v>
      </c>
      <c r="E26" s="228">
        <v>121</v>
      </c>
      <c r="F26" s="228">
        <v>2102693</v>
      </c>
      <c r="G26" s="229">
        <v>6340539</v>
      </c>
      <c r="H26" s="230">
        <v>1</v>
      </c>
      <c r="I26" s="103"/>
      <c r="J26" s="227"/>
      <c r="K26" s="103"/>
      <c r="L26" s="103"/>
      <c r="M26" s="103"/>
      <c r="N26" s="103"/>
      <c r="O26" s="103"/>
      <c r="P26" s="103"/>
      <c r="Q26" s="227"/>
      <c r="R26" s="222">
        <v>0.78900000000000003</v>
      </c>
      <c r="S26" s="223">
        <v>2.9999999999999997E-4</v>
      </c>
      <c r="T26" s="107">
        <v>0.78839999999999999</v>
      </c>
      <c r="U26" s="107">
        <v>0.78959999999999997</v>
      </c>
    </row>
    <row r="27" spans="2:24" ht="15.6">
      <c r="B27" s="218" t="s">
        <v>18</v>
      </c>
      <c r="C27" s="97" t="s">
        <v>135</v>
      </c>
      <c r="D27" s="130" t="s">
        <v>138</v>
      </c>
      <c r="E27" s="228">
        <v>223</v>
      </c>
      <c r="F27" s="228"/>
      <c r="G27" s="229">
        <v>11261279</v>
      </c>
      <c r="H27" s="230">
        <v>0</v>
      </c>
      <c r="I27" s="103"/>
      <c r="J27" s="227"/>
      <c r="K27" s="103"/>
      <c r="L27" s="103"/>
      <c r="M27" s="103"/>
      <c r="N27" s="103"/>
      <c r="O27" s="103"/>
      <c r="P27" s="103"/>
      <c r="Q27" s="227"/>
      <c r="R27" s="222"/>
      <c r="S27" s="223"/>
      <c r="T27" s="231"/>
      <c r="U27" s="231"/>
    </row>
    <row r="28" spans="2:24" ht="15.6">
      <c r="B28" s="218" t="s">
        <v>18</v>
      </c>
      <c r="C28" s="97" t="s">
        <v>135</v>
      </c>
      <c r="D28" s="130" t="s">
        <v>139</v>
      </c>
      <c r="E28" s="228">
        <v>223</v>
      </c>
      <c r="F28" s="228"/>
      <c r="G28" s="229">
        <v>11261279</v>
      </c>
      <c r="H28" s="230">
        <v>0</v>
      </c>
      <c r="I28" s="103"/>
      <c r="J28" s="227"/>
      <c r="K28" s="103"/>
      <c r="L28" s="103"/>
      <c r="M28" s="103"/>
      <c r="N28" s="103"/>
      <c r="O28" s="103"/>
      <c r="P28" s="103"/>
      <c r="Q28" s="227"/>
      <c r="R28" s="222"/>
      <c r="S28" s="223"/>
      <c r="T28" s="231"/>
      <c r="U28" s="231"/>
    </row>
    <row r="29" spans="2:24" ht="15.6">
      <c r="B29" s="218" t="s">
        <v>18</v>
      </c>
      <c r="C29" s="97" t="s">
        <v>135</v>
      </c>
      <c r="D29" s="130" t="s">
        <v>140</v>
      </c>
      <c r="E29" s="228">
        <v>223</v>
      </c>
      <c r="F29" s="228"/>
      <c r="G29" s="228">
        <v>11261279</v>
      </c>
      <c r="H29" s="232">
        <v>0</v>
      </c>
      <c r="I29" s="227"/>
      <c r="J29" s="227"/>
      <c r="K29" s="227"/>
      <c r="L29" s="227"/>
      <c r="M29" s="227"/>
      <c r="N29" s="227"/>
      <c r="O29" s="227"/>
      <c r="P29" s="227"/>
      <c r="Q29" s="227"/>
      <c r="R29" s="233"/>
      <c r="S29" s="234"/>
      <c r="T29" s="235"/>
      <c r="U29" s="235"/>
    </row>
    <row r="30" spans="2:24" ht="15.6">
      <c r="B30" s="236" t="s">
        <v>18</v>
      </c>
      <c r="C30" s="237" t="s">
        <v>135</v>
      </c>
      <c r="D30" s="238" t="s">
        <v>121</v>
      </c>
      <c r="E30" s="239">
        <v>223</v>
      </c>
      <c r="F30" s="239"/>
      <c r="G30" s="239">
        <v>11261279</v>
      </c>
      <c r="H30" s="240">
        <v>0</v>
      </c>
      <c r="I30" s="241"/>
      <c r="J30" s="241"/>
      <c r="K30" s="241"/>
      <c r="L30" s="241"/>
      <c r="M30" s="241"/>
      <c r="N30" s="241"/>
      <c r="O30" s="241"/>
      <c r="P30" s="241"/>
      <c r="Q30" s="241"/>
      <c r="R30" s="242"/>
      <c r="S30" s="243"/>
      <c r="T30" s="244"/>
      <c r="U30" s="244"/>
    </row>
    <row r="31" spans="2:24" ht="15.6">
      <c r="B31" s="140"/>
    </row>
    <row r="32" spans="2:24">
      <c r="B32" s="147" t="s">
        <v>147</v>
      </c>
      <c r="C32" s="148"/>
      <c r="D32" s="148"/>
      <c r="E32" s="148"/>
    </row>
    <row r="33" spans="2:8">
      <c r="B33" s="149"/>
      <c r="C33" s="148" t="s">
        <v>148</v>
      </c>
      <c r="D33" s="148" t="s">
        <v>149</v>
      </c>
      <c r="E33"/>
      <c r="F33"/>
      <c r="G33"/>
      <c r="H33" s="151"/>
    </row>
    <row r="34" spans="2:8">
      <c r="B34" s="152"/>
      <c r="C34" s="148" t="s">
        <v>150</v>
      </c>
      <c r="D34" s="148" t="s">
        <v>151</v>
      </c>
      <c r="E34"/>
      <c r="F34"/>
      <c r="G34"/>
      <c r="H34" s="151"/>
    </row>
    <row r="35" spans="2:8">
      <c r="B35" s="153"/>
      <c r="C35" s="148" t="s">
        <v>152</v>
      </c>
      <c r="D35" s="148" t="s">
        <v>153</v>
      </c>
      <c r="E35"/>
      <c r="F35"/>
      <c r="G35"/>
      <c r="H35" s="151"/>
    </row>
    <row r="36" spans="2:8">
      <c r="B36"/>
      <c r="E36"/>
    </row>
    <row r="37" spans="2:8">
      <c r="B37" s="156" t="s">
        <v>158</v>
      </c>
      <c r="C37" s="148" t="s">
        <v>159</v>
      </c>
      <c r="D37" s="148"/>
      <c r="E37"/>
    </row>
    <row r="38" spans="2:8">
      <c r="B38" s="156" t="s">
        <v>102</v>
      </c>
      <c r="C38" s="156" t="s">
        <v>160</v>
      </c>
      <c r="D38" s="156"/>
      <c r="E38"/>
    </row>
    <row r="39" spans="2:8">
      <c r="B39" s="156" t="s">
        <v>114</v>
      </c>
      <c r="C39" s="156" t="s">
        <v>161</v>
      </c>
      <c r="D39" s="156"/>
      <c r="E39"/>
    </row>
    <row r="40" spans="2:8">
      <c r="B40" s="156" t="s">
        <v>162</v>
      </c>
      <c r="C40" s="156" t="s">
        <v>163</v>
      </c>
      <c r="D40" s="156"/>
      <c r="E40"/>
    </row>
    <row r="41" spans="2:8">
      <c r="B41" s="156" t="s">
        <v>164</v>
      </c>
      <c r="C41" s="156" t="s">
        <v>165</v>
      </c>
      <c r="D41" s="156"/>
      <c r="E41"/>
    </row>
    <row r="42" spans="2:8">
      <c r="E42"/>
    </row>
    <row r="43" spans="2:8">
      <c r="E43"/>
    </row>
  </sheetData>
  <pageMargins left="0.7" right="0.7" top="0.75" bottom="0.75" header="0.3" footer="0.3"/>
  <tableParts count="2">
    <tablePart r:id="rId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53DB7-566D-4CB6-8EEF-A1D2FA7F4E30}">
  <dimension ref="A2:C92"/>
  <sheetViews>
    <sheetView topLeftCell="A8" workbookViewId="0">
      <selection activeCell="A94" sqref="A94:XFD188"/>
    </sheetView>
  </sheetViews>
  <sheetFormatPr defaultColWidth="9.21875" defaultRowHeight="14.4"/>
  <cols>
    <col min="1" max="1" width="80.77734375" style="24" customWidth="1"/>
    <col min="2" max="2" width="55.77734375" style="4" customWidth="1"/>
    <col min="3" max="3" width="35.5546875" style="4" customWidth="1"/>
    <col min="4" max="16384" width="9.21875" style="4"/>
  </cols>
  <sheetData>
    <row r="2" spans="1:3" ht="20.399999999999999">
      <c r="A2" s="1"/>
      <c r="B2" s="2" t="s">
        <v>0</v>
      </c>
      <c r="C2" s="3"/>
    </row>
    <row r="3" spans="1:3" ht="15.6">
      <c r="A3" s="5" t="s">
        <v>1</v>
      </c>
      <c r="B3" s="6"/>
      <c r="C3" s="7" t="s">
        <v>2</v>
      </c>
    </row>
    <row r="4" spans="1:3" ht="39" customHeight="1">
      <c r="A4" s="8" t="s">
        <v>3</v>
      </c>
      <c r="B4" s="10" t="s">
        <v>261</v>
      </c>
      <c r="C4" s="10"/>
    </row>
    <row r="5" spans="1:3" ht="43.2">
      <c r="A5" s="11" t="s">
        <v>5</v>
      </c>
      <c r="B5" s="9" t="s">
        <v>6</v>
      </c>
      <c r="C5" s="9" t="s">
        <v>262</v>
      </c>
    </row>
    <row r="6" spans="1:3" ht="20.25" customHeight="1">
      <c r="A6" s="11" t="s">
        <v>8</v>
      </c>
      <c r="B6" s="12"/>
      <c r="C6" s="12"/>
    </row>
    <row r="7" spans="1:3" ht="15.6">
      <c r="A7" s="15" t="s">
        <v>9</v>
      </c>
      <c r="B7" s="16"/>
      <c r="C7" s="12"/>
    </row>
    <row r="8" spans="1:3" ht="43.2">
      <c r="A8" s="17" t="s">
        <v>10</v>
      </c>
      <c r="B8" s="9" t="s">
        <v>263</v>
      </c>
      <c r="C8" s="9"/>
    </row>
    <row r="9" spans="1:3" ht="57.6">
      <c r="A9" s="17" t="s">
        <v>12</v>
      </c>
      <c r="B9" s="9" t="s">
        <v>264</v>
      </c>
      <c r="C9" s="9" t="s">
        <v>265</v>
      </c>
    </row>
    <row r="10" spans="1:3" ht="57.6">
      <c r="A10" s="17" t="s">
        <v>14</v>
      </c>
      <c r="B10" s="9" t="s">
        <v>266</v>
      </c>
      <c r="C10" s="9"/>
    </row>
    <row r="11" spans="1:3" ht="15.75" customHeight="1">
      <c r="A11" s="15" t="s">
        <v>17</v>
      </c>
      <c r="B11" s="16"/>
      <c r="C11" s="12"/>
    </row>
    <row r="12" spans="1:3" ht="15.75" customHeight="1">
      <c r="A12" s="17" t="s">
        <v>18</v>
      </c>
      <c r="B12" s="9" t="s">
        <v>267</v>
      </c>
      <c r="C12" s="9"/>
    </row>
    <row r="13" spans="1:3" ht="15.75" customHeight="1">
      <c r="A13" s="17" t="s">
        <v>21</v>
      </c>
      <c r="B13" s="9" t="s">
        <v>268</v>
      </c>
      <c r="C13" s="9"/>
    </row>
    <row r="14" spans="1:3" ht="15.75" customHeight="1">
      <c r="A14" s="17" t="s">
        <v>23</v>
      </c>
      <c r="B14" s="9" t="s">
        <v>269</v>
      </c>
      <c r="C14" s="9"/>
    </row>
    <row r="15" spans="1:3" ht="15.75" customHeight="1">
      <c r="A15" s="17" t="s">
        <v>25</v>
      </c>
      <c r="B15" s="9" t="s">
        <v>270</v>
      </c>
      <c r="C15" s="9"/>
    </row>
    <row r="16" spans="1:3" ht="15.75" customHeight="1">
      <c r="A16" s="17" t="s">
        <v>27</v>
      </c>
      <c r="B16" s="9" t="s">
        <v>20</v>
      </c>
      <c r="C16" s="9"/>
    </row>
    <row r="17" spans="1:3" ht="15.75" customHeight="1">
      <c r="A17" s="17" t="s">
        <v>28</v>
      </c>
      <c r="B17" s="9" t="s">
        <v>20</v>
      </c>
      <c r="C17" s="9"/>
    </row>
    <row r="18" spans="1:3">
      <c r="A18" s="18" t="s">
        <v>29</v>
      </c>
      <c r="B18" s="12"/>
      <c r="C18" s="12"/>
    </row>
    <row r="19" spans="1:3" ht="28.8">
      <c r="A19" s="13" t="s">
        <v>30</v>
      </c>
      <c r="B19" s="12"/>
      <c r="C19" s="9" t="s">
        <v>271</v>
      </c>
    </row>
    <row r="20" spans="1:3">
      <c r="A20" s="18" t="s">
        <v>14</v>
      </c>
      <c r="B20" s="9"/>
      <c r="C20" s="9"/>
    </row>
    <row r="21" spans="1:3">
      <c r="A21" s="20" t="s">
        <v>31</v>
      </c>
      <c r="B21" s="9" t="s">
        <v>272</v>
      </c>
      <c r="C21" s="9"/>
    </row>
    <row r="22" spans="1:3" ht="28.8">
      <c r="A22" s="20" t="s">
        <v>32</v>
      </c>
      <c r="B22" s="9" t="s">
        <v>273</v>
      </c>
      <c r="C22" s="9" t="s">
        <v>274</v>
      </c>
    </row>
    <row r="23" spans="1:3" ht="43.2">
      <c r="A23" s="20" t="s">
        <v>33</v>
      </c>
      <c r="B23" s="9" t="s">
        <v>273</v>
      </c>
      <c r="C23" s="9" t="s">
        <v>275</v>
      </c>
    </row>
    <row r="24" spans="1:3">
      <c r="A24" s="20" t="s">
        <v>34</v>
      </c>
      <c r="B24" s="9" t="s">
        <v>272</v>
      </c>
      <c r="C24" s="9"/>
    </row>
    <row r="25" spans="1:3">
      <c r="A25" s="18" t="s">
        <v>12</v>
      </c>
      <c r="B25" s="9"/>
      <c r="C25" s="9"/>
    </row>
    <row r="26" spans="1:3">
      <c r="A26" s="20" t="s">
        <v>31</v>
      </c>
      <c r="B26" s="9" t="s">
        <v>276</v>
      </c>
      <c r="C26" s="9"/>
    </row>
    <row r="27" spans="1:3" ht="28.8">
      <c r="A27" s="20" t="s">
        <v>32</v>
      </c>
      <c r="B27" s="9" t="s">
        <v>273</v>
      </c>
      <c r="C27" s="9" t="s">
        <v>274</v>
      </c>
    </row>
    <row r="28" spans="1:3" ht="43.2">
      <c r="A28" s="20" t="s">
        <v>33</v>
      </c>
      <c r="B28" s="9" t="s">
        <v>273</v>
      </c>
      <c r="C28" s="9" t="s">
        <v>277</v>
      </c>
    </row>
    <row r="29" spans="1:3">
      <c r="A29" s="20" t="s">
        <v>34</v>
      </c>
      <c r="B29" s="9" t="s">
        <v>276</v>
      </c>
      <c r="C29" s="9"/>
    </row>
    <row r="30" spans="1:3">
      <c r="A30" s="18" t="s">
        <v>10</v>
      </c>
      <c r="B30" s="9"/>
      <c r="C30" s="9"/>
    </row>
    <row r="31" spans="1:3">
      <c r="A31" s="20" t="s">
        <v>31</v>
      </c>
      <c r="B31" s="9" t="s">
        <v>278</v>
      </c>
      <c r="C31" s="9"/>
    </row>
    <row r="32" spans="1:3">
      <c r="A32" s="20" t="s">
        <v>32</v>
      </c>
      <c r="B32" s="9" t="s">
        <v>278</v>
      </c>
      <c r="C32" s="9"/>
    </row>
    <row r="33" spans="1:3">
      <c r="A33" s="20" t="s">
        <v>33</v>
      </c>
      <c r="B33" s="9" t="s">
        <v>278</v>
      </c>
      <c r="C33" s="9"/>
    </row>
    <row r="34" spans="1:3">
      <c r="A34" s="20" t="s">
        <v>34</v>
      </c>
      <c r="B34" s="9" t="s">
        <v>278</v>
      </c>
      <c r="C34" s="9"/>
    </row>
    <row r="35" spans="1:3" ht="15.75" customHeight="1">
      <c r="A35" s="18" t="s">
        <v>35</v>
      </c>
      <c r="B35" s="12"/>
      <c r="C35" s="12"/>
    </row>
    <row r="36" spans="1:3" ht="7.5" customHeight="1">
      <c r="A36" s="11"/>
      <c r="B36" s="21"/>
      <c r="C36" s="21"/>
    </row>
    <row r="37" spans="1:3" ht="15.6">
      <c r="A37" s="5" t="s">
        <v>36</v>
      </c>
      <c r="B37" s="6"/>
      <c r="C37" s="7" t="s">
        <v>2</v>
      </c>
    </row>
    <row r="38" spans="1:3">
      <c r="A38" s="11" t="s">
        <v>37</v>
      </c>
      <c r="B38" s="21" t="s">
        <v>38</v>
      </c>
      <c r="C38" s="21"/>
    </row>
    <row r="39" spans="1:3" ht="72">
      <c r="A39" s="11" t="s">
        <v>39</v>
      </c>
      <c r="B39" s="21" t="s">
        <v>40</v>
      </c>
      <c r="C39" s="9" t="s">
        <v>279</v>
      </c>
    </row>
    <row r="40" spans="1:3">
      <c r="A40" s="8" t="s">
        <v>41</v>
      </c>
      <c r="B40" s="12"/>
      <c r="C40" s="12"/>
    </row>
    <row r="41" spans="1:3" ht="15.6">
      <c r="A41" s="11" t="s">
        <v>42</v>
      </c>
      <c r="B41" s="411" t="s">
        <v>280</v>
      </c>
      <c r="C41" s="9"/>
    </row>
    <row r="42" spans="1:3" ht="201.6">
      <c r="A42" s="11" t="s">
        <v>44</v>
      </c>
      <c r="B42" s="9" t="s">
        <v>281</v>
      </c>
      <c r="C42" s="9" t="s">
        <v>282</v>
      </c>
    </row>
    <row r="43" spans="1:3" ht="15.6">
      <c r="A43" s="15" t="s">
        <v>46</v>
      </c>
      <c r="B43" s="12"/>
      <c r="C43" s="12"/>
    </row>
    <row r="44" spans="1:3" ht="28.8">
      <c r="A44" s="17" t="s">
        <v>47</v>
      </c>
      <c r="B44" s="9" t="s">
        <v>283</v>
      </c>
      <c r="C44" s="9"/>
    </row>
    <row r="45" spans="1:3" ht="46.8">
      <c r="A45" s="17" t="s">
        <v>49</v>
      </c>
      <c r="B45" s="411" t="s">
        <v>284</v>
      </c>
      <c r="C45" s="9"/>
    </row>
    <row r="46" spans="1:3" ht="46.8">
      <c r="A46" s="17" t="s">
        <v>50</v>
      </c>
      <c r="B46" s="411" t="s">
        <v>285</v>
      </c>
      <c r="C46" s="9"/>
    </row>
    <row r="47" spans="1:3" ht="15.6">
      <c r="A47" s="22" t="s">
        <v>52</v>
      </c>
      <c r="B47" s="12"/>
      <c r="C47" s="12"/>
    </row>
    <row r="48" spans="1:3">
      <c r="A48" s="18" t="s">
        <v>53</v>
      </c>
      <c r="B48" s="14"/>
      <c r="C48" s="14"/>
    </row>
    <row r="49" spans="1:3" ht="15.75" customHeight="1">
      <c r="A49" s="18" t="s">
        <v>54</v>
      </c>
      <c r="B49" s="12"/>
      <c r="C49" s="12"/>
    </row>
    <row r="50" spans="1:3" ht="15.75" customHeight="1">
      <c r="A50" s="20" t="s">
        <v>55</v>
      </c>
      <c r="B50" s="12"/>
      <c r="C50" s="12"/>
    </row>
    <row r="51" spans="1:3" ht="15.75" customHeight="1">
      <c r="A51" s="20" t="s">
        <v>56</v>
      </c>
      <c r="B51" s="12"/>
      <c r="C51" s="12"/>
    </row>
    <row r="52" spans="1:3" ht="28.8">
      <c r="A52" s="13" t="s">
        <v>57</v>
      </c>
      <c r="B52" s="14"/>
      <c r="C52" s="14"/>
    </row>
    <row r="53" spans="1:3" ht="7.5" customHeight="1">
      <c r="A53" s="11"/>
      <c r="B53" s="21"/>
      <c r="C53" s="21"/>
    </row>
    <row r="54" spans="1:3" ht="15.6">
      <c r="A54" s="5" t="s">
        <v>58</v>
      </c>
      <c r="B54" s="6"/>
      <c r="C54" s="7" t="s">
        <v>2</v>
      </c>
    </row>
    <row r="55" spans="1:3" ht="15.6">
      <c r="A55" s="15" t="s">
        <v>59</v>
      </c>
      <c r="B55" s="12"/>
      <c r="C55" s="12"/>
    </row>
    <row r="56" spans="1:3" ht="17.25" customHeight="1">
      <c r="A56" s="17" t="s">
        <v>60</v>
      </c>
      <c r="B56" s="23" t="s">
        <v>286</v>
      </c>
      <c r="C56" s="9"/>
    </row>
    <row r="57" spans="1:3" ht="43.2">
      <c r="A57" s="17" t="s">
        <v>62</v>
      </c>
      <c r="B57" s="9" t="s">
        <v>287</v>
      </c>
      <c r="C57" s="9" t="s">
        <v>288</v>
      </c>
    </row>
    <row r="58" spans="1:3" ht="15.6">
      <c r="A58" s="15" t="s">
        <v>64</v>
      </c>
      <c r="B58" s="12"/>
      <c r="C58" s="12"/>
    </row>
    <row r="59" spans="1:3" ht="15.6">
      <c r="A59" s="17" t="s">
        <v>10</v>
      </c>
      <c r="B59" s="9">
        <v>13</v>
      </c>
      <c r="C59" s="9" t="s">
        <v>289</v>
      </c>
    </row>
    <row r="60" spans="1:3" ht="15.6">
      <c r="A60" s="17" t="s">
        <v>12</v>
      </c>
      <c r="B60" s="9">
        <v>13</v>
      </c>
      <c r="C60" s="9" t="s">
        <v>289</v>
      </c>
    </row>
    <row r="61" spans="1:3" ht="15.6">
      <c r="A61" s="17" t="s">
        <v>14</v>
      </c>
      <c r="B61" s="9">
        <v>10</v>
      </c>
      <c r="C61" s="9"/>
    </row>
    <row r="62" spans="1:3" ht="15.6">
      <c r="A62" s="15" t="s">
        <v>65</v>
      </c>
      <c r="B62" s="14"/>
      <c r="C62" s="14"/>
    </row>
    <row r="63" spans="1:3" ht="15.6">
      <c r="A63" s="17" t="s">
        <v>10</v>
      </c>
      <c r="B63" s="9">
        <v>13</v>
      </c>
      <c r="C63" s="9"/>
    </row>
    <row r="64" spans="1:3" ht="15.6">
      <c r="A64" s="17" t="s">
        <v>12</v>
      </c>
      <c r="B64" s="9">
        <v>13</v>
      </c>
      <c r="C64" s="9"/>
    </row>
    <row r="65" spans="1:3" ht="15.6">
      <c r="A65" s="17" t="s">
        <v>14</v>
      </c>
      <c r="B65" s="9">
        <v>10</v>
      </c>
      <c r="C65" s="9"/>
    </row>
    <row r="66" spans="1:3" ht="15.6">
      <c r="A66" s="17" t="s">
        <v>18</v>
      </c>
      <c r="B66" s="9">
        <v>36</v>
      </c>
      <c r="C66" s="9"/>
    </row>
    <row r="67" spans="1:3" ht="15.6">
      <c r="A67" s="17" t="s">
        <v>21</v>
      </c>
      <c r="B67" s="9">
        <v>36</v>
      </c>
      <c r="C67" s="9"/>
    </row>
    <row r="68" spans="1:3" ht="15.6">
      <c r="A68" s="17" t="s">
        <v>23</v>
      </c>
      <c r="B68" s="9">
        <v>36</v>
      </c>
      <c r="C68" s="9"/>
    </row>
    <row r="69" spans="1:3" ht="15.6">
      <c r="A69" s="17" t="s">
        <v>25</v>
      </c>
      <c r="B69" s="9">
        <v>36</v>
      </c>
      <c r="C69" s="9"/>
    </row>
    <row r="70" spans="1:3" ht="15.6">
      <c r="A70" s="17" t="s">
        <v>27</v>
      </c>
      <c r="B70" s="9" t="s">
        <v>20</v>
      </c>
      <c r="C70" s="9"/>
    </row>
    <row r="71" spans="1:3" ht="15.6">
      <c r="A71" s="17" t="s">
        <v>28</v>
      </c>
      <c r="B71" s="9" t="s">
        <v>20</v>
      </c>
      <c r="C71" s="9"/>
    </row>
    <row r="72" spans="1:3">
      <c r="A72" s="11" t="s">
        <v>66</v>
      </c>
      <c r="B72" s="9" t="s">
        <v>290</v>
      </c>
      <c r="C72" s="9"/>
    </row>
    <row r="73" spans="1:3">
      <c r="A73" s="11" t="s">
        <v>68</v>
      </c>
      <c r="B73" s="14"/>
      <c r="C73" s="14"/>
    </row>
    <row r="74" spans="1:3" ht="28.8">
      <c r="A74" s="11" t="s">
        <v>69</v>
      </c>
      <c r="B74" s="8" t="s">
        <v>291</v>
      </c>
      <c r="C74" s="9"/>
    </row>
    <row r="75" spans="1:3" ht="48.75" customHeight="1">
      <c r="A75" s="18" t="s">
        <v>71</v>
      </c>
      <c r="B75" s="9" t="s">
        <v>196</v>
      </c>
      <c r="C75" s="9"/>
    </row>
    <row r="76" spans="1:3" ht="58.5" customHeight="1">
      <c r="A76" s="13" t="s">
        <v>74</v>
      </c>
      <c r="B76" s="9" t="s">
        <v>292</v>
      </c>
      <c r="C76" s="9"/>
    </row>
    <row r="77" spans="1:3" ht="33.75" customHeight="1">
      <c r="A77" s="11" t="s">
        <v>76</v>
      </c>
      <c r="B77" s="9" t="s">
        <v>290</v>
      </c>
      <c r="C77" s="9"/>
    </row>
    <row r="78" spans="1:3" ht="29.25" customHeight="1">
      <c r="A78" s="11" t="s">
        <v>77</v>
      </c>
      <c r="B78" s="9" t="s">
        <v>253</v>
      </c>
      <c r="C78" s="9"/>
    </row>
    <row r="79" spans="1:3" ht="29.25" customHeight="1">
      <c r="A79" s="11" t="s">
        <v>79</v>
      </c>
      <c r="B79" s="9" t="s">
        <v>293</v>
      </c>
      <c r="C79" s="9"/>
    </row>
    <row r="80" spans="1:3" ht="15.75" customHeight="1">
      <c r="A80" s="22" t="s">
        <v>52</v>
      </c>
      <c r="B80" s="14"/>
      <c r="C80" s="14"/>
    </row>
    <row r="81" spans="1:3" ht="29.25" customHeight="1">
      <c r="A81" s="11" t="s">
        <v>82</v>
      </c>
      <c r="B81" s="14"/>
      <c r="C81" s="14"/>
    </row>
    <row r="82" spans="1:3" ht="7.5" customHeight="1">
      <c r="A82" s="11"/>
      <c r="B82" s="21"/>
      <c r="C82" s="21"/>
    </row>
    <row r="83" spans="1:3" ht="15.6">
      <c r="A83" s="5" t="s">
        <v>83</v>
      </c>
      <c r="B83" s="6"/>
      <c r="C83" s="7" t="s">
        <v>2</v>
      </c>
    </row>
    <row r="84" spans="1:3" ht="46.8">
      <c r="A84" s="11" t="s">
        <v>84</v>
      </c>
      <c r="B84" s="411" t="s">
        <v>285</v>
      </c>
      <c r="C84" s="9"/>
    </row>
    <row r="85" spans="1:3" ht="46.8">
      <c r="A85" s="11" t="s">
        <v>86</v>
      </c>
      <c r="B85" s="411" t="s">
        <v>285</v>
      </c>
      <c r="C85" s="9"/>
    </row>
    <row r="86" spans="1:3" ht="46.8">
      <c r="A86" s="11" t="s">
        <v>87</v>
      </c>
      <c r="B86" s="411" t="s">
        <v>294</v>
      </c>
      <c r="C86" s="9" t="s">
        <v>295</v>
      </c>
    </row>
    <row r="87" spans="1:3" ht="172.8">
      <c r="A87" s="11" t="s">
        <v>89</v>
      </c>
      <c r="B87" s="9" t="s">
        <v>296</v>
      </c>
      <c r="C87" s="9" t="s">
        <v>297</v>
      </c>
    </row>
    <row r="88" spans="1:3" ht="211.5" customHeight="1">
      <c r="A88" s="18" t="s">
        <v>90</v>
      </c>
      <c r="B88" s="9" t="s">
        <v>298</v>
      </c>
      <c r="C88" s="9" t="s">
        <v>292</v>
      </c>
    </row>
    <row r="89" spans="1:3" ht="15.75" customHeight="1">
      <c r="A89" s="18" t="s">
        <v>92</v>
      </c>
      <c r="B89" s="412">
        <v>7.6548108955516387E-8</v>
      </c>
      <c r="C89" s="9"/>
    </row>
    <row r="90" spans="1:3" ht="7.5" customHeight="1">
      <c r="A90" s="11"/>
      <c r="B90" s="21"/>
      <c r="C90" s="21"/>
    </row>
    <row r="91" spans="1:3" ht="15.6">
      <c r="A91" s="5" t="s">
        <v>93</v>
      </c>
      <c r="B91" s="6"/>
      <c r="C91" s="7" t="s">
        <v>2</v>
      </c>
    </row>
    <row r="92" spans="1:3" ht="201.75" customHeight="1">
      <c r="A92" s="11" t="s">
        <v>94</v>
      </c>
      <c r="B92" s="9" t="s">
        <v>299</v>
      </c>
      <c r="C92" s="413" t="s">
        <v>300</v>
      </c>
    </row>
  </sheetData>
  <dataValidations count="4">
    <dataValidation type="list" allowBlank="1" showInputMessage="1" showErrorMessage="1" sqref="B75" xr:uid="{E927BAF0-F2E2-49C2-B1AA-E47D6B5EB1A6}">
      <formula1>"National mobility survey, Automatic traffic measuring points, Traffic counts during measurements, Other (please specify)"</formula1>
    </dataValidation>
    <dataValidation type="list" allowBlank="1" showInputMessage="1" showErrorMessage="1" sqref="B38" xr:uid="{52399BC4-DC28-436F-9074-8B075F622C57}">
      <formula1>"Please select, Vehicle, Driver, Rider, Passenger, Driver and Passenger, Rider and Passenger, Other (please specify)"</formula1>
    </dataValidation>
    <dataValidation type="list" allowBlank="1" showInputMessage="1" showErrorMessage="1" sqref="B5" xr:uid="{452E3F19-7DA7-4AEC-B040-18D2FC270A68}">
      <formula1>"Please select, Roadside observations by researchers, Automated measurements, Self-reported behaviour, Observations/measurements by the police, Analysis of video images, Analysis of existing databases, Other (please specify)"</formula1>
    </dataValidation>
    <dataValidation type="list" allowBlank="1" showInputMessage="1" showErrorMessage="1" sqref="B39" xr:uid="{F37CEBAF-75B9-4221-82DE-A06421F77392}">
      <formula1>"Please select, Simple random, Stratified random, Other (please specify)"</formula1>
    </dataValidation>
  </dataValidations>
  <hyperlinks>
    <hyperlink ref="C92" r:id="rId1" location="cast1" xr:uid="{9548F974-2803-45EF-920D-A8A49DFFA00F}"/>
  </hyperlinks>
  <pageMargins left="0.7" right="0.7" top="0.75" bottom="0.75" header="0.3" footer="0.3"/>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6897C-8D08-46D6-88EE-2E59342C3E90}">
  <sheetPr>
    <tabColor rgb="FF92D050"/>
  </sheetPr>
  <dimension ref="A2"/>
  <sheetViews>
    <sheetView workbookViewId="0">
      <selection activeCell="E7" sqref="E7"/>
    </sheetView>
  </sheetViews>
  <sheetFormatPr defaultRowHeight="14.4"/>
  <sheetData>
    <row r="2" spans="1:1">
      <c r="A2" t="s">
        <v>236</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43188-1224-4AF7-8911-2A76E2EE3170}">
  <dimension ref="A1:U11"/>
  <sheetViews>
    <sheetView workbookViewId="0">
      <selection activeCell="F15" sqref="F15"/>
    </sheetView>
  </sheetViews>
  <sheetFormatPr defaultRowHeight="14.4"/>
  <cols>
    <col min="1" max="1" width="10.77734375" bestFit="1" customWidth="1"/>
    <col min="2" max="2" width="11" bestFit="1" customWidth="1"/>
    <col min="3" max="3" width="21.21875" bestFit="1" customWidth="1"/>
    <col min="4" max="4" width="13.21875" bestFit="1" customWidth="1"/>
    <col min="5" max="5" width="13.33203125" bestFit="1" customWidth="1"/>
    <col min="6" max="6" width="10.5546875" bestFit="1" customWidth="1"/>
    <col min="7" max="7" width="12.33203125" bestFit="1" customWidth="1"/>
    <col min="8" max="8" width="16.33203125" bestFit="1" customWidth="1"/>
    <col min="9" max="9" width="13.21875" bestFit="1" customWidth="1"/>
    <col min="10" max="10" width="16.6640625" bestFit="1" customWidth="1"/>
    <col min="11" max="11" width="34.21875" bestFit="1" customWidth="1"/>
    <col min="12" max="12" width="34.44140625" bestFit="1" customWidth="1"/>
    <col min="13" max="13" width="24.44140625" bestFit="1" customWidth="1"/>
    <col min="14" max="14" width="21.21875" bestFit="1" customWidth="1"/>
    <col min="15" max="15" width="24.6640625" bestFit="1" customWidth="1"/>
    <col min="16" max="16" width="42.21875" bestFit="1" customWidth="1"/>
    <col min="17" max="17" width="42.44140625" bestFit="1" customWidth="1"/>
    <col min="18" max="19" width="11.5546875" bestFit="1" customWidth="1"/>
    <col min="20" max="20" width="24.21875" bestFit="1" customWidth="1"/>
    <col min="21" max="21" width="24.44140625" bestFit="1" customWidth="1"/>
  </cols>
  <sheetData>
    <row r="1" spans="1:21">
      <c r="A1" t="s">
        <v>327</v>
      </c>
      <c r="B1" t="s">
        <v>328</v>
      </c>
      <c r="C1" t="s">
        <v>329</v>
      </c>
      <c r="D1" t="s">
        <v>330</v>
      </c>
      <c r="E1" t="s">
        <v>331</v>
      </c>
      <c r="F1" t="s">
        <v>332</v>
      </c>
      <c r="G1" t="s">
        <v>333</v>
      </c>
      <c r="H1" t="s">
        <v>334</v>
      </c>
      <c r="I1" t="s">
        <v>335</v>
      </c>
      <c r="J1" t="s">
        <v>336</v>
      </c>
      <c r="K1" t="s">
        <v>337</v>
      </c>
      <c r="L1" t="s">
        <v>338</v>
      </c>
      <c r="M1" t="s">
        <v>339</v>
      </c>
      <c r="N1" t="s">
        <v>340</v>
      </c>
      <c r="O1" t="s">
        <v>341</v>
      </c>
      <c r="P1" t="s">
        <v>342</v>
      </c>
      <c r="Q1" t="s">
        <v>343</v>
      </c>
      <c r="R1" t="s">
        <v>344</v>
      </c>
      <c r="S1" t="s">
        <v>345</v>
      </c>
      <c r="T1" t="s">
        <v>346</v>
      </c>
      <c r="U1" t="s">
        <v>347</v>
      </c>
    </row>
    <row r="2" spans="1:21">
      <c r="A2" t="s">
        <v>97</v>
      </c>
      <c r="B2" t="s">
        <v>98</v>
      </c>
      <c r="C2" t="s">
        <v>99</v>
      </c>
      <c r="D2" t="s">
        <v>100</v>
      </c>
      <c r="E2" t="s">
        <v>101</v>
      </c>
      <c r="F2" t="s">
        <v>102</v>
      </c>
      <c r="G2" t="s">
        <v>103</v>
      </c>
      <c r="H2" t="s">
        <v>104</v>
      </c>
      <c r="I2" t="s">
        <v>105</v>
      </c>
      <c r="J2" t="s">
        <v>348</v>
      </c>
      <c r="K2" t="s">
        <v>349</v>
      </c>
      <c r="L2" t="s">
        <v>350</v>
      </c>
      <c r="M2" t="s">
        <v>109</v>
      </c>
      <c r="N2" t="s">
        <v>110</v>
      </c>
      <c r="O2" t="s">
        <v>351</v>
      </c>
      <c r="P2" t="s">
        <v>352</v>
      </c>
      <c r="Q2" t="s">
        <v>353</v>
      </c>
      <c r="R2" t="s">
        <v>114</v>
      </c>
      <c r="S2" t="s">
        <v>354</v>
      </c>
      <c r="T2" t="s">
        <v>355</v>
      </c>
      <c r="U2" t="s">
        <v>356</v>
      </c>
    </row>
    <row r="3" spans="1:21">
      <c r="A3" t="s">
        <v>145</v>
      </c>
      <c r="B3" t="s">
        <v>14</v>
      </c>
      <c r="C3" t="s">
        <v>357</v>
      </c>
      <c r="D3" t="s">
        <v>31</v>
      </c>
      <c r="E3" t="s">
        <v>358</v>
      </c>
      <c r="F3" t="s">
        <v>358</v>
      </c>
      <c r="G3" t="s">
        <v>358</v>
      </c>
      <c r="H3" t="s">
        <v>358</v>
      </c>
      <c r="I3" t="s">
        <v>358</v>
      </c>
      <c r="J3" t="s">
        <v>358</v>
      </c>
      <c r="K3" t="s">
        <v>358</v>
      </c>
      <c r="L3" t="s">
        <v>358</v>
      </c>
      <c r="M3" t="s">
        <v>358</v>
      </c>
      <c r="N3" t="s">
        <v>358</v>
      </c>
      <c r="O3" t="s">
        <v>358</v>
      </c>
      <c r="P3" t="s">
        <v>358</v>
      </c>
      <c r="Q3" t="s">
        <v>358</v>
      </c>
      <c r="R3" t="s">
        <v>359</v>
      </c>
      <c r="S3" t="s">
        <v>358</v>
      </c>
      <c r="T3" t="s">
        <v>358</v>
      </c>
      <c r="U3" t="s">
        <v>358</v>
      </c>
    </row>
    <row r="4" spans="1:21">
      <c r="A4" t="s">
        <v>145</v>
      </c>
      <c r="B4" t="s">
        <v>14</v>
      </c>
      <c r="C4" t="s">
        <v>360</v>
      </c>
      <c r="D4" t="s">
        <v>31</v>
      </c>
      <c r="E4" t="s">
        <v>358</v>
      </c>
      <c r="F4" t="s">
        <v>358</v>
      </c>
      <c r="G4" t="s">
        <v>358</v>
      </c>
      <c r="H4" t="s">
        <v>358</v>
      </c>
      <c r="I4" t="s">
        <v>358</v>
      </c>
      <c r="J4" t="s">
        <v>358</v>
      </c>
      <c r="K4" t="s">
        <v>358</v>
      </c>
      <c r="L4" t="s">
        <v>358</v>
      </c>
      <c r="M4" t="s">
        <v>358</v>
      </c>
      <c r="N4" t="s">
        <v>358</v>
      </c>
      <c r="O4" t="s">
        <v>358</v>
      </c>
      <c r="P4" t="s">
        <v>358</v>
      </c>
      <c r="Q4" t="s">
        <v>358</v>
      </c>
      <c r="R4" t="s">
        <v>361</v>
      </c>
      <c r="S4" t="s">
        <v>358</v>
      </c>
      <c r="T4" t="s">
        <v>358</v>
      </c>
      <c r="U4" t="s">
        <v>358</v>
      </c>
    </row>
    <row r="5" spans="1:21">
      <c r="A5" t="s">
        <v>145</v>
      </c>
      <c r="B5" t="s">
        <v>14</v>
      </c>
      <c r="C5" t="s">
        <v>127</v>
      </c>
      <c r="D5" t="s">
        <v>31</v>
      </c>
      <c r="E5" t="s">
        <v>358</v>
      </c>
      <c r="F5" t="s">
        <v>358</v>
      </c>
      <c r="G5" t="s">
        <v>358</v>
      </c>
      <c r="H5" t="s">
        <v>358</v>
      </c>
      <c r="I5" t="s">
        <v>358</v>
      </c>
      <c r="J5" t="s">
        <v>358</v>
      </c>
      <c r="K5" t="s">
        <v>358</v>
      </c>
      <c r="L5" t="s">
        <v>358</v>
      </c>
      <c r="M5" t="s">
        <v>358</v>
      </c>
      <c r="N5" t="s">
        <v>358</v>
      </c>
      <c r="O5" t="s">
        <v>358</v>
      </c>
      <c r="P5" t="s">
        <v>358</v>
      </c>
      <c r="Q5" t="s">
        <v>358</v>
      </c>
      <c r="R5" t="s">
        <v>358</v>
      </c>
      <c r="S5" t="s">
        <v>358</v>
      </c>
      <c r="T5" t="s">
        <v>358</v>
      </c>
      <c r="U5" t="s">
        <v>358</v>
      </c>
    </row>
    <row r="6" spans="1:21">
      <c r="A6" t="s">
        <v>145</v>
      </c>
      <c r="B6" t="s">
        <v>12</v>
      </c>
      <c r="C6" t="s">
        <v>362</v>
      </c>
      <c r="D6" t="s">
        <v>31</v>
      </c>
      <c r="E6" t="s">
        <v>358</v>
      </c>
      <c r="F6" t="s">
        <v>358</v>
      </c>
      <c r="G6" t="s">
        <v>358</v>
      </c>
      <c r="H6" t="s">
        <v>358</v>
      </c>
      <c r="I6" t="s">
        <v>358</v>
      </c>
      <c r="J6" t="s">
        <v>358</v>
      </c>
      <c r="K6" t="s">
        <v>358</v>
      </c>
      <c r="L6" t="s">
        <v>358</v>
      </c>
      <c r="M6" t="s">
        <v>358</v>
      </c>
      <c r="N6" t="s">
        <v>358</v>
      </c>
      <c r="O6" t="s">
        <v>358</v>
      </c>
      <c r="P6" t="s">
        <v>358</v>
      </c>
      <c r="Q6" t="s">
        <v>358</v>
      </c>
      <c r="R6" t="s">
        <v>363</v>
      </c>
      <c r="S6" t="s">
        <v>358</v>
      </c>
      <c r="T6" t="s">
        <v>358</v>
      </c>
      <c r="U6" t="s">
        <v>358</v>
      </c>
    </row>
    <row r="7" spans="1:21">
      <c r="A7" t="s">
        <v>145</v>
      </c>
      <c r="B7" t="s">
        <v>12</v>
      </c>
      <c r="C7" t="s">
        <v>364</v>
      </c>
      <c r="D7" t="s">
        <v>31</v>
      </c>
      <c r="E7" t="s">
        <v>358</v>
      </c>
      <c r="F7" t="s">
        <v>358</v>
      </c>
      <c r="G7" t="s">
        <v>358</v>
      </c>
      <c r="H7" t="s">
        <v>358</v>
      </c>
      <c r="I7" t="s">
        <v>358</v>
      </c>
      <c r="J7" t="s">
        <v>358</v>
      </c>
      <c r="K7" t="s">
        <v>358</v>
      </c>
      <c r="L7" t="s">
        <v>358</v>
      </c>
      <c r="M7" t="s">
        <v>358</v>
      </c>
      <c r="N7" t="s">
        <v>358</v>
      </c>
      <c r="O7" t="s">
        <v>358</v>
      </c>
      <c r="P7" t="s">
        <v>358</v>
      </c>
      <c r="Q7" t="s">
        <v>358</v>
      </c>
      <c r="R7" t="s">
        <v>365</v>
      </c>
      <c r="S7" t="s">
        <v>358</v>
      </c>
      <c r="T7" t="s">
        <v>358</v>
      </c>
      <c r="U7" t="s">
        <v>358</v>
      </c>
    </row>
    <row r="8" spans="1:21">
      <c r="A8" t="s">
        <v>145</v>
      </c>
      <c r="B8" t="s">
        <v>12</v>
      </c>
      <c r="C8" t="s">
        <v>366</v>
      </c>
      <c r="D8" t="s">
        <v>31</v>
      </c>
      <c r="E8" t="s">
        <v>358</v>
      </c>
      <c r="F8" t="s">
        <v>358</v>
      </c>
      <c r="G8" t="s">
        <v>358</v>
      </c>
      <c r="H8" t="s">
        <v>358</v>
      </c>
      <c r="I8" t="s">
        <v>358</v>
      </c>
      <c r="J8" t="s">
        <v>358</v>
      </c>
      <c r="K8" t="s">
        <v>358</v>
      </c>
      <c r="L8" t="s">
        <v>358</v>
      </c>
      <c r="M8" t="s">
        <v>358</v>
      </c>
      <c r="N8" t="s">
        <v>358</v>
      </c>
      <c r="O8" t="s">
        <v>358</v>
      </c>
      <c r="P8" t="s">
        <v>358</v>
      </c>
      <c r="Q8" t="s">
        <v>358</v>
      </c>
      <c r="R8" t="s">
        <v>358</v>
      </c>
      <c r="S8" t="s">
        <v>358</v>
      </c>
      <c r="T8" t="s">
        <v>358</v>
      </c>
      <c r="U8" t="s">
        <v>358</v>
      </c>
    </row>
    <row r="9" spans="1:21">
      <c r="A9" t="s">
        <v>145</v>
      </c>
      <c r="B9" t="s">
        <v>10</v>
      </c>
      <c r="C9" t="s">
        <v>367</v>
      </c>
      <c r="D9" t="s">
        <v>31</v>
      </c>
      <c r="E9" t="s">
        <v>358</v>
      </c>
      <c r="F9" t="s">
        <v>358</v>
      </c>
      <c r="G9" t="s">
        <v>358</v>
      </c>
      <c r="H9" t="s">
        <v>358</v>
      </c>
      <c r="I9" t="s">
        <v>358</v>
      </c>
      <c r="J9" t="s">
        <v>358</v>
      </c>
      <c r="K9" t="s">
        <v>358</v>
      </c>
      <c r="L9" t="s">
        <v>358</v>
      </c>
      <c r="M9" t="s">
        <v>358</v>
      </c>
      <c r="N9" t="s">
        <v>358</v>
      </c>
      <c r="O9" t="s">
        <v>358</v>
      </c>
      <c r="P9" t="s">
        <v>358</v>
      </c>
      <c r="Q9" t="s">
        <v>358</v>
      </c>
      <c r="R9" t="s">
        <v>368</v>
      </c>
      <c r="S9" t="s">
        <v>358</v>
      </c>
      <c r="T9" t="s">
        <v>358</v>
      </c>
      <c r="U9" t="s">
        <v>358</v>
      </c>
    </row>
    <row r="10" spans="1:21">
      <c r="A10" t="s">
        <v>145</v>
      </c>
      <c r="B10" t="s">
        <v>10</v>
      </c>
      <c r="C10" t="s">
        <v>369</v>
      </c>
      <c r="D10" t="s">
        <v>31</v>
      </c>
      <c r="E10" t="s">
        <v>358</v>
      </c>
      <c r="F10" t="s">
        <v>358</v>
      </c>
      <c r="G10" t="s">
        <v>358</v>
      </c>
      <c r="H10" t="s">
        <v>358</v>
      </c>
      <c r="I10" t="s">
        <v>358</v>
      </c>
      <c r="J10" t="s">
        <v>358</v>
      </c>
      <c r="K10" t="s">
        <v>358</v>
      </c>
      <c r="L10" t="s">
        <v>358</v>
      </c>
      <c r="M10" t="s">
        <v>358</v>
      </c>
      <c r="N10" t="s">
        <v>358</v>
      </c>
      <c r="O10" t="s">
        <v>358</v>
      </c>
      <c r="P10" t="s">
        <v>358</v>
      </c>
      <c r="Q10" t="s">
        <v>358</v>
      </c>
      <c r="R10" t="s">
        <v>370</v>
      </c>
      <c r="S10" t="s">
        <v>358</v>
      </c>
      <c r="T10" t="s">
        <v>358</v>
      </c>
      <c r="U10" t="s">
        <v>358</v>
      </c>
    </row>
    <row r="11" spans="1:21">
      <c r="A11" t="s">
        <v>145</v>
      </c>
      <c r="B11" t="s">
        <v>10</v>
      </c>
      <c r="C11" t="s">
        <v>371</v>
      </c>
      <c r="D11" t="s">
        <v>31</v>
      </c>
      <c r="E11" t="s">
        <v>358</v>
      </c>
      <c r="F11" t="s">
        <v>358</v>
      </c>
      <c r="G11" t="s">
        <v>358</v>
      </c>
      <c r="H11" t="s">
        <v>358</v>
      </c>
      <c r="I11" t="s">
        <v>358</v>
      </c>
      <c r="J11" t="s">
        <v>358</v>
      </c>
      <c r="K11" t="s">
        <v>358</v>
      </c>
      <c r="L11" t="s">
        <v>358</v>
      </c>
      <c r="M11" t="s">
        <v>358</v>
      </c>
      <c r="N11" t="s">
        <v>358</v>
      </c>
      <c r="O11" t="s">
        <v>358</v>
      </c>
      <c r="P11" t="s">
        <v>358</v>
      </c>
      <c r="Q11" t="s">
        <v>358</v>
      </c>
      <c r="R11" t="s">
        <v>358</v>
      </c>
      <c r="S11" t="s">
        <v>358</v>
      </c>
      <c r="T11" t="s">
        <v>358</v>
      </c>
      <c r="U11" t="s">
        <v>358</v>
      </c>
    </row>
  </sheetData>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751B8-C68F-4CFA-842A-090FDB0744CA}">
  <dimension ref="A1"/>
  <sheetViews>
    <sheetView workbookViewId="0">
      <selection activeCell="I32" sqref="I32"/>
    </sheetView>
  </sheetViews>
  <sheetFormatPr defaultRowHeight="14.4"/>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E47BA-5AC9-45A0-B1B9-FC7DC75F06E4}">
  <dimension ref="B1:C20"/>
  <sheetViews>
    <sheetView topLeftCell="A9" workbookViewId="0">
      <selection activeCell="B20" sqref="B20"/>
    </sheetView>
  </sheetViews>
  <sheetFormatPr defaultRowHeight="14.4"/>
  <cols>
    <col min="2" max="2" width="19.5546875" customWidth="1"/>
    <col min="3" max="3" width="39.88671875" customWidth="1"/>
  </cols>
  <sheetData>
    <row r="1" spans="2:3" ht="15" thickBot="1"/>
    <row r="2" spans="2:3" ht="15" thickBot="1">
      <c r="B2" s="445" t="s">
        <v>301</v>
      </c>
      <c r="C2" s="446" t="s">
        <v>302</v>
      </c>
    </row>
    <row r="3" spans="2:3" ht="52.8">
      <c r="B3" s="925" t="s">
        <v>303</v>
      </c>
      <c r="C3" s="447" t="s">
        <v>304</v>
      </c>
    </row>
    <row r="4" spans="2:3" ht="79.8" thickBot="1">
      <c r="B4" s="926"/>
      <c r="C4" s="448" t="s">
        <v>305</v>
      </c>
    </row>
    <row r="5" spans="2:3" ht="26.4">
      <c r="B5" s="925" t="s">
        <v>306</v>
      </c>
      <c r="C5" s="447" t="s">
        <v>307</v>
      </c>
    </row>
    <row r="6" spans="2:3" ht="66">
      <c r="B6" s="927"/>
      <c r="C6" s="447" t="s">
        <v>308</v>
      </c>
    </row>
    <row r="7" spans="2:3" ht="27" thickBot="1">
      <c r="B7" s="926"/>
      <c r="C7" s="448" t="s">
        <v>309</v>
      </c>
    </row>
    <row r="8" spans="2:3" ht="92.4">
      <c r="B8" s="925" t="s">
        <v>310</v>
      </c>
      <c r="C8" s="447" t="s">
        <v>311</v>
      </c>
    </row>
    <row r="9" spans="2:3" ht="66.599999999999994" thickBot="1">
      <c r="B9" s="926"/>
      <c r="C9" s="448" t="s">
        <v>312</v>
      </c>
    </row>
    <row r="10" spans="2:3" ht="66">
      <c r="B10" s="925" t="s">
        <v>313</v>
      </c>
      <c r="C10" s="447" t="s">
        <v>314</v>
      </c>
    </row>
    <row r="11" spans="2:3" ht="40.200000000000003" thickBot="1">
      <c r="B11" s="926"/>
      <c r="C11" s="448" t="s">
        <v>315</v>
      </c>
    </row>
    <row r="12" spans="2:3" ht="66">
      <c r="B12" s="925" t="s">
        <v>316</v>
      </c>
      <c r="C12" s="447" t="s">
        <v>317</v>
      </c>
    </row>
    <row r="13" spans="2:3" ht="26.4">
      <c r="B13" s="927"/>
      <c r="C13" s="449" t="s">
        <v>318</v>
      </c>
    </row>
    <row r="14" spans="2:3" ht="15" thickBot="1">
      <c r="B14" s="926"/>
      <c r="C14" s="450"/>
    </row>
    <row r="15" spans="2:3" ht="53.4" thickBot="1">
      <c r="B15" s="451" t="s">
        <v>319</v>
      </c>
      <c r="C15" s="450" t="s">
        <v>320</v>
      </c>
    </row>
    <row r="16" spans="2:3" ht="66">
      <c r="B16" s="925" t="s">
        <v>321</v>
      </c>
      <c r="C16" s="447" t="s">
        <v>322</v>
      </c>
    </row>
    <row r="17" spans="2:3" ht="40.200000000000003" thickBot="1">
      <c r="B17" s="926"/>
      <c r="C17" s="448" t="s">
        <v>323</v>
      </c>
    </row>
    <row r="18" spans="2:3" ht="39.6">
      <c r="B18" s="925" t="s">
        <v>324</v>
      </c>
      <c r="C18" s="447" t="s">
        <v>325</v>
      </c>
    </row>
    <row r="19" spans="2:3" ht="15" thickBot="1">
      <c r="B19" s="926"/>
      <c r="C19" s="448" t="s">
        <v>326</v>
      </c>
    </row>
    <row r="20" spans="2:3">
      <c r="B20" s="452"/>
    </row>
  </sheetData>
  <mergeCells count="7">
    <mergeCell ref="B18:B19"/>
    <mergeCell ref="B3:B4"/>
    <mergeCell ref="B5:B7"/>
    <mergeCell ref="B8:B9"/>
    <mergeCell ref="B10:B11"/>
    <mergeCell ref="B12:B14"/>
    <mergeCell ref="B16:B17"/>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B19C5-27CA-42E1-8F4C-D8FDCBCB0D0B}">
  <sheetPr>
    <tabColor rgb="FF92D050"/>
  </sheetPr>
  <dimension ref="A2"/>
  <sheetViews>
    <sheetView workbookViewId="0">
      <selection activeCell="M28" sqref="M28"/>
    </sheetView>
  </sheetViews>
  <sheetFormatPr defaultRowHeight="14.4"/>
  <sheetData>
    <row r="2" spans="1:1">
      <c r="A2" t="s">
        <v>393</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5D076-A4CC-4E3C-B8C6-114DD0C59AE7}">
  <dimension ref="A1"/>
  <sheetViews>
    <sheetView workbookViewId="0">
      <selection activeCell="H30" sqref="H30"/>
    </sheetView>
  </sheetViews>
  <sheetFormatPr defaultRowHeight="14.4"/>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A1D9D-6120-4631-B523-4C13E92FDD81}">
  <dimension ref="B1:Z155"/>
  <sheetViews>
    <sheetView workbookViewId="0">
      <selection activeCell="E13" sqref="E13"/>
    </sheetView>
  </sheetViews>
  <sheetFormatPr defaultRowHeight="14.4"/>
  <cols>
    <col min="1" max="1" width="5.77734375" customWidth="1"/>
    <col min="2" max="2" width="18.44140625" style="157" customWidth="1"/>
    <col min="3" max="3" width="16.5546875" customWidth="1"/>
    <col min="4" max="4" width="16.21875" customWidth="1"/>
    <col min="5" max="5" width="17.77734375" customWidth="1"/>
    <col min="6" max="6" width="17.5546875" style="143" customWidth="1"/>
    <col min="7" max="7" width="10.77734375" style="143" customWidth="1"/>
    <col min="8" max="8" width="15.77734375" style="143" customWidth="1"/>
    <col min="9" max="9" width="17.21875" style="143" customWidth="1"/>
    <col min="10" max="10" width="16.21875" style="500" customWidth="1"/>
    <col min="11" max="11" width="6.21875" style="144" customWidth="1"/>
    <col min="12" max="13" width="6.21875" customWidth="1"/>
    <col min="14" max="14" width="21.77734375" style="501" customWidth="1"/>
    <col min="15" max="15" width="18.21875" style="501" customWidth="1"/>
    <col min="16" max="16" width="5" style="144" customWidth="1"/>
    <col min="17" max="18" width="8.44140625" style="502" customWidth="1"/>
    <col min="19" max="19" width="9.21875" style="151" customWidth="1"/>
    <col min="20" max="20" width="6.44140625" style="144" customWidth="1"/>
    <col min="21" max="22" width="6.44140625" style="151" customWidth="1"/>
    <col min="33" max="33" width="12.77734375" bestFit="1" customWidth="1"/>
  </cols>
  <sheetData>
    <row r="1" spans="2:26" ht="20.399999999999999">
      <c r="B1" s="26" t="s">
        <v>96</v>
      </c>
      <c r="C1" s="27"/>
      <c r="D1" s="27"/>
      <c r="E1" s="27"/>
      <c r="F1" s="30"/>
      <c r="G1" s="30"/>
      <c r="H1" s="30"/>
      <c r="I1" s="30"/>
      <c r="J1" s="453"/>
      <c r="K1" s="30"/>
      <c r="L1" s="30"/>
      <c r="M1" s="27"/>
      <c r="N1" s="453"/>
      <c r="O1" s="453"/>
      <c r="P1" s="30"/>
      <c r="Q1" s="454"/>
      <c r="R1" s="455"/>
      <c r="S1" s="29"/>
      <c r="T1" s="30"/>
      <c r="U1" s="29"/>
      <c r="V1" s="456"/>
    </row>
    <row r="2" spans="2:26" s="44" customFormat="1" ht="15.6">
      <c r="B2" s="35" t="s">
        <v>97</v>
      </c>
      <c r="C2" s="36" t="s">
        <v>98</v>
      </c>
      <c r="D2" s="36" t="s">
        <v>99</v>
      </c>
      <c r="E2" s="36" t="s">
        <v>100</v>
      </c>
      <c r="F2" s="36" t="s">
        <v>101</v>
      </c>
      <c r="G2" s="36" t="s">
        <v>102</v>
      </c>
      <c r="H2" s="36" t="s">
        <v>103</v>
      </c>
      <c r="I2" s="36" t="s">
        <v>104</v>
      </c>
      <c r="J2" s="457" t="s">
        <v>105</v>
      </c>
      <c r="K2" s="36" t="s">
        <v>106</v>
      </c>
      <c r="L2" s="164" t="s">
        <v>107</v>
      </c>
      <c r="M2" s="164" t="s">
        <v>108</v>
      </c>
      <c r="N2" s="457" t="s">
        <v>109</v>
      </c>
      <c r="O2" s="457" t="s">
        <v>110</v>
      </c>
      <c r="P2" s="36" t="s">
        <v>111</v>
      </c>
      <c r="Q2" s="458" t="s">
        <v>112</v>
      </c>
      <c r="R2" s="458" t="s">
        <v>113</v>
      </c>
      <c r="S2" s="38" t="s">
        <v>114</v>
      </c>
      <c r="T2" s="36" t="s">
        <v>115</v>
      </c>
      <c r="U2" s="459" t="s">
        <v>116</v>
      </c>
      <c r="V2" s="459" t="s">
        <v>117</v>
      </c>
      <c r="W2" s="43"/>
      <c r="Y2" s="43"/>
    </row>
    <row r="3" spans="2:26" ht="15.6">
      <c r="B3" s="45" t="s">
        <v>18</v>
      </c>
      <c r="C3" s="46" t="s">
        <v>14</v>
      </c>
      <c r="D3" s="47">
        <v>80</v>
      </c>
      <c r="E3" s="46" t="s">
        <v>31</v>
      </c>
      <c r="F3" s="460">
        <v>7</v>
      </c>
      <c r="G3" s="460">
        <v>1741814</v>
      </c>
      <c r="H3" s="460">
        <v>5224035</v>
      </c>
      <c r="I3" s="460">
        <v>350</v>
      </c>
      <c r="J3" s="461">
        <v>84.694375820027858</v>
      </c>
      <c r="K3" s="462"/>
      <c r="L3" s="462"/>
      <c r="M3" s="462"/>
      <c r="N3" s="461">
        <v>9.017158502907618</v>
      </c>
      <c r="O3" s="461">
        <v>93.571428571428569</v>
      </c>
      <c r="P3" s="462"/>
      <c r="Q3" s="463"/>
      <c r="R3" s="463"/>
      <c r="S3" s="464">
        <v>0.30091355102462541</v>
      </c>
      <c r="T3" s="462"/>
      <c r="U3" s="464"/>
      <c r="V3" s="464"/>
      <c r="X3" s="465"/>
    </row>
    <row r="4" spans="2:26" s="66" customFormat="1" ht="15.6">
      <c r="B4" s="54" t="s">
        <v>18</v>
      </c>
      <c r="C4" s="55" t="s">
        <v>14</v>
      </c>
      <c r="D4" s="56" t="s">
        <v>120</v>
      </c>
      <c r="E4" s="57" t="s">
        <v>121</v>
      </c>
      <c r="F4" s="466"/>
      <c r="G4" s="466"/>
      <c r="H4" s="466"/>
      <c r="I4" s="466"/>
      <c r="J4" s="467"/>
      <c r="K4" s="468"/>
      <c r="L4" s="469"/>
      <c r="M4" s="469"/>
      <c r="N4" s="467"/>
      <c r="O4" s="467"/>
      <c r="P4" s="468"/>
      <c r="Q4" s="470"/>
      <c r="R4" s="470"/>
      <c r="S4" s="471"/>
      <c r="T4" s="468"/>
      <c r="U4" s="471"/>
      <c r="V4" s="471"/>
      <c r="X4" s="465"/>
    </row>
    <row r="5" spans="2:26" ht="15.6">
      <c r="B5" s="45" t="s">
        <v>18</v>
      </c>
      <c r="C5" s="46" t="s">
        <v>14</v>
      </c>
      <c r="D5" s="47">
        <v>100</v>
      </c>
      <c r="E5" s="46" t="s">
        <v>31</v>
      </c>
      <c r="F5" s="460">
        <v>20</v>
      </c>
      <c r="G5" s="460">
        <v>4164697</v>
      </c>
      <c r="H5" s="460">
        <v>12994439</v>
      </c>
      <c r="I5" s="460">
        <v>1391</v>
      </c>
      <c r="J5" s="461">
        <v>103.52363409042528</v>
      </c>
      <c r="K5" s="462"/>
      <c r="L5" s="462"/>
      <c r="M5" s="462"/>
      <c r="N5" s="461">
        <v>9.8319065620393804</v>
      </c>
      <c r="O5" s="461">
        <v>112.7</v>
      </c>
      <c r="P5" s="462"/>
      <c r="Q5" s="463">
        <v>111.5</v>
      </c>
      <c r="R5" s="463">
        <v>113.9</v>
      </c>
      <c r="S5" s="464">
        <v>0.33367621120516294</v>
      </c>
      <c r="T5" s="462"/>
      <c r="U5" s="464">
        <v>0.28000000000000003</v>
      </c>
      <c r="V5" s="464">
        <v>0.39</v>
      </c>
      <c r="X5" s="465"/>
    </row>
    <row r="6" spans="2:26" s="66" customFormat="1" ht="15.6">
      <c r="B6" s="54" t="s">
        <v>18</v>
      </c>
      <c r="C6" s="55" t="s">
        <v>14</v>
      </c>
      <c r="D6" s="56" t="s">
        <v>123</v>
      </c>
      <c r="E6" s="57" t="s">
        <v>121</v>
      </c>
      <c r="F6" s="466"/>
      <c r="G6" s="466"/>
      <c r="H6" s="466"/>
      <c r="I6" s="466"/>
      <c r="J6" s="467"/>
      <c r="K6" s="468"/>
      <c r="L6" s="469"/>
      <c r="M6" s="469"/>
      <c r="N6" s="467"/>
      <c r="O6" s="467"/>
      <c r="P6" s="468"/>
      <c r="Q6" s="470"/>
      <c r="R6" s="470"/>
      <c r="S6" s="471"/>
      <c r="T6" s="468"/>
      <c r="U6" s="471"/>
      <c r="V6" s="471"/>
      <c r="X6" s="465"/>
    </row>
    <row r="7" spans="2:26" ht="15.6">
      <c r="B7" s="45" t="s">
        <v>18</v>
      </c>
      <c r="C7" s="46" t="s">
        <v>14</v>
      </c>
      <c r="D7" s="47">
        <v>120</v>
      </c>
      <c r="E7" s="46" t="s">
        <v>31</v>
      </c>
      <c r="F7" s="460">
        <v>10</v>
      </c>
      <c r="G7" s="460">
        <v>2008258</v>
      </c>
      <c r="H7" s="460">
        <v>4549469</v>
      </c>
      <c r="I7" s="460">
        <v>2231</v>
      </c>
      <c r="J7" s="461">
        <v>116.90880901451389</v>
      </c>
      <c r="K7" s="462"/>
      <c r="L7" s="462"/>
      <c r="M7" s="462"/>
      <c r="N7" s="461">
        <v>12.310416422867958</v>
      </c>
      <c r="O7" s="461">
        <v>128.19999999999999</v>
      </c>
      <c r="P7" s="462"/>
      <c r="Q7" s="463">
        <v>126.1</v>
      </c>
      <c r="R7" s="463">
        <v>129.9</v>
      </c>
      <c r="S7" s="464">
        <v>0.54520506395423041</v>
      </c>
      <c r="T7" s="462"/>
      <c r="U7" s="464">
        <v>0.46</v>
      </c>
      <c r="V7" s="464">
        <v>0.64</v>
      </c>
      <c r="X7" s="465"/>
    </row>
    <row r="8" spans="2:26" s="66" customFormat="1" ht="15.6">
      <c r="B8" s="54" t="s">
        <v>18</v>
      </c>
      <c r="C8" s="55" t="s">
        <v>14</v>
      </c>
      <c r="D8" s="56" t="s">
        <v>125</v>
      </c>
      <c r="E8" s="57" t="s">
        <v>121</v>
      </c>
      <c r="F8" s="466"/>
      <c r="G8" s="466"/>
      <c r="H8" s="466"/>
      <c r="I8" s="466"/>
      <c r="J8" s="467"/>
      <c r="K8" s="468"/>
      <c r="L8" s="469"/>
      <c r="M8" s="469"/>
      <c r="N8" s="467"/>
      <c r="O8" s="467"/>
      <c r="P8" s="468"/>
      <c r="Q8" s="470"/>
      <c r="R8" s="470"/>
      <c r="S8" s="471"/>
      <c r="T8" s="468"/>
      <c r="U8" s="471"/>
      <c r="V8" s="471"/>
      <c r="X8" s="465"/>
    </row>
    <row r="9" spans="2:26" ht="15.6">
      <c r="B9" s="54" t="s">
        <v>18</v>
      </c>
      <c r="C9" s="55" t="s">
        <v>14</v>
      </c>
      <c r="D9" s="67" t="s">
        <v>127</v>
      </c>
      <c r="E9" s="68" t="s">
        <v>31</v>
      </c>
      <c r="F9" s="466">
        <f>SUM(F3:F8)</f>
        <v>37</v>
      </c>
      <c r="G9" s="466">
        <f>SUM(G3:G8)</f>
        <v>7914769</v>
      </c>
      <c r="H9" s="466">
        <f>SUM(H3:H8)</f>
        <v>22767943</v>
      </c>
      <c r="I9" s="466">
        <f>SUM(I3:I8)</f>
        <v>3972</v>
      </c>
      <c r="J9" s="467">
        <f>SUMPRODUCT(J3:J8,$I3:$I8)/$I9</f>
        <v>109.38266854687105</v>
      </c>
      <c r="K9" s="472"/>
      <c r="L9" s="469"/>
      <c r="M9" s="469"/>
      <c r="N9" s="467">
        <f>SUMPRODUCT(N3:N8,$I3:$I8)/$I9</f>
        <v>11.152247367379873</v>
      </c>
      <c r="O9" s="467">
        <f>SUMPRODUCT(O3:O8,$I3:$I8)/$I9</f>
        <v>119.72051863041288</v>
      </c>
      <c r="P9" s="472"/>
      <c r="Q9" s="470"/>
      <c r="R9" s="470"/>
      <c r="S9" s="471">
        <f>SUMPRODUCT(S3:S8,$I3:$I8)/$I9</f>
        <v>0.44960117077716233</v>
      </c>
      <c r="T9" s="472"/>
      <c r="U9" s="471"/>
      <c r="V9" s="471"/>
      <c r="X9" s="465"/>
      <c r="Z9" s="66"/>
    </row>
    <row r="10" spans="2:26" s="66" customFormat="1" ht="15.6">
      <c r="B10" s="76" t="s">
        <v>18</v>
      </c>
      <c r="C10" s="77" t="s">
        <v>128</v>
      </c>
      <c r="D10" s="78" t="s">
        <v>127</v>
      </c>
      <c r="E10" s="79" t="s">
        <v>121</v>
      </c>
      <c r="F10" s="473"/>
      <c r="G10" s="473"/>
      <c r="H10" s="473"/>
      <c r="I10" s="473"/>
      <c r="J10" s="474"/>
      <c r="K10" s="475"/>
      <c r="L10" s="476"/>
      <c r="M10" s="476"/>
      <c r="N10" s="474"/>
      <c r="O10" s="474"/>
      <c r="P10" s="475"/>
      <c r="Q10" s="477"/>
      <c r="R10" s="477"/>
      <c r="S10" s="478"/>
      <c r="T10" s="475"/>
      <c r="U10" s="478"/>
      <c r="V10" s="478"/>
      <c r="X10" s="465"/>
    </row>
    <row r="11" spans="2:26" ht="15.6">
      <c r="B11" s="45" t="s">
        <v>18</v>
      </c>
      <c r="C11" s="46" t="s">
        <v>12</v>
      </c>
      <c r="D11" s="47">
        <v>50</v>
      </c>
      <c r="E11" s="46" t="s">
        <v>31</v>
      </c>
      <c r="F11" s="460">
        <v>1</v>
      </c>
      <c r="G11" s="460">
        <v>24842</v>
      </c>
      <c r="H11" s="460">
        <v>27949</v>
      </c>
      <c r="I11" s="460">
        <v>527</v>
      </c>
      <c r="J11" s="461">
        <v>63.159769744787091</v>
      </c>
      <c r="K11" s="462"/>
      <c r="L11" s="462"/>
      <c r="M11" s="462"/>
      <c r="N11" s="461">
        <v>9.6248935734681993</v>
      </c>
      <c r="O11" s="461">
        <v>73</v>
      </c>
      <c r="P11" s="462"/>
      <c r="Q11" s="463"/>
      <c r="R11" s="463"/>
      <c r="S11" s="464">
        <v>5.6758715079301185E-2</v>
      </c>
      <c r="T11" s="462"/>
      <c r="U11" s="464"/>
      <c r="V11" s="464"/>
      <c r="X11" s="465"/>
    </row>
    <row r="12" spans="2:26" ht="15.6">
      <c r="B12" s="54" t="s">
        <v>18</v>
      </c>
      <c r="C12" s="55" t="s">
        <v>12</v>
      </c>
      <c r="D12" s="56" t="s">
        <v>133</v>
      </c>
      <c r="E12" s="57" t="s">
        <v>121</v>
      </c>
      <c r="F12" s="466"/>
      <c r="G12" s="466"/>
      <c r="H12" s="466"/>
      <c r="I12" s="466"/>
      <c r="J12" s="467"/>
      <c r="K12" s="468"/>
      <c r="L12" s="469"/>
      <c r="M12" s="469"/>
      <c r="N12" s="467"/>
      <c r="O12" s="467"/>
      <c r="P12" s="468"/>
      <c r="Q12" s="470"/>
      <c r="R12" s="470"/>
      <c r="S12" s="471"/>
      <c r="T12" s="468"/>
      <c r="U12" s="471"/>
      <c r="V12" s="471"/>
      <c r="X12" s="465"/>
      <c r="Z12" s="66"/>
    </row>
    <row r="13" spans="2:26" ht="15.6">
      <c r="B13" s="45" t="s">
        <v>18</v>
      </c>
      <c r="C13" s="46" t="s">
        <v>12</v>
      </c>
      <c r="D13" s="47">
        <v>60</v>
      </c>
      <c r="E13" s="46" t="s">
        <v>31</v>
      </c>
      <c r="F13" s="460">
        <v>16</v>
      </c>
      <c r="G13" s="460">
        <v>2228436</v>
      </c>
      <c r="H13" s="460">
        <v>5970464</v>
      </c>
      <c r="I13" s="460">
        <v>2097</v>
      </c>
      <c r="J13" s="461">
        <v>63.295393234737205</v>
      </c>
      <c r="K13" s="462"/>
      <c r="L13" s="462"/>
      <c r="M13" s="462"/>
      <c r="N13" s="461">
        <v>6.3039623736594077</v>
      </c>
      <c r="O13" s="461">
        <v>68.956008583690988</v>
      </c>
      <c r="P13" s="462"/>
      <c r="Q13" s="463"/>
      <c r="R13" s="463"/>
      <c r="S13" s="464">
        <v>0.32306230122730767</v>
      </c>
      <c r="T13" s="462"/>
      <c r="U13" s="464"/>
      <c r="V13" s="464"/>
      <c r="X13" s="465"/>
    </row>
    <row r="14" spans="2:26" ht="15.6">
      <c r="B14" s="54" t="s">
        <v>18</v>
      </c>
      <c r="C14" s="55" t="s">
        <v>12</v>
      </c>
      <c r="D14" s="56" t="s">
        <v>129</v>
      </c>
      <c r="E14" s="57" t="s">
        <v>121</v>
      </c>
      <c r="F14" s="466"/>
      <c r="G14" s="466"/>
      <c r="H14" s="466"/>
      <c r="I14" s="466"/>
      <c r="J14" s="467"/>
      <c r="K14" s="468"/>
      <c r="L14" s="469"/>
      <c r="M14" s="469"/>
      <c r="N14" s="467"/>
      <c r="O14" s="467"/>
      <c r="P14" s="468"/>
      <c r="Q14" s="470"/>
      <c r="R14" s="470"/>
      <c r="S14" s="471"/>
      <c r="T14" s="468"/>
      <c r="U14" s="471"/>
      <c r="V14" s="471"/>
      <c r="X14" s="465"/>
      <c r="Z14" s="66"/>
    </row>
    <row r="15" spans="2:26" ht="15.6">
      <c r="B15" s="45" t="s">
        <v>18</v>
      </c>
      <c r="C15" s="46" t="s">
        <v>12</v>
      </c>
      <c r="D15" s="47">
        <v>70</v>
      </c>
      <c r="E15" s="46" t="s">
        <v>31</v>
      </c>
      <c r="F15" s="460">
        <v>8</v>
      </c>
      <c r="G15" s="460">
        <v>1156867</v>
      </c>
      <c r="H15" s="460">
        <v>3363366</v>
      </c>
      <c r="I15" s="460">
        <v>566</v>
      </c>
      <c r="J15" s="461">
        <v>66.895569275348734</v>
      </c>
      <c r="K15" s="462"/>
      <c r="L15" s="462"/>
      <c r="M15" s="462"/>
      <c r="N15" s="461">
        <v>7.0868572130451639</v>
      </c>
      <c r="O15" s="461">
        <v>73.285335689045937</v>
      </c>
      <c r="P15" s="462"/>
      <c r="Q15" s="463"/>
      <c r="R15" s="463"/>
      <c r="S15" s="464">
        <v>0.6012199029315175</v>
      </c>
      <c r="T15" s="462"/>
      <c r="U15" s="464"/>
      <c r="V15" s="464"/>
      <c r="W15" s="479"/>
      <c r="X15" s="465"/>
    </row>
    <row r="16" spans="2:26" ht="15.6">
      <c r="B16" s="54" t="s">
        <v>18</v>
      </c>
      <c r="C16" s="55" t="s">
        <v>12</v>
      </c>
      <c r="D16" s="56" t="s">
        <v>130</v>
      </c>
      <c r="E16" s="57" t="s">
        <v>121</v>
      </c>
      <c r="F16" s="466"/>
      <c r="G16" s="466"/>
      <c r="H16" s="466"/>
      <c r="I16" s="466"/>
      <c r="J16" s="480"/>
      <c r="K16" s="468"/>
      <c r="L16" s="469"/>
      <c r="M16" s="469"/>
      <c r="N16" s="467"/>
      <c r="O16" s="467"/>
      <c r="P16" s="468"/>
      <c r="Q16" s="470"/>
      <c r="R16" s="470"/>
      <c r="S16" s="471"/>
      <c r="T16" s="468"/>
      <c r="U16" s="471"/>
      <c r="V16" s="471"/>
      <c r="X16" s="465"/>
      <c r="Z16" s="66"/>
    </row>
    <row r="17" spans="2:26" ht="15.6">
      <c r="B17" s="45" t="s">
        <v>18</v>
      </c>
      <c r="C17" s="46" t="s">
        <v>12</v>
      </c>
      <c r="D17" s="47">
        <v>80</v>
      </c>
      <c r="E17" s="46" t="s">
        <v>31</v>
      </c>
      <c r="F17" s="460">
        <v>105</v>
      </c>
      <c r="G17" s="460">
        <v>10411780</v>
      </c>
      <c r="H17" s="460">
        <v>35062293</v>
      </c>
      <c r="I17" s="460">
        <v>6064</v>
      </c>
      <c r="J17" s="461">
        <v>82.183717777839348</v>
      </c>
      <c r="K17" s="462"/>
      <c r="L17" s="462"/>
      <c r="M17" s="462"/>
      <c r="N17" s="461">
        <v>9.1033869695621057</v>
      </c>
      <c r="O17" s="461">
        <v>90.098011906031459</v>
      </c>
      <c r="P17" s="462"/>
      <c r="Q17" s="463">
        <v>88.8</v>
      </c>
      <c r="R17" s="463">
        <v>91.3</v>
      </c>
      <c r="S17" s="464">
        <v>0.38700447030651058</v>
      </c>
      <c r="T17" s="462"/>
      <c r="U17" s="464">
        <v>0.34</v>
      </c>
      <c r="V17" s="464">
        <v>0.44</v>
      </c>
      <c r="X17" s="465"/>
    </row>
    <row r="18" spans="2:26" ht="15.6">
      <c r="B18" s="54" t="s">
        <v>18</v>
      </c>
      <c r="C18" s="55" t="s">
        <v>12</v>
      </c>
      <c r="D18" s="56" t="s">
        <v>120</v>
      </c>
      <c r="E18" s="57" t="s">
        <v>121</v>
      </c>
      <c r="F18" s="466"/>
      <c r="G18" s="466"/>
      <c r="H18" s="466"/>
      <c r="I18" s="466"/>
      <c r="J18" s="467"/>
      <c r="K18" s="468"/>
      <c r="L18" s="469"/>
      <c r="M18" s="469"/>
      <c r="N18" s="467"/>
      <c r="O18" s="467"/>
      <c r="P18" s="468"/>
      <c r="Q18" s="470"/>
      <c r="R18" s="470"/>
      <c r="S18" s="471"/>
      <c r="T18" s="468"/>
      <c r="U18" s="471"/>
      <c r="V18" s="471"/>
      <c r="X18" s="465"/>
      <c r="Z18" s="66"/>
    </row>
    <row r="19" spans="2:26" ht="15.6">
      <c r="B19" s="45" t="s">
        <v>18</v>
      </c>
      <c r="C19" s="46" t="s">
        <v>12</v>
      </c>
      <c r="D19" s="47">
        <v>100</v>
      </c>
      <c r="E19" s="46" t="s">
        <v>31</v>
      </c>
      <c r="F19" s="460">
        <v>138</v>
      </c>
      <c r="G19" s="460">
        <v>8057905</v>
      </c>
      <c r="H19" s="460">
        <v>15881487</v>
      </c>
      <c r="I19" s="460">
        <v>4688</v>
      </c>
      <c r="J19" s="461">
        <v>98.247551604602307</v>
      </c>
      <c r="K19" s="462"/>
      <c r="L19" s="462"/>
      <c r="M19" s="462"/>
      <c r="N19" s="461">
        <v>10.293964540768171</v>
      </c>
      <c r="O19" s="461">
        <v>107.0625946282042</v>
      </c>
      <c r="P19" s="462"/>
      <c r="Q19" s="463">
        <v>106.5</v>
      </c>
      <c r="R19" s="463">
        <v>107.5</v>
      </c>
      <c r="S19" s="464">
        <v>0.55614729141354791</v>
      </c>
      <c r="T19" s="462"/>
      <c r="U19" s="464">
        <v>0.53600000000000003</v>
      </c>
      <c r="V19" s="464">
        <v>0.57699999999999996</v>
      </c>
      <c r="X19" s="465"/>
    </row>
    <row r="20" spans="2:26" ht="15.6">
      <c r="B20" s="54" t="s">
        <v>18</v>
      </c>
      <c r="C20" s="55" t="s">
        <v>12</v>
      </c>
      <c r="D20" s="56" t="s">
        <v>123</v>
      </c>
      <c r="E20" s="57" t="s">
        <v>121</v>
      </c>
      <c r="F20" s="466"/>
      <c r="G20" s="466"/>
      <c r="H20" s="466"/>
      <c r="I20" s="466"/>
      <c r="J20" s="467"/>
      <c r="K20" s="468"/>
      <c r="L20" s="469"/>
      <c r="M20" s="469"/>
      <c r="N20" s="467"/>
      <c r="O20" s="467"/>
      <c r="P20" s="468"/>
      <c r="Q20" s="470"/>
      <c r="R20" s="470"/>
      <c r="S20" s="471"/>
      <c r="T20" s="468"/>
      <c r="U20" s="471"/>
      <c r="V20" s="471"/>
      <c r="X20" s="465"/>
      <c r="Z20" s="66"/>
    </row>
    <row r="21" spans="2:26" ht="15.6">
      <c r="B21" s="54" t="s">
        <v>18</v>
      </c>
      <c r="C21" s="55" t="s">
        <v>12</v>
      </c>
      <c r="D21" s="67" t="s">
        <v>127</v>
      </c>
      <c r="E21" s="68" t="s">
        <v>31</v>
      </c>
      <c r="F21" s="466">
        <f>SUM(F11:F20)</f>
        <v>268</v>
      </c>
      <c r="G21" s="466">
        <f>SUM(G11:G20)</f>
        <v>21879830</v>
      </c>
      <c r="H21" s="466">
        <f>SUM(H11:H20)</f>
        <v>60305559</v>
      </c>
      <c r="I21" s="466">
        <f>SUM(I11:I20)</f>
        <v>13942</v>
      </c>
      <c r="J21" s="467">
        <f>SUMPRODUCT(J11:J20,$I11:$I20)/$I21</f>
        <v>83.404469732160919</v>
      </c>
      <c r="K21" s="472"/>
      <c r="L21" s="469"/>
      <c r="M21" s="469"/>
      <c r="N21" s="467">
        <f>SUMPRODUCT(N11:N20,$I11:$I20)/$I21</f>
        <v>9.0205087895503429</v>
      </c>
      <c r="O21" s="467">
        <f>SUMPRODUCT(O11:O20,$I11:$I20)/$I21</f>
        <v>91.293576087734607</v>
      </c>
      <c r="P21" s="472"/>
      <c r="Q21" s="470"/>
      <c r="R21" s="470"/>
      <c r="S21" s="471">
        <f>SUMPRODUCT(S11:S20,$I11:$I20)/$I21</f>
        <v>0.43047464952410608</v>
      </c>
      <c r="T21" s="472"/>
      <c r="U21" s="471"/>
      <c r="V21" s="471"/>
      <c r="X21" s="465"/>
      <c r="Z21" s="66"/>
    </row>
    <row r="22" spans="2:26" ht="15.6">
      <c r="B22" s="76" t="s">
        <v>18</v>
      </c>
      <c r="C22" s="77" t="s">
        <v>131</v>
      </c>
      <c r="D22" s="78" t="s">
        <v>127</v>
      </c>
      <c r="E22" s="79" t="s">
        <v>121</v>
      </c>
      <c r="F22" s="473"/>
      <c r="G22" s="473"/>
      <c r="H22" s="473"/>
      <c r="I22" s="473"/>
      <c r="J22" s="474"/>
      <c r="K22" s="475"/>
      <c r="L22" s="476"/>
      <c r="M22" s="476"/>
      <c r="N22" s="474"/>
      <c r="O22" s="474"/>
      <c r="P22" s="475"/>
      <c r="Q22" s="477"/>
      <c r="R22" s="477"/>
      <c r="S22" s="478"/>
      <c r="T22" s="475"/>
      <c r="U22" s="478"/>
      <c r="V22" s="478"/>
      <c r="X22" s="465"/>
      <c r="Z22" s="66"/>
    </row>
    <row r="23" spans="2:26" ht="15.6">
      <c r="B23" s="45" t="s">
        <v>18</v>
      </c>
      <c r="C23" s="46" t="s">
        <v>10</v>
      </c>
      <c r="D23" s="47">
        <v>50</v>
      </c>
      <c r="E23" s="46" t="s">
        <v>31</v>
      </c>
      <c r="F23" s="460">
        <v>1</v>
      </c>
      <c r="G23" s="460">
        <v>173832</v>
      </c>
      <c r="H23" s="460">
        <v>320096</v>
      </c>
      <c r="I23" s="460">
        <v>672</v>
      </c>
      <c r="J23" s="461">
        <v>50.932308205623798</v>
      </c>
      <c r="K23" s="462"/>
      <c r="L23" s="462"/>
      <c r="M23" s="462"/>
      <c r="N23" s="461">
        <v>8.4848557618241394</v>
      </c>
      <c r="O23" s="461">
        <v>59</v>
      </c>
      <c r="P23" s="462"/>
      <c r="Q23" s="463"/>
      <c r="R23" s="463"/>
      <c r="S23" s="464">
        <v>0.42963320907542912</v>
      </c>
      <c r="T23" s="462"/>
      <c r="U23" s="464"/>
      <c r="V23" s="464"/>
      <c r="X23" s="465"/>
    </row>
    <row r="24" spans="2:26" ht="15.6">
      <c r="B24" s="54" t="s">
        <v>18</v>
      </c>
      <c r="C24" s="55" t="s">
        <v>10</v>
      </c>
      <c r="D24" s="56" t="s">
        <v>133</v>
      </c>
      <c r="E24" s="57" t="s">
        <v>121</v>
      </c>
      <c r="F24" s="466"/>
      <c r="G24" s="466"/>
      <c r="H24" s="466"/>
      <c r="I24" s="466"/>
      <c r="J24" s="467"/>
      <c r="K24" s="470"/>
      <c r="L24" s="469"/>
      <c r="M24" s="469"/>
      <c r="N24" s="467"/>
      <c r="O24" s="467"/>
      <c r="P24" s="470"/>
      <c r="Q24" s="470"/>
      <c r="R24" s="470"/>
      <c r="S24" s="471"/>
      <c r="T24" s="470"/>
      <c r="U24" s="471"/>
      <c r="V24" s="471"/>
      <c r="X24" s="465"/>
      <c r="Z24" s="66"/>
    </row>
    <row r="25" spans="2:26" ht="15.6">
      <c r="B25" s="45" t="s">
        <v>18</v>
      </c>
      <c r="C25" s="46" t="s">
        <v>10</v>
      </c>
      <c r="D25" s="47">
        <v>60</v>
      </c>
      <c r="E25" s="46" t="s">
        <v>31</v>
      </c>
      <c r="F25" s="460">
        <v>6</v>
      </c>
      <c r="G25" s="460">
        <v>795706</v>
      </c>
      <c r="H25" s="460">
        <v>2000930</v>
      </c>
      <c r="I25" s="460">
        <v>318</v>
      </c>
      <c r="J25" s="461">
        <v>61.703350897972079</v>
      </c>
      <c r="K25" s="462"/>
      <c r="L25" s="462"/>
      <c r="M25" s="462"/>
      <c r="N25" s="461">
        <v>6.4342544778800459</v>
      </c>
      <c r="O25" s="461">
        <v>67.5</v>
      </c>
      <c r="P25" s="462"/>
      <c r="Q25" s="463"/>
      <c r="R25" s="463"/>
      <c r="S25" s="464">
        <v>0.40743249717308982</v>
      </c>
      <c r="T25" s="462"/>
      <c r="U25" s="464"/>
      <c r="V25" s="464"/>
      <c r="X25" s="465"/>
    </row>
    <row r="26" spans="2:26" ht="15.6">
      <c r="B26" s="54" t="s">
        <v>18</v>
      </c>
      <c r="C26" s="55" t="s">
        <v>10</v>
      </c>
      <c r="D26" s="56" t="s">
        <v>129</v>
      </c>
      <c r="E26" s="57" t="s">
        <v>121</v>
      </c>
      <c r="F26" s="466"/>
      <c r="G26" s="466"/>
      <c r="H26" s="466"/>
      <c r="I26" s="466"/>
      <c r="J26" s="467"/>
      <c r="K26" s="470"/>
      <c r="L26" s="469"/>
      <c r="M26" s="469"/>
      <c r="N26" s="467"/>
      <c r="O26" s="467"/>
      <c r="P26" s="470"/>
      <c r="Q26" s="470"/>
      <c r="R26" s="470"/>
      <c r="S26" s="471"/>
      <c r="T26" s="470"/>
      <c r="U26" s="471"/>
      <c r="V26" s="471"/>
      <c r="X26" s="465"/>
      <c r="Z26" s="66"/>
    </row>
    <row r="27" spans="2:26" ht="15.6">
      <c r="B27" s="54" t="s">
        <v>18</v>
      </c>
      <c r="C27" s="55" t="s">
        <v>10</v>
      </c>
      <c r="D27" s="67" t="s">
        <v>127</v>
      </c>
      <c r="E27" s="68" t="s">
        <v>31</v>
      </c>
      <c r="F27" s="466">
        <f>SUM(F23:F26)</f>
        <v>7</v>
      </c>
      <c r="G27" s="466">
        <f t="shared" ref="G27" si="0">SUM(G23:G26)</f>
        <v>969538</v>
      </c>
      <c r="H27" s="466">
        <f>SUM(H23:H26)</f>
        <v>2321026</v>
      </c>
      <c r="I27" s="466">
        <f>SUM(I23:I26)</f>
        <v>990</v>
      </c>
      <c r="J27" s="467">
        <f>SUMPRODUCT(J23:J26,$I23:$I26)/$I27</f>
        <v>54.392097676499311</v>
      </c>
      <c r="K27" s="472"/>
      <c r="L27" s="469"/>
      <c r="M27" s="469"/>
      <c r="N27" s="467">
        <f>SUMPRODUCT(N23:N26,$I23:$I26)/$I27</f>
        <v>7.8261777736481575</v>
      </c>
      <c r="O27" s="467">
        <f>SUMPRODUCT(O23:O26,$I23:$I26)/$I27</f>
        <v>61.730303030303027</v>
      </c>
      <c r="P27" s="472"/>
      <c r="Q27" s="470"/>
      <c r="R27" s="470"/>
      <c r="S27" s="471">
        <f>SUMPRODUCT(S23:S26,$I23:$I26)/$I27</f>
        <v>0.42250207131285955</v>
      </c>
      <c r="T27" s="472"/>
      <c r="U27" s="471"/>
      <c r="V27" s="471"/>
      <c r="X27" s="465"/>
      <c r="Z27" s="66"/>
    </row>
    <row r="28" spans="2:26" ht="15.6">
      <c r="B28" s="76" t="s">
        <v>18</v>
      </c>
      <c r="C28" s="77" t="s">
        <v>134</v>
      </c>
      <c r="D28" s="78" t="s">
        <v>127</v>
      </c>
      <c r="E28" s="79" t="s">
        <v>121</v>
      </c>
      <c r="F28" s="473"/>
      <c r="G28" s="473"/>
      <c r="H28" s="473"/>
      <c r="I28" s="473"/>
      <c r="J28" s="474"/>
      <c r="K28" s="476"/>
      <c r="L28" s="476"/>
      <c r="M28" s="476"/>
      <c r="N28" s="474"/>
      <c r="O28" s="474"/>
      <c r="P28" s="476"/>
      <c r="Q28" s="477"/>
      <c r="R28" s="477"/>
      <c r="S28" s="478"/>
      <c r="T28" s="476"/>
      <c r="U28" s="478"/>
      <c r="V28" s="478"/>
      <c r="X28" s="465"/>
      <c r="Z28" s="66"/>
    </row>
    <row r="29" spans="2:26" ht="15.6">
      <c r="B29" s="76" t="s">
        <v>18</v>
      </c>
      <c r="C29" s="79" t="s">
        <v>135</v>
      </c>
      <c r="D29" s="78" t="s">
        <v>136</v>
      </c>
      <c r="E29" s="77" t="s">
        <v>137</v>
      </c>
      <c r="F29" s="473">
        <f>F27+F21+F9</f>
        <v>312</v>
      </c>
      <c r="G29" s="473">
        <f>G27+G21+G9</f>
        <v>30764137</v>
      </c>
      <c r="H29" s="473">
        <f t="shared" ref="H29" si="1">H27+H21+H9</f>
        <v>85394528</v>
      </c>
      <c r="I29" s="473">
        <f>I27+I21+I9</f>
        <v>18904</v>
      </c>
      <c r="J29" s="474">
        <f>(J27*$I27+J9*$I9+J21*$I21)/($I9+$I21+$I27)</f>
        <v>87.34348567359784</v>
      </c>
      <c r="K29" s="476"/>
      <c r="L29" s="476"/>
      <c r="M29" s="476"/>
      <c r="N29" s="474">
        <f>(N27*$I27+N9*$I9+N21*$I21)/($I9+$I21+$I27)</f>
        <v>9.4058705079906577</v>
      </c>
      <c r="O29" s="474">
        <f t="shared" ref="O29" si="2">(O27*$I27+O9*$I9+O21*$I21)/($I9+$I21+$I27)</f>
        <v>95.718257396064104</v>
      </c>
      <c r="P29" s="476"/>
      <c r="Q29" s="477"/>
      <c r="R29" s="477"/>
      <c r="S29" s="478">
        <f>(S27*$I27+S9*$I9+S21*$I21)/($I9+$I21+$I27)</f>
        <v>0.43407588153786009</v>
      </c>
      <c r="T29" s="476"/>
      <c r="U29" s="478"/>
      <c r="V29" s="478"/>
      <c r="X29" s="465"/>
    </row>
    <row r="30" spans="2:26" ht="15.6">
      <c r="B30" s="96" t="s">
        <v>141</v>
      </c>
      <c r="C30" s="97" t="s">
        <v>135</v>
      </c>
      <c r="D30" s="98" t="s">
        <v>136</v>
      </c>
      <c r="E30" s="97" t="s">
        <v>121</v>
      </c>
      <c r="F30" s="481"/>
      <c r="G30" s="481"/>
      <c r="H30" s="481"/>
      <c r="I30" s="481"/>
      <c r="J30" s="482"/>
      <c r="K30" s="482"/>
      <c r="L30" s="483"/>
      <c r="M30" s="483"/>
      <c r="N30" s="482"/>
      <c r="O30" s="482"/>
      <c r="P30" s="482"/>
      <c r="Q30" s="483"/>
      <c r="R30" s="483"/>
      <c r="S30" s="484"/>
      <c r="T30" s="485"/>
      <c r="U30" s="486"/>
      <c r="V30" s="486"/>
      <c r="X30" s="465"/>
    </row>
    <row r="31" spans="2:26" ht="15.6">
      <c r="B31" s="45" t="s">
        <v>21</v>
      </c>
      <c r="C31" s="46" t="s">
        <v>14</v>
      </c>
      <c r="D31" s="47">
        <v>80</v>
      </c>
      <c r="E31" s="46" t="s">
        <v>31</v>
      </c>
      <c r="F31" s="460">
        <v>7</v>
      </c>
      <c r="G31" s="460">
        <v>418361</v>
      </c>
      <c r="H31" s="460">
        <v>675704</v>
      </c>
      <c r="I31" s="460">
        <v>84</v>
      </c>
      <c r="J31" s="461">
        <v>83.529194231288301</v>
      </c>
      <c r="K31" s="462"/>
      <c r="L31" s="462"/>
      <c r="M31" s="462"/>
      <c r="N31" s="461">
        <v>9.566418941453799</v>
      </c>
      <c r="O31" s="461">
        <v>92</v>
      </c>
      <c r="P31" s="462"/>
      <c r="Q31" s="462"/>
      <c r="R31" s="462"/>
      <c r="S31" s="464">
        <v>0.35021689446721727</v>
      </c>
      <c r="T31" s="462"/>
      <c r="U31" s="462"/>
      <c r="V31" s="462"/>
      <c r="X31" s="465"/>
    </row>
    <row r="32" spans="2:26" s="66" customFormat="1" ht="15.6">
      <c r="B32" s="54" t="s">
        <v>21</v>
      </c>
      <c r="C32" s="55" t="s">
        <v>14</v>
      </c>
      <c r="D32" s="56" t="s">
        <v>120</v>
      </c>
      <c r="E32" s="57" t="s">
        <v>121</v>
      </c>
      <c r="F32" s="466"/>
      <c r="G32" s="466"/>
      <c r="H32" s="466"/>
      <c r="I32" s="466"/>
      <c r="J32" s="467"/>
      <c r="K32" s="468"/>
      <c r="L32" s="469"/>
      <c r="M32" s="469"/>
      <c r="N32" s="467"/>
      <c r="O32" s="467"/>
      <c r="P32" s="468"/>
      <c r="Q32" s="469"/>
      <c r="R32" s="469"/>
      <c r="S32" s="471"/>
      <c r="T32" s="468"/>
      <c r="U32" s="469"/>
      <c r="V32" s="469"/>
      <c r="X32" s="465"/>
    </row>
    <row r="33" spans="2:26" ht="15.6">
      <c r="B33" s="45" t="s">
        <v>21</v>
      </c>
      <c r="C33" s="46" t="s">
        <v>14</v>
      </c>
      <c r="D33" s="47">
        <v>100</v>
      </c>
      <c r="E33" s="46" t="s">
        <v>31</v>
      </c>
      <c r="F33" s="460">
        <v>20</v>
      </c>
      <c r="G33" s="460">
        <v>1047500</v>
      </c>
      <c r="H33" s="460">
        <v>1656761</v>
      </c>
      <c r="I33" s="460">
        <v>350</v>
      </c>
      <c r="J33" s="461">
        <v>102.30062445934496</v>
      </c>
      <c r="K33" s="462"/>
      <c r="L33" s="462"/>
      <c r="M33" s="462"/>
      <c r="N33" s="461">
        <v>10.686380964581931</v>
      </c>
      <c r="O33" s="461">
        <v>111.93499999999986</v>
      </c>
      <c r="P33" s="462"/>
      <c r="Q33" s="462"/>
      <c r="R33" s="462"/>
      <c r="S33" s="464">
        <v>0.39457604812298613</v>
      </c>
      <c r="T33" s="462"/>
      <c r="U33" s="462"/>
      <c r="V33" s="462"/>
      <c r="X33" s="465"/>
    </row>
    <row r="34" spans="2:26" s="66" customFormat="1" ht="15.6">
      <c r="B34" s="54" t="s">
        <v>21</v>
      </c>
      <c r="C34" s="55" t="s">
        <v>14</v>
      </c>
      <c r="D34" s="56" t="s">
        <v>123</v>
      </c>
      <c r="E34" s="57" t="s">
        <v>121</v>
      </c>
      <c r="F34" s="466"/>
      <c r="G34" s="466"/>
      <c r="H34" s="466"/>
      <c r="I34" s="466"/>
      <c r="J34" s="467"/>
      <c r="K34" s="468"/>
      <c r="L34" s="469"/>
      <c r="M34" s="469"/>
      <c r="N34" s="467"/>
      <c r="O34" s="467"/>
      <c r="P34" s="468"/>
      <c r="Q34" s="469"/>
      <c r="R34" s="469"/>
      <c r="S34" s="471"/>
      <c r="T34" s="468"/>
      <c r="U34" s="469"/>
      <c r="V34" s="469"/>
      <c r="X34" s="465"/>
    </row>
    <row r="35" spans="2:26" ht="15.6">
      <c r="B35" s="45" t="s">
        <v>21</v>
      </c>
      <c r="C35" s="46" t="s">
        <v>14</v>
      </c>
      <c r="D35" s="47">
        <v>120</v>
      </c>
      <c r="E35" s="46" t="s">
        <v>31</v>
      </c>
      <c r="F35" s="460">
        <v>10</v>
      </c>
      <c r="G35" s="460">
        <v>435133</v>
      </c>
      <c r="H35" s="460">
        <v>592141</v>
      </c>
      <c r="I35" s="460">
        <v>483</v>
      </c>
      <c r="J35" s="461">
        <v>115.04987697939551</v>
      </c>
      <c r="K35" s="462"/>
      <c r="L35" s="462"/>
      <c r="M35" s="462"/>
      <c r="N35" s="461">
        <v>13.435546201569048</v>
      </c>
      <c r="O35" s="461">
        <v>127.7</v>
      </c>
      <c r="P35" s="462"/>
      <c r="Q35" s="462"/>
      <c r="R35" s="462"/>
      <c r="S35" s="464">
        <v>0.60074424040873742</v>
      </c>
      <c r="T35" s="462"/>
      <c r="U35" s="462"/>
      <c r="V35" s="462"/>
      <c r="X35" s="465"/>
    </row>
    <row r="36" spans="2:26" s="66" customFormat="1" ht="15.6">
      <c r="B36" s="54" t="s">
        <v>21</v>
      </c>
      <c r="C36" s="55" t="s">
        <v>14</v>
      </c>
      <c r="D36" s="56" t="s">
        <v>125</v>
      </c>
      <c r="E36" s="57" t="s">
        <v>121</v>
      </c>
      <c r="F36" s="466"/>
      <c r="G36" s="466"/>
      <c r="H36" s="466"/>
      <c r="I36" s="466"/>
      <c r="J36" s="467"/>
      <c r="K36" s="468"/>
      <c r="L36" s="469"/>
      <c r="M36" s="469"/>
      <c r="N36" s="467"/>
      <c r="O36" s="467"/>
      <c r="P36" s="468"/>
      <c r="Q36" s="469"/>
      <c r="R36" s="469"/>
      <c r="S36" s="471"/>
      <c r="T36" s="468"/>
      <c r="U36" s="469"/>
      <c r="V36" s="469"/>
      <c r="X36" s="465"/>
    </row>
    <row r="37" spans="2:26" ht="15.6">
      <c r="B37" s="54" t="s">
        <v>21</v>
      </c>
      <c r="C37" s="55" t="s">
        <v>14</v>
      </c>
      <c r="D37" s="67" t="s">
        <v>127</v>
      </c>
      <c r="E37" s="68" t="s">
        <v>31</v>
      </c>
      <c r="F37" s="466">
        <f>SUM(F31:F36)</f>
        <v>37</v>
      </c>
      <c r="G37" s="466">
        <f t="shared" ref="G37:H37" si="3">SUM(G31:G36)</f>
        <v>1900994</v>
      </c>
      <c r="H37" s="466">
        <f t="shared" si="3"/>
        <v>2924606</v>
      </c>
      <c r="I37" s="466">
        <f>SUM(I31:I36)</f>
        <v>917</v>
      </c>
      <c r="J37" s="467">
        <f>SUMPRODUCT(J31:J36,$I31:$I36)/$I37</f>
        <v>107.29635927725953</v>
      </c>
      <c r="K37" s="472"/>
      <c r="L37" s="469"/>
      <c r="M37" s="469"/>
      <c r="N37" s="467">
        <f>SUMPRODUCT(N31:N36,$I31:$I36)/$I37</f>
        <v>12.031822621639744</v>
      </c>
      <c r="O37" s="467">
        <f>SUMPRODUCT(O31:O36,$I31:$I36)/$I37</f>
        <v>118.41259541984726</v>
      </c>
      <c r="P37" s="472"/>
      <c r="Q37" s="469"/>
      <c r="R37" s="469"/>
      <c r="S37" s="471">
        <f>SUMPRODUCT(S31:S36,$I31:$I36)/$I37</f>
        <v>0.49910502082411295</v>
      </c>
      <c r="T37" s="472"/>
      <c r="U37" s="469"/>
      <c r="V37" s="469"/>
      <c r="X37" s="465"/>
      <c r="Z37" s="66"/>
    </row>
    <row r="38" spans="2:26" s="66" customFormat="1" ht="15.6">
      <c r="B38" s="76" t="s">
        <v>21</v>
      </c>
      <c r="C38" s="77" t="s">
        <v>128</v>
      </c>
      <c r="D38" s="78" t="s">
        <v>127</v>
      </c>
      <c r="E38" s="79" t="s">
        <v>121</v>
      </c>
      <c r="F38" s="473"/>
      <c r="G38" s="473"/>
      <c r="H38" s="473"/>
      <c r="I38" s="473"/>
      <c r="J38" s="474"/>
      <c r="K38" s="475"/>
      <c r="L38" s="476"/>
      <c r="M38" s="476"/>
      <c r="N38" s="474"/>
      <c r="O38" s="474"/>
      <c r="P38" s="475"/>
      <c r="Q38" s="476"/>
      <c r="R38" s="476"/>
      <c r="S38" s="478"/>
      <c r="T38" s="475"/>
      <c r="U38" s="476"/>
      <c r="V38" s="476"/>
      <c r="X38" s="465"/>
    </row>
    <row r="39" spans="2:26" ht="15.6">
      <c r="B39" s="45" t="s">
        <v>21</v>
      </c>
      <c r="C39" s="46" t="s">
        <v>12</v>
      </c>
      <c r="D39" s="47">
        <v>50</v>
      </c>
      <c r="E39" s="46" t="s">
        <v>31</v>
      </c>
      <c r="F39" s="460">
        <v>1</v>
      </c>
      <c r="G39" s="460">
        <v>2431</v>
      </c>
      <c r="H39" s="460">
        <v>2588</v>
      </c>
      <c r="I39" s="460">
        <v>52</v>
      </c>
      <c r="J39" s="461">
        <v>64.565610859728494</v>
      </c>
      <c r="K39" s="462"/>
      <c r="L39" s="462"/>
      <c r="M39" s="462"/>
      <c r="N39" s="461">
        <v>11.4819465569106</v>
      </c>
      <c r="O39" s="461">
        <v>75</v>
      </c>
      <c r="P39" s="462"/>
      <c r="Q39" s="462"/>
      <c r="R39" s="462"/>
      <c r="S39" s="464">
        <v>6.5816536404771697E-2</v>
      </c>
      <c r="T39" s="462"/>
      <c r="U39" s="462"/>
      <c r="V39" s="462"/>
      <c r="X39" s="465"/>
    </row>
    <row r="40" spans="2:26" ht="15.6">
      <c r="B40" s="54" t="s">
        <v>21</v>
      </c>
      <c r="C40" s="55" t="s">
        <v>12</v>
      </c>
      <c r="D40" s="56" t="s">
        <v>133</v>
      </c>
      <c r="E40" s="57" t="s">
        <v>121</v>
      </c>
      <c r="F40" s="466"/>
      <c r="G40" s="466"/>
      <c r="H40" s="466"/>
      <c r="I40" s="466"/>
      <c r="J40" s="467"/>
      <c r="K40" s="468"/>
      <c r="L40" s="469"/>
      <c r="M40" s="469"/>
      <c r="N40" s="467"/>
      <c r="O40" s="467"/>
      <c r="P40" s="468"/>
      <c r="Q40" s="469"/>
      <c r="R40" s="469"/>
      <c r="S40" s="471"/>
      <c r="T40" s="468"/>
      <c r="U40" s="469"/>
      <c r="V40" s="469"/>
      <c r="X40" s="465"/>
      <c r="Z40" s="66"/>
    </row>
    <row r="41" spans="2:26" ht="15.6">
      <c r="B41" s="45" t="s">
        <v>21</v>
      </c>
      <c r="C41" s="46" t="s">
        <v>12</v>
      </c>
      <c r="D41" s="47">
        <v>60</v>
      </c>
      <c r="E41" s="46" t="s">
        <v>31</v>
      </c>
      <c r="F41" s="460">
        <v>16</v>
      </c>
      <c r="G41" s="460">
        <v>505043</v>
      </c>
      <c r="H41" s="460">
        <v>777613</v>
      </c>
      <c r="I41" s="460">
        <v>421</v>
      </c>
      <c r="J41" s="461">
        <v>63.996537206627394</v>
      </c>
      <c r="K41" s="462"/>
      <c r="L41" s="462"/>
      <c r="M41" s="462"/>
      <c r="N41" s="461">
        <v>7.8410717990929344</v>
      </c>
      <c r="O41" s="461">
        <v>70.599168646080756</v>
      </c>
      <c r="P41" s="462"/>
      <c r="Q41" s="462"/>
      <c r="R41" s="462"/>
      <c r="S41" s="464">
        <v>0.33526414718444869</v>
      </c>
      <c r="T41" s="462"/>
      <c r="U41" s="462"/>
      <c r="V41" s="462"/>
      <c r="X41" s="465"/>
    </row>
    <row r="42" spans="2:26" ht="15.6">
      <c r="B42" s="54" t="s">
        <v>21</v>
      </c>
      <c r="C42" s="55" t="s">
        <v>12</v>
      </c>
      <c r="D42" s="56" t="s">
        <v>129</v>
      </c>
      <c r="E42" s="57" t="s">
        <v>121</v>
      </c>
      <c r="F42" s="466"/>
      <c r="G42" s="466"/>
      <c r="H42" s="466"/>
      <c r="I42" s="466"/>
      <c r="J42" s="467"/>
      <c r="K42" s="468"/>
      <c r="L42" s="469"/>
      <c r="M42" s="469"/>
      <c r="N42" s="467"/>
      <c r="O42" s="467"/>
      <c r="P42" s="468"/>
      <c r="Q42" s="469"/>
      <c r="R42" s="469"/>
      <c r="S42" s="471"/>
      <c r="T42" s="468"/>
      <c r="U42" s="469"/>
      <c r="V42" s="469"/>
      <c r="X42" s="465"/>
      <c r="Z42" s="66"/>
    </row>
    <row r="43" spans="2:26" ht="15.6">
      <c r="B43" s="45" t="s">
        <v>21</v>
      </c>
      <c r="C43" s="46" t="s">
        <v>12</v>
      </c>
      <c r="D43" s="47">
        <v>70</v>
      </c>
      <c r="E43" s="46" t="s">
        <v>31</v>
      </c>
      <c r="F43" s="460">
        <v>8</v>
      </c>
      <c r="G43" s="460">
        <v>264230</v>
      </c>
      <c r="H43" s="460">
        <v>417408</v>
      </c>
      <c r="I43" s="460">
        <v>115</v>
      </c>
      <c r="J43" s="461">
        <v>68.066554508467092</v>
      </c>
      <c r="K43" s="462"/>
      <c r="L43" s="462"/>
      <c r="M43" s="462"/>
      <c r="N43" s="461">
        <v>8.6960155841707998</v>
      </c>
      <c r="O43" s="461">
        <v>75.7</v>
      </c>
      <c r="P43" s="462"/>
      <c r="Q43" s="462"/>
      <c r="R43" s="462"/>
      <c r="S43" s="464">
        <v>0.58831712289057236</v>
      </c>
      <c r="T43" s="462"/>
      <c r="U43" s="462"/>
      <c r="V43" s="462"/>
      <c r="X43" s="465"/>
    </row>
    <row r="44" spans="2:26" ht="15.6">
      <c r="B44" s="54" t="s">
        <v>21</v>
      </c>
      <c r="C44" s="55" t="s">
        <v>12</v>
      </c>
      <c r="D44" s="56" t="s">
        <v>130</v>
      </c>
      <c r="E44" s="57" t="s">
        <v>121</v>
      </c>
      <c r="F44" s="466"/>
      <c r="G44" s="466"/>
      <c r="H44" s="466"/>
      <c r="I44" s="466"/>
      <c r="J44" s="467"/>
      <c r="K44" s="468"/>
      <c r="L44" s="469"/>
      <c r="M44" s="469"/>
      <c r="N44" s="467"/>
      <c r="O44" s="467"/>
      <c r="P44" s="468"/>
      <c r="Q44" s="469"/>
      <c r="R44" s="469"/>
      <c r="S44" s="471"/>
      <c r="T44" s="468"/>
      <c r="U44" s="469"/>
      <c r="V44" s="469"/>
      <c r="X44" s="465"/>
      <c r="Z44" s="66"/>
    </row>
    <row r="45" spans="2:26" ht="15.6">
      <c r="B45" s="45" t="s">
        <v>21</v>
      </c>
      <c r="C45" s="46" t="s">
        <v>12</v>
      </c>
      <c r="D45" s="47">
        <v>80</v>
      </c>
      <c r="E45" s="46" t="s">
        <v>31</v>
      </c>
      <c r="F45" s="460">
        <v>105</v>
      </c>
      <c r="G45" s="460">
        <v>2845621</v>
      </c>
      <c r="H45" s="460">
        <v>4730164</v>
      </c>
      <c r="I45" s="460">
        <v>1197</v>
      </c>
      <c r="J45" s="461">
        <v>82.889936967587786</v>
      </c>
      <c r="K45" s="462"/>
      <c r="L45" s="462"/>
      <c r="M45" s="462"/>
      <c r="N45" s="461">
        <v>10.559475184113658</v>
      </c>
      <c r="O45" s="461">
        <v>92.124822835010178</v>
      </c>
      <c r="P45" s="462"/>
      <c r="Q45" s="462"/>
      <c r="R45" s="462"/>
      <c r="S45" s="464">
        <v>0.39577819555080646</v>
      </c>
      <c r="T45" s="462"/>
      <c r="U45" s="462"/>
      <c r="V45" s="462"/>
      <c r="X45" s="465"/>
    </row>
    <row r="46" spans="2:26" ht="15.6">
      <c r="B46" s="54" t="s">
        <v>21</v>
      </c>
      <c r="C46" s="55" t="s">
        <v>12</v>
      </c>
      <c r="D46" s="56" t="s">
        <v>120</v>
      </c>
      <c r="E46" s="57" t="s">
        <v>121</v>
      </c>
      <c r="F46" s="466"/>
      <c r="G46" s="466"/>
      <c r="H46" s="466"/>
      <c r="I46" s="466"/>
      <c r="J46" s="467"/>
      <c r="K46" s="468"/>
      <c r="L46" s="469"/>
      <c r="M46" s="469"/>
      <c r="N46" s="467"/>
      <c r="O46" s="467"/>
      <c r="P46" s="468"/>
      <c r="Q46" s="469"/>
      <c r="R46" s="469"/>
      <c r="S46" s="471"/>
      <c r="T46" s="468"/>
      <c r="U46" s="469"/>
      <c r="V46" s="469"/>
      <c r="X46" s="465"/>
      <c r="Z46" s="66"/>
    </row>
    <row r="47" spans="2:26" ht="15.6">
      <c r="B47" s="45" t="s">
        <v>21</v>
      </c>
      <c r="C47" s="46" t="s">
        <v>12</v>
      </c>
      <c r="D47" s="47">
        <v>100</v>
      </c>
      <c r="E47" s="46" t="s">
        <v>31</v>
      </c>
      <c r="F47" s="460">
        <v>138</v>
      </c>
      <c r="G47" s="460">
        <v>1461626</v>
      </c>
      <c r="H47" s="460">
        <v>1907706</v>
      </c>
      <c r="I47" s="460">
        <v>803</v>
      </c>
      <c r="J47" s="461">
        <v>98.633568659407132</v>
      </c>
      <c r="K47" s="462"/>
      <c r="L47" s="462"/>
      <c r="M47" s="462"/>
      <c r="N47" s="461">
        <v>11.781944276045486</v>
      </c>
      <c r="O47" s="461">
        <v>109.00443814419332</v>
      </c>
      <c r="P47" s="462"/>
      <c r="Q47" s="462"/>
      <c r="R47" s="462"/>
      <c r="S47" s="464">
        <v>0.5428283033236847</v>
      </c>
      <c r="T47" s="462"/>
      <c r="U47" s="462"/>
      <c r="V47" s="462"/>
      <c r="X47" s="465"/>
    </row>
    <row r="48" spans="2:26" ht="15.6">
      <c r="B48" s="54" t="s">
        <v>21</v>
      </c>
      <c r="C48" s="55" t="s">
        <v>12</v>
      </c>
      <c r="D48" s="56" t="s">
        <v>123</v>
      </c>
      <c r="E48" s="57" t="s">
        <v>121</v>
      </c>
      <c r="F48" s="466"/>
      <c r="G48" s="466"/>
      <c r="H48" s="466"/>
      <c r="I48" s="466"/>
      <c r="J48" s="467"/>
      <c r="K48" s="468"/>
      <c r="L48" s="469"/>
      <c r="M48" s="469"/>
      <c r="N48" s="467"/>
      <c r="O48" s="467"/>
      <c r="P48" s="468"/>
      <c r="Q48" s="469"/>
      <c r="R48" s="469"/>
      <c r="S48" s="471"/>
      <c r="T48" s="468"/>
      <c r="U48" s="469"/>
      <c r="V48" s="469"/>
      <c r="X48" s="465"/>
      <c r="Z48" s="66"/>
    </row>
    <row r="49" spans="2:26" ht="15.6">
      <c r="B49" s="54" t="s">
        <v>21</v>
      </c>
      <c r="C49" s="55" t="s">
        <v>12</v>
      </c>
      <c r="D49" s="67" t="s">
        <v>127</v>
      </c>
      <c r="E49" s="68" t="s">
        <v>31</v>
      </c>
      <c r="F49" s="466">
        <f>SUM(F39:F48)</f>
        <v>268</v>
      </c>
      <c r="G49" s="466">
        <f t="shared" ref="G49:I49" si="4">SUM(G39:G48)</f>
        <v>5078951</v>
      </c>
      <c r="H49" s="466">
        <f t="shared" si="4"/>
        <v>7835479</v>
      </c>
      <c r="I49" s="466">
        <f t="shared" si="4"/>
        <v>2588</v>
      </c>
      <c r="J49" s="467">
        <f>SUMPRODUCT(J39:J48,$I39:$I48)/$I49</f>
        <v>83.674504590755888</v>
      </c>
      <c r="K49" s="472"/>
      <c r="L49" s="469"/>
      <c r="M49" s="469"/>
      <c r="N49" s="467">
        <f>SUMPRODUCT(N39:N48,$I39:$I48)/$I49</f>
        <v>10.43229802534996</v>
      </c>
      <c r="O49" s="467">
        <f>SUMPRODUCT(O39:O48,$I39:$I48)/$I49</f>
        <v>92.786602304209595</v>
      </c>
      <c r="P49" s="472"/>
      <c r="Q49" s="469"/>
      <c r="R49" s="469"/>
      <c r="S49" s="471">
        <f>SUMPRODUCT(S39:S48,$I39:$I48)/$I49</f>
        <v>0.43348638432509695</v>
      </c>
      <c r="T49" s="472"/>
      <c r="U49" s="469"/>
      <c r="V49" s="469"/>
      <c r="X49" s="465"/>
      <c r="Z49" s="66"/>
    </row>
    <row r="50" spans="2:26" ht="15.6">
      <c r="B50" s="76" t="s">
        <v>21</v>
      </c>
      <c r="C50" s="77" t="s">
        <v>131</v>
      </c>
      <c r="D50" s="78" t="s">
        <v>127</v>
      </c>
      <c r="E50" s="79" t="s">
        <v>121</v>
      </c>
      <c r="F50" s="473"/>
      <c r="G50" s="473"/>
      <c r="H50" s="473"/>
      <c r="I50" s="473"/>
      <c r="J50" s="474"/>
      <c r="K50" s="475"/>
      <c r="L50" s="476"/>
      <c r="M50" s="476"/>
      <c r="N50" s="474"/>
      <c r="O50" s="474"/>
      <c r="P50" s="475"/>
      <c r="Q50" s="476"/>
      <c r="R50" s="476"/>
      <c r="S50" s="478"/>
      <c r="T50" s="475"/>
      <c r="U50" s="476"/>
      <c r="V50" s="476"/>
      <c r="X50" s="465"/>
      <c r="Z50" s="66"/>
    </row>
    <row r="51" spans="2:26" ht="15.6">
      <c r="B51" s="45" t="s">
        <v>21</v>
      </c>
      <c r="C51" s="46" t="s">
        <v>10</v>
      </c>
      <c r="D51" s="47">
        <v>50</v>
      </c>
      <c r="E51" s="46" t="s">
        <v>31</v>
      </c>
      <c r="F51" s="460">
        <v>1</v>
      </c>
      <c r="G51" s="460">
        <v>31067</v>
      </c>
      <c r="H51" s="460">
        <v>39319</v>
      </c>
      <c r="I51" s="460">
        <v>120</v>
      </c>
      <c r="J51" s="461">
        <v>52.566968165577599</v>
      </c>
      <c r="K51" s="462"/>
      <c r="L51" s="462"/>
      <c r="M51" s="462"/>
      <c r="N51" s="461">
        <v>7.5230357682860198</v>
      </c>
      <c r="O51" s="461">
        <v>59</v>
      </c>
      <c r="P51" s="462"/>
      <c r="Q51" s="462"/>
      <c r="R51" s="462"/>
      <c r="S51" s="464">
        <v>0.37312904367978883</v>
      </c>
      <c r="T51" s="462"/>
      <c r="U51" s="462"/>
      <c r="V51" s="462"/>
      <c r="X51" s="465"/>
    </row>
    <row r="52" spans="2:26" ht="15.6">
      <c r="B52" s="54" t="s">
        <v>21</v>
      </c>
      <c r="C52" s="55" t="s">
        <v>10</v>
      </c>
      <c r="D52" s="56" t="s">
        <v>133</v>
      </c>
      <c r="E52" s="57" t="s">
        <v>121</v>
      </c>
      <c r="F52" s="466"/>
      <c r="G52" s="466"/>
      <c r="H52" s="466"/>
      <c r="I52" s="466"/>
      <c r="J52" s="467"/>
      <c r="K52" s="470"/>
      <c r="L52" s="469"/>
      <c r="M52" s="469"/>
      <c r="N52" s="467"/>
      <c r="O52" s="467"/>
      <c r="P52" s="470"/>
      <c r="Q52" s="469"/>
      <c r="R52" s="469"/>
      <c r="S52" s="471"/>
      <c r="T52" s="470"/>
      <c r="U52" s="469"/>
      <c r="V52" s="469"/>
      <c r="X52" s="465"/>
      <c r="Z52" s="66"/>
    </row>
    <row r="53" spans="2:26" ht="15.6">
      <c r="B53" s="45" t="s">
        <v>21</v>
      </c>
      <c r="C53" s="46" t="s">
        <v>10</v>
      </c>
      <c r="D53" s="47">
        <v>60</v>
      </c>
      <c r="E53" s="46" t="s">
        <v>31</v>
      </c>
      <c r="F53" s="460">
        <v>6</v>
      </c>
      <c r="G53" s="460">
        <v>168535</v>
      </c>
      <c r="H53" s="460">
        <v>241256</v>
      </c>
      <c r="I53" s="460">
        <v>67</v>
      </c>
      <c r="J53" s="461">
        <v>62.281707482599323</v>
      </c>
      <c r="K53" s="462"/>
      <c r="L53" s="462"/>
      <c r="M53" s="462"/>
      <c r="N53" s="461">
        <v>7.4605898812496454</v>
      </c>
      <c r="O53" s="461">
        <v>68.833333333333329</v>
      </c>
      <c r="P53" s="462"/>
      <c r="Q53" s="462"/>
      <c r="R53" s="462"/>
      <c r="S53" s="464">
        <v>0.41228541369827032</v>
      </c>
      <c r="T53" s="462"/>
      <c r="U53" s="462"/>
      <c r="V53" s="462"/>
      <c r="X53" s="465"/>
    </row>
    <row r="54" spans="2:26" ht="15.6">
      <c r="B54" s="54" t="s">
        <v>21</v>
      </c>
      <c r="C54" s="55" t="s">
        <v>10</v>
      </c>
      <c r="D54" s="56" t="s">
        <v>129</v>
      </c>
      <c r="E54" s="57" t="s">
        <v>121</v>
      </c>
      <c r="F54" s="466"/>
      <c r="G54" s="466"/>
      <c r="H54" s="466"/>
      <c r="I54" s="466"/>
      <c r="J54" s="467"/>
      <c r="K54" s="470"/>
      <c r="L54" s="469"/>
      <c r="M54" s="469"/>
      <c r="N54" s="467"/>
      <c r="O54" s="467"/>
      <c r="P54" s="470"/>
      <c r="Q54" s="469"/>
      <c r="R54" s="469"/>
      <c r="S54" s="471"/>
      <c r="T54" s="470"/>
      <c r="U54" s="469"/>
      <c r="V54" s="469"/>
      <c r="X54" s="465"/>
      <c r="Z54" s="66"/>
    </row>
    <row r="55" spans="2:26" ht="15.6">
      <c r="B55" s="54" t="s">
        <v>21</v>
      </c>
      <c r="C55" s="55" t="s">
        <v>10</v>
      </c>
      <c r="D55" s="67" t="s">
        <v>127</v>
      </c>
      <c r="E55" s="68" t="s">
        <v>31</v>
      </c>
      <c r="F55" s="466">
        <f>SUM(F51:F54)</f>
        <v>7</v>
      </c>
      <c r="G55" s="466">
        <f t="shared" ref="G55:I55" si="5">SUM(G51:G54)</f>
        <v>199602</v>
      </c>
      <c r="H55" s="466">
        <f t="shared" si="5"/>
        <v>280575</v>
      </c>
      <c r="I55" s="466">
        <f t="shared" si="5"/>
        <v>187</v>
      </c>
      <c r="J55" s="467">
        <f>SUMPRODUCT(J51:J54,$I51:$I54)/$I55</f>
        <v>56.047650166863455</v>
      </c>
      <c r="K55" s="472"/>
      <c r="L55" s="469"/>
      <c r="M55" s="469"/>
      <c r="N55" s="467">
        <f t="shared" ref="N55:O55" si="6">SUMPRODUCT(N51:N54,$I51:$I54)/$I55</f>
        <v>7.5006621082248595</v>
      </c>
      <c r="O55" s="467">
        <f t="shared" si="6"/>
        <v>62.52317290552584</v>
      </c>
      <c r="P55" s="472"/>
      <c r="Q55" s="469"/>
      <c r="R55" s="469"/>
      <c r="S55" s="471">
        <f>SUMPRODUCT(S51:S54,$I51:$I54)/$I55</f>
        <v>0.38715833133346939</v>
      </c>
      <c r="T55" s="472"/>
      <c r="U55" s="469"/>
      <c r="V55" s="469"/>
      <c r="X55" s="465"/>
      <c r="Z55" s="66"/>
    </row>
    <row r="56" spans="2:26" ht="15.6">
      <c r="B56" s="76" t="s">
        <v>21</v>
      </c>
      <c r="C56" s="77" t="s">
        <v>134</v>
      </c>
      <c r="D56" s="78" t="s">
        <v>127</v>
      </c>
      <c r="E56" s="79" t="s">
        <v>121</v>
      </c>
      <c r="F56" s="473"/>
      <c r="G56" s="473"/>
      <c r="H56" s="473"/>
      <c r="I56" s="473"/>
      <c r="J56" s="474"/>
      <c r="K56" s="476"/>
      <c r="L56" s="476"/>
      <c r="M56" s="476"/>
      <c r="N56" s="474"/>
      <c r="O56" s="474"/>
      <c r="P56" s="476"/>
      <c r="Q56" s="476"/>
      <c r="R56" s="476"/>
      <c r="S56" s="478"/>
      <c r="T56" s="476"/>
      <c r="U56" s="476"/>
      <c r="V56" s="476"/>
      <c r="X56" s="465"/>
      <c r="Z56" s="66"/>
    </row>
    <row r="57" spans="2:26" ht="15.6">
      <c r="B57" s="76" t="s">
        <v>21</v>
      </c>
      <c r="C57" s="79" t="s">
        <v>135</v>
      </c>
      <c r="D57" s="78" t="s">
        <v>136</v>
      </c>
      <c r="E57" s="77" t="s">
        <v>137</v>
      </c>
      <c r="F57" s="473">
        <f>F55+F49+F37</f>
        <v>312</v>
      </c>
      <c r="G57" s="473">
        <f t="shared" ref="G57:I57" si="7">G55+G49+G37</f>
        <v>7179547</v>
      </c>
      <c r="H57" s="473">
        <f t="shared" si="7"/>
        <v>11040660</v>
      </c>
      <c r="I57" s="473">
        <f t="shared" si="7"/>
        <v>3692</v>
      </c>
      <c r="J57" s="474">
        <f>(J55*$I55+J37*$I37+J49*$I49)/($I37+$I49+$I55)</f>
        <v>88.142277876307332</v>
      </c>
      <c r="K57" s="476"/>
      <c r="L57" s="476"/>
      <c r="M57" s="476"/>
      <c r="N57" s="474">
        <f t="shared" ref="N57:O57" si="8">(N55*$I55+N37*$I37+N49*$I49)/($I37+$I49+$I55)</f>
        <v>10.681092212320527</v>
      </c>
      <c r="O57" s="474">
        <f t="shared" si="8"/>
        <v>97.618610535381293</v>
      </c>
      <c r="P57" s="476"/>
      <c r="Q57" s="476"/>
      <c r="R57" s="476"/>
      <c r="S57" s="478">
        <f>(S55*$I55+S37*$I37+S49*$I49)/($I37+$I49+$I55)</f>
        <v>0.44743788588527122</v>
      </c>
      <c r="T57" s="476"/>
      <c r="U57" s="476"/>
      <c r="V57" s="476"/>
      <c r="X57" s="465"/>
    </row>
    <row r="58" spans="2:26" ht="15.6">
      <c r="B58" s="96" t="s">
        <v>142</v>
      </c>
      <c r="C58" s="97" t="s">
        <v>135</v>
      </c>
      <c r="D58" s="98" t="s">
        <v>136</v>
      </c>
      <c r="E58" s="97" t="s">
        <v>121</v>
      </c>
      <c r="F58" s="481"/>
      <c r="G58" s="481"/>
      <c r="H58" s="481"/>
      <c r="I58" s="481"/>
      <c r="J58" s="482"/>
      <c r="K58" s="485"/>
      <c r="L58" s="486"/>
      <c r="M58" s="486"/>
      <c r="N58" s="482"/>
      <c r="O58" s="482"/>
      <c r="P58" s="485"/>
      <c r="Q58" s="486"/>
      <c r="R58" s="486"/>
      <c r="S58" s="484"/>
      <c r="T58" s="485"/>
      <c r="U58" s="486"/>
      <c r="V58" s="486"/>
      <c r="X58" s="465"/>
    </row>
    <row r="59" spans="2:26" ht="15.6">
      <c r="B59" s="45" t="s">
        <v>23</v>
      </c>
      <c r="C59" s="46" t="s">
        <v>14</v>
      </c>
      <c r="D59" s="47">
        <v>80</v>
      </c>
      <c r="E59" s="46" t="s">
        <v>31</v>
      </c>
      <c r="F59" s="460">
        <v>7</v>
      </c>
      <c r="G59" s="460">
        <v>547007</v>
      </c>
      <c r="H59" s="460">
        <v>1335142</v>
      </c>
      <c r="I59" s="460">
        <v>110</v>
      </c>
      <c r="J59" s="461">
        <v>84.564948457200629</v>
      </c>
      <c r="K59" s="462"/>
      <c r="L59" s="462"/>
      <c r="M59" s="462"/>
      <c r="N59" s="461">
        <v>8.9959440689489725</v>
      </c>
      <c r="O59" s="461">
        <v>93.142857142857125</v>
      </c>
      <c r="P59" s="462"/>
      <c r="Q59" s="462"/>
      <c r="R59" s="462"/>
      <c r="S59" s="464">
        <v>0.30562359007174622</v>
      </c>
      <c r="T59" s="462"/>
      <c r="U59" s="462"/>
      <c r="V59" s="462"/>
      <c r="X59" s="465"/>
    </row>
    <row r="60" spans="2:26" s="66" customFormat="1" ht="15.6">
      <c r="B60" s="54" t="s">
        <v>23</v>
      </c>
      <c r="C60" s="55" t="s">
        <v>14</v>
      </c>
      <c r="D60" s="56" t="s">
        <v>120</v>
      </c>
      <c r="E60" s="57" t="s">
        <v>121</v>
      </c>
      <c r="F60" s="466"/>
      <c r="G60" s="466"/>
      <c r="H60" s="466"/>
      <c r="I60" s="466"/>
      <c r="J60" s="467"/>
      <c r="K60" s="468"/>
      <c r="L60" s="469"/>
      <c r="M60" s="469"/>
      <c r="N60" s="467"/>
      <c r="O60" s="467"/>
      <c r="P60" s="468"/>
      <c r="Q60" s="469"/>
      <c r="R60" s="469"/>
      <c r="S60" s="471"/>
      <c r="T60" s="468"/>
      <c r="U60" s="469"/>
      <c r="V60" s="469"/>
      <c r="X60" s="465"/>
    </row>
    <row r="61" spans="2:26" ht="15.6">
      <c r="B61" s="45" t="s">
        <v>23</v>
      </c>
      <c r="C61" s="46" t="s">
        <v>14</v>
      </c>
      <c r="D61" s="47">
        <v>100</v>
      </c>
      <c r="E61" s="46" t="s">
        <v>31</v>
      </c>
      <c r="F61" s="460">
        <v>20</v>
      </c>
      <c r="G61" s="460">
        <v>1397663</v>
      </c>
      <c r="H61" s="460">
        <v>3648088</v>
      </c>
      <c r="I61" s="460">
        <v>467</v>
      </c>
      <c r="J61" s="461">
        <v>103.7348247129607</v>
      </c>
      <c r="K61" s="462"/>
      <c r="L61" s="462"/>
      <c r="M61" s="462"/>
      <c r="N61" s="461">
        <v>9.7561411287527928</v>
      </c>
      <c r="O61" s="461">
        <v>112.9</v>
      </c>
      <c r="P61" s="462"/>
      <c r="Q61" s="462"/>
      <c r="R61" s="462"/>
      <c r="S61" s="464">
        <v>0.33678314109547425</v>
      </c>
      <c r="T61" s="462"/>
      <c r="U61" s="462"/>
      <c r="V61" s="462"/>
      <c r="X61" s="465"/>
    </row>
    <row r="62" spans="2:26" s="66" customFormat="1" ht="15.6">
      <c r="B62" s="54" t="s">
        <v>23</v>
      </c>
      <c r="C62" s="55" t="s">
        <v>14</v>
      </c>
      <c r="D62" s="56" t="s">
        <v>123</v>
      </c>
      <c r="E62" s="57" t="s">
        <v>121</v>
      </c>
      <c r="F62" s="466"/>
      <c r="G62" s="466"/>
      <c r="H62" s="466"/>
      <c r="I62" s="466"/>
      <c r="J62" s="467"/>
      <c r="K62" s="468"/>
      <c r="L62" s="469"/>
      <c r="M62" s="469"/>
      <c r="N62" s="467"/>
      <c r="O62" s="467"/>
      <c r="P62" s="468"/>
      <c r="Q62" s="469"/>
      <c r="R62" s="469"/>
      <c r="S62" s="471"/>
      <c r="T62" s="468"/>
      <c r="U62" s="469"/>
      <c r="V62" s="469"/>
      <c r="X62" s="465"/>
    </row>
    <row r="63" spans="2:26" ht="15.6">
      <c r="B63" s="45" t="s">
        <v>23</v>
      </c>
      <c r="C63" s="46" t="s">
        <v>14</v>
      </c>
      <c r="D63" s="47">
        <v>120</v>
      </c>
      <c r="E63" s="46" t="s">
        <v>31</v>
      </c>
      <c r="F63" s="460">
        <v>10</v>
      </c>
      <c r="G63" s="460">
        <v>717069</v>
      </c>
      <c r="H63" s="460">
        <v>1655654</v>
      </c>
      <c r="I63" s="460">
        <v>797</v>
      </c>
      <c r="J63" s="461">
        <v>117.32723445221411</v>
      </c>
      <c r="K63" s="462"/>
      <c r="L63" s="462"/>
      <c r="M63" s="462"/>
      <c r="N63" s="461">
        <v>12.095663441967229</v>
      </c>
      <c r="O63" s="461">
        <v>128.4</v>
      </c>
      <c r="P63" s="462"/>
      <c r="Q63" s="462"/>
      <c r="R63" s="462"/>
      <c r="S63" s="464">
        <v>0.53348058796920406</v>
      </c>
      <c r="T63" s="462"/>
      <c r="U63" s="462"/>
      <c r="V63" s="462"/>
      <c r="X63" s="465"/>
    </row>
    <row r="64" spans="2:26" s="66" customFormat="1" ht="15.6">
      <c r="B64" s="54" t="s">
        <v>23</v>
      </c>
      <c r="C64" s="55" t="s">
        <v>14</v>
      </c>
      <c r="D64" s="56" t="s">
        <v>125</v>
      </c>
      <c r="E64" s="57" t="s">
        <v>121</v>
      </c>
      <c r="F64" s="466"/>
      <c r="G64" s="466"/>
      <c r="H64" s="466"/>
      <c r="I64" s="466"/>
      <c r="J64" s="467"/>
      <c r="K64" s="468"/>
      <c r="L64" s="469"/>
      <c r="M64" s="469"/>
      <c r="N64" s="467"/>
      <c r="O64" s="467"/>
      <c r="P64" s="468"/>
      <c r="Q64" s="469"/>
      <c r="R64" s="469"/>
      <c r="S64" s="471"/>
      <c r="T64" s="468"/>
      <c r="U64" s="469"/>
      <c r="V64" s="469"/>
      <c r="X64" s="465"/>
    </row>
    <row r="65" spans="2:26" ht="15.6">
      <c r="B65" s="54" t="s">
        <v>23</v>
      </c>
      <c r="C65" s="55" t="s">
        <v>14</v>
      </c>
      <c r="D65" s="67" t="s">
        <v>127</v>
      </c>
      <c r="E65" s="68" t="s">
        <v>31</v>
      </c>
      <c r="F65" s="466">
        <f>SUM(F59:F64)</f>
        <v>37</v>
      </c>
      <c r="G65" s="466">
        <f t="shared" ref="G65:I65" si="9">SUM(G59:G64)</f>
        <v>2661739</v>
      </c>
      <c r="H65" s="466">
        <f t="shared" si="9"/>
        <v>6638884</v>
      </c>
      <c r="I65" s="466">
        <f t="shared" si="9"/>
        <v>1374</v>
      </c>
      <c r="J65" s="467">
        <f>SUMPRODUCT(J59:J64,$I59:$I64)/$I65</f>
        <v>110.08450751794713</v>
      </c>
      <c r="K65" s="472"/>
      <c r="L65" s="469"/>
      <c r="M65" s="469"/>
      <c r="N65" s="467">
        <f>SUMPRODUCT(N59:N64,$I59:$I64)/$I65</f>
        <v>11.05234026052389</v>
      </c>
      <c r="O65" s="467">
        <f>SUMPRODUCT(O59:O64,$I59:$I64)/$I65</f>
        <v>120.30918070284883</v>
      </c>
      <c r="P65" s="472"/>
      <c r="Q65" s="469"/>
      <c r="R65" s="469"/>
      <c r="S65" s="471">
        <f>SUMPRODUCT(S59:S64,$I59:$I64)/$I65</f>
        <v>0.44838453450577453</v>
      </c>
      <c r="T65" s="472"/>
      <c r="U65" s="469"/>
      <c r="V65" s="469"/>
      <c r="X65" s="465"/>
      <c r="Z65" s="66"/>
    </row>
    <row r="66" spans="2:26" s="66" customFormat="1" ht="15.6">
      <c r="B66" s="76" t="s">
        <v>23</v>
      </c>
      <c r="C66" s="77" t="s">
        <v>128</v>
      </c>
      <c r="D66" s="78" t="s">
        <v>127</v>
      </c>
      <c r="E66" s="79" t="s">
        <v>121</v>
      </c>
      <c r="F66" s="473"/>
      <c r="G66" s="473"/>
      <c r="H66" s="473"/>
      <c r="I66" s="473"/>
      <c r="J66" s="474"/>
      <c r="K66" s="475"/>
      <c r="L66" s="476"/>
      <c r="M66" s="476"/>
      <c r="N66" s="474"/>
      <c r="O66" s="474"/>
      <c r="P66" s="475"/>
      <c r="Q66" s="476"/>
      <c r="R66" s="476"/>
      <c r="S66" s="478"/>
      <c r="T66" s="475"/>
      <c r="U66" s="476"/>
      <c r="V66" s="476"/>
      <c r="X66" s="465"/>
    </row>
    <row r="67" spans="2:26" ht="15.6">
      <c r="B67" s="45" t="s">
        <v>23</v>
      </c>
      <c r="C67" s="46" t="s">
        <v>12</v>
      </c>
      <c r="D67" s="47">
        <v>50</v>
      </c>
      <c r="E67" s="46" t="s">
        <v>31</v>
      </c>
      <c r="F67" s="460">
        <v>1</v>
      </c>
      <c r="G67" s="460">
        <v>7100</v>
      </c>
      <c r="H67" s="460">
        <v>7842</v>
      </c>
      <c r="I67" s="460">
        <v>151</v>
      </c>
      <c r="J67" s="461">
        <v>63.753098591549303</v>
      </c>
      <c r="K67" s="462"/>
      <c r="L67" s="462"/>
      <c r="M67" s="462"/>
      <c r="N67" s="461">
        <v>9.78348636292694</v>
      </c>
      <c r="O67" s="461">
        <v>74</v>
      </c>
      <c r="P67" s="462"/>
      <c r="Q67" s="462"/>
      <c r="R67" s="462"/>
      <c r="S67" s="464">
        <v>5.0422535211267605E-2</v>
      </c>
      <c r="T67" s="462"/>
      <c r="U67" s="462"/>
      <c r="V67" s="462"/>
      <c r="X67" s="465"/>
    </row>
    <row r="68" spans="2:26" ht="15.6">
      <c r="B68" s="54" t="s">
        <v>23</v>
      </c>
      <c r="C68" s="55" t="s">
        <v>12</v>
      </c>
      <c r="D68" s="56" t="s">
        <v>133</v>
      </c>
      <c r="E68" s="57" t="s">
        <v>121</v>
      </c>
      <c r="F68" s="466"/>
      <c r="G68" s="466"/>
      <c r="H68" s="466"/>
      <c r="I68" s="466"/>
      <c r="J68" s="467"/>
      <c r="K68" s="468"/>
      <c r="L68" s="469"/>
      <c r="M68" s="469"/>
      <c r="N68" s="467"/>
      <c r="O68" s="467"/>
      <c r="P68" s="468"/>
      <c r="Q68" s="469"/>
      <c r="R68" s="469"/>
      <c r="S68" s="471"/>
      <c r="T68" s="468"/>
      <c r="U68" s="469"/>
      <c r="V68" s="469"/>
      <c r="X68" s="465"/>
      <c r="Z68" s="66"/>
    </row>
    <row r="69" spans="2:26" ht="15.6">
      <c r="B69" s="45" t="s">
        <v>23</v>
      </c>
      <c r="C69" s="46" t="s">
        <v>12</v>
      </c>
      <c r="D69" s="47">
        <v>60</v>
      </c>
      <c r="E69" s="46" t="s">
        <v>31</v>
      </c>
      <c r="F69" s="460">
        <v>16</v>
      </c>
      <c r="G69" s="460">
        <v>670614</v>
      </c>
      <c r="H69" s="460">
        <v>1559933</v>
      </c>
      <c r="I69" s="460">
        <v>628</v>
      </c>
      <c r="J69" s="461">
        <v>63.713682077858401</v>
      </c>
      <c r="K69" s="462"/>
      <c r="L69" s="462"/>
      <c r="M69" s="462"/>
      <c r="N69" s="461">
        <v>6.442816876348477</v>
      </c>
      <c r="O69" s="461">
        <v>69.471735668789805</v>
      </c>
      <c r="P69" s="462"/>
      <c r="Q69" s="462"/>
      <c r="R69" s="462"/>
      <c r="S69" s="464">
        <v>0.30967347910225346</v>
      </c>
      <c r="T69" s="462"/>
      <c r="U69" s="462"/>
      <c r="V69" s="462"/>
      <c r="X69" s="465"/>
    </row>
    <row r="70" spans="2:26" ht="15.6">
      <c r="B70" s="54" t="s">
        <v>23</v>
      </c>
      <c r="C70" s="55" t="s">
        <v>12</v>
      </c>
      <c r="D70" s="56" t="s">
        <v>129</v>
      </c>
      <c r="E70" s="57" t="s">
        <v>121</v>
      </c>
      <c r="F70" s="466"/>
      <c r="G70" s="466"/>
      <c r="H70" s="466"/>
      <c r="I70" s="466"/>
      <c r="J70" s="467"/>
      <c r="K70" s="468"/>
      <c r="L70" s="469"/>
      <c r="M70" s="469"/>
      <c r="N70" s="467"/>
      <c r="O70" s="467"/>
      <c r="P70" s="468"/>
      <c r="Q70" s="469"/>
      <c r="R70" s="469"/>
      <c r="S70" s="471"/>
      <c r="T70" s="468"/>
      <c r="U70" s="469"/>
      <c r="V70" s="469"/>
      <c r="X70" s="465"/>
      <c r="Z70" s="66"/>
    </row>
    <row r="71" spans="2:26" ht="15.6">
      <c r="B71" s="45" t="s">
        <v>23</v>
      </c>
      <c r="C71" s="46" t="s">
        <v>12</v>
      </c>
      <c r="D71" s="47">
        <v>70</v>
      </c>
      <c r="E71" s="46" t="s">
        <v>31</v>
      </c>
      <c r="F71" s="460">
        <v>8</v>
      </c>
      <c r="G71" s="460">
        <v>367829</v>
      </c>
      <c r="H71" s="460">
        <v>905028</v>
      </c>
      <c r="I71" s="460">
        <v>176</v>
      </c>
      <c r="J71" s="461">
        <v>67.329296182752103</v>
      </c>
      <c r="K71" s="462"/>
      <c r="L71" s="462"/>
      <c r="M71" s="462"/>
      <c r="N71" s="461">
        <v>7.2210969995114969</v>
      </c>
      <c r="O71" s="461">
        <v>73.664772727272734</v>
      </c>
      <c r="P71" s="462"/>
      <c r="Q71" s="462"/>
      <c r="R71" s="462"/>
      <c r="S71" s="464">
        <v>0.59146057677683483</v>
      </c>
      <c r="T71" s="462"/>
      <c r="U71" s="462"/>
      <c r="V71" s="462"/>
      <c r="X71" s="465"/>
    </row>
    <row r="72" spans="2:26" ht="15.6">
      <c r="B72" s="54" t="s">
        <v>23</v>
      </c>
      <c r="C72" s="55" t="s">
        <v>12</v>
      </c>
      <c r="D72" s="56" t="s">
        <v>130</v>
      </c>
      <c r="E72" s="57" t="s">
        <v>121</v>
      </c>
      <c r="F72" s="466"/>
      <c r="G72" s="466"/>
      <c r="H72" s="466"/>
      <c r="I72" s="466"/>
      <c r="J72" s="467"/>
      <c r="K72" s="468"/>
      <c r="L72" s="469"/>
      <c r="M72" s="469"/>
      <c r="N72" s="467"/>
      <c r="O72" s="467"/>
      <c r="P72" s="468"/>
      <c r="Q72" s="469"/>
      <c r="R72" s="469"/>
      <c r="S72" s="471"/>
      <c r="T72" s="468"/>
      <c r="U72" s="469"/>
      <c r="V72" s="469"/>
      <c r="X72" s="465"/>
      <c r="Z72" s="66"/>
    </row>
    <row r="73" spans="2:26" ht="15.6">
      <c r="B73" s="45" t="s">
        <v>23</v>
      </c>
      <c r="C73" s="46" t="s">
        <v>12</v>
      </c>
      <c r="D73" s="47">
        <v>80</v>
      </c>
      <c r="E73" s="46" t="s">
        <v>31</v>
      </c>
      <c r="F73" s="460">
        <v>105</v>
      </c>
      <c r="G73" s="460">
        <v>3626266</v>
      </c>
      <c r="H73" s="460">
        <v>9460193</v>
      </c>
      <c r="I73" s="460">
        <v>2030</v>
      </c>
      <c r="J73" s="461">
        <v>82.421797132766159</v>
      </c>
      <c r="K73" s="462"/>
      <c r="L73" s="462"/>
      <c r="M73" s="462"/>
      <c r="N73" s="461">
        <v>8.9050697338983973</v>
      </c>
      <c r="O73" s="461">
        <v>90.227468673932719</v>
      </c>
      <c r="P73" s="462"/>
      <c r="Q73" s="462"/>
      <c r="R73" s="462"/>
      <c r="S73" s="464">
        <v>0.3823129093752764</v>
      </c>
      <c r="T73" s="462"/>
      <c r="U73" s="462"/>
      <c r="V73" s="462"/>
      <c r="X73" s="465"/>
    </row>
    <row r="74" spans="2:26" ht="15.6">
      <c r="B74" s="54" t="s">
        <v>23</v>
      </c>
      <c r="C74" s="55" t="s">
        <v>12</v>
      </c>
      <c r="D74" s="56" t="s">
        <v>120</v>
      </c>
      <c r="E74" s="57" t="s">
        <v>121</v>
      </c>
      <c r="F74" s="466"/>
      <c r="G74" s="466"/>
      <c r="H74" s="466"/>
      <c r="I74" s="466"/>
      <c r="J74" s="467"/>
      <c r="K74" s="468"/>
      <c r="L74" s="469"/>
      <c r="M74" s="469"/>
      <c r="N74" s="467"/>
      <c r="O74" s="467"/>
      <c r="P74" s="468"/>
      <c r="Q74" s="469"/>
      <c r="R74" s="469"/>
      <c r="S74" s="471"/>
      <c r="T74" s="468"/>
      <c r="U74" s="469"/>
      <c r="V74" s="469"/>
      <c r="X74" s="465"/>
      <c r="Z74" s="66"/>
    </row>
    <row r="75" spans="2:26" ht="15.6">
      <c r="B75" s="45" t="s">
        <v>23</v>
      </c>
      <c r="C75" s="46" t="s">
        <v>12</v>
      </c>
      <c r="D75" s="47">
        <v>100</v>
      </c>
      <c r="E75" s="46" t="s">
        <v>31</v>
      </c>
      <c r="F75" s="460">
        <v>138</v>
      </c>
      <c r="G75" s="460">
        <v>2912299</v>
      </c>
      <c r="H75" s="460">
        <v>5289740</v>
      </c>
      <c r="I75" s="460">
        <v>1767</v>
      </c>
      <c r="J75" s="461">
        <v>98.857636836193848</v>
      </c>
      <c r="K75" s="462"/>
      <c r="L75" s="462"/>
      <c r="M75" s="462"/>
      <c r="N75" s="461">
        <v>9.7774141783325703</v>
      </c>
      <c r="O75" s="461">
        <v>107.13678942551985</v>
      </c>
      <c r="P75" s="462"/>
      <c r="Q75" s="462"/>
      <c r="R75" s="462"/>
      <c r="S75" s="464">
        <v>0.53898258845676883</v>
      </c>
      <c r="T75" s="462"/>
      <c r="U75" s="462"/>
      <c r="V75" s="462"/>
      <c r="X75" s="465"/>
    </row>
    <row r="76" spans="2:26" ht="15.6">
      <c r="B76" s="54" t="s">
        <v>23</v>
      </c>
      <c r="C76" s="55" t="s">
        <v>12</v>
      </c>
      <c r="D76" s="56" t="s">
        <v>123</v>
      </c>
      <c r="E76" s="57" t="s">
        <v>121</v>
      </c>
      <c r="F76" s="466"/>
      <c r="G76" s="466"/>
      <c r="H76" s="466"/>
      <c r="I76" s="466"/>
      <c r="J76" s="467"/>
      <c r="K76" s="468"/>
      <c r="L76" s="469"/>
      <c r="M76" s="469"/>
      <c r="N76" s="467"/>
      <c r="O76" s="467"/>
      <c r="P76" s="468"/>
      <c r="Q76" s="469"/>
      <c r="R76" s="469"/>
      <c r="S76" s="471"/>
      <c r="T76" s="468"/>
      <c r="U76" s="469"/>
      <c r="V76" s="469"/>
      <c r="X76" s="465"/>
      <c r="Z76" s="66"/>
    </row>
    <row r="77" spans="2:26" ht="15.6">
      <c r="B77" s="54" t="s">
        <v>23</v>
      </c>
      <c r="C77" s="55" t="s">
        <v>12</v>
      </c>
      <c r="D77" s="67" t="s">
        <v>127</v>
      </c>
      <c r="E77" s="68" t="s">
        <v>31</v>
      </c>
      <c r="F77" s="466">
        <f>SUM(F67:F76)</f>
        <v>268</v>
      </c>
      <c r="G77" s="466">
        <f t="shared" ref="G77:I77" si="10">SUM(G67:G76)</f>
        <v>7584108</v>
      </c>
      <c r="H77" s="466">
        <f t="shared" si="10"/>
        <v>17222736</v>
      </c>
      <c r="I77" s="466">
        <f t="shared" si="10"/>
        <v>4752</v>
      </c>
      <c r="J77" s="467">
        <f>SUMPRODUCT(J67:J76,$I67:$I76)/$I77</f>
        <v>84.908787632460687</v>
      </c>
      <c r="K77" s="472"/>
      <c r="L77" s="469"/>
      <c r="M77" s="469"/>
      <c r="N77" s="467">
        <f>SUMPRODUCT(N67:N76,$I67:$I76)/$I77</f>
        <v>8.8695898409070359</v>
      </c>
      <c r="O77" s="467">
        <f>SUMPRODUCT(O67:O76,$I67:$I76)/$I77</f>
        <v>92.643038367629842</v>
      </c>
      <c r="P77" s="472"/>
      <c r="Q77" s="469"/>
      <c r="R77" s="469"/>
      <c r="S77" s="471">
        <f>SUMPRODUCT(S67:S76,$I67:$I76)/$I77</f>
        <v>0.42816987563989078</v>
      </c>
      <c r="T77" s="472"/>
      <c r="U77" s="469"/>
      <c r="V77" s="469"/>
      <c r="X77" s="465"/>
      <c r="Z77" s="66"/>
    </row>
    <row r="78" spans="2:26" ht="15.6">
      <c r="B78" s="76" t="s">
        <v>23</v>
      </c>
      <c r="C78" s="77" t="s">
        <v>131</v>
      </c>
      <c r="D78" s="78" t="s">
        <v>127</v>
      </c>
      <c r="E78" s="79" t="s">
        <v>121</v>
      </c>
      <c r="F78" s="473"/>
      <c r="G78" s="473"/>
      <c r="H78" s="473"/>
      <c r="I78" s="473"/>
      <c r="J78" s="474"/>
      <c r="K78" s="475"/>
      <c r="L78" s="476"/>
      <c r="M78" s="476"/>
      <c r="N78" s="474"/>
      <c r="O78" s="474"/>
      <c r="P78" s="475"/>
      <c r="Q78" s="476"/>
      <c r="R78" s="476"/>
      <c r="S78" s="478"/>
      <c r="T78" s="475"/>
      <c r="U78" s="476"/>
      <c r="V78" s="476"/>
      <c r="X78" s="465"/>
      <c r="Z78" s="66"/>
    </row>
    <row r="79" spans="2:26" ht="15.6">
      <c r="B79" s="45" t="s">
        <v>23</v>
      </c>
      <c r="C79" s="46" t="s">
        <v>10</v>
      </c>
      <c r="D79" s="47">
        <v>50</v>
      </c>
      <c r="E79" s="46" t="s">
        <v>31</v>
      </c>
      <c r="F79" s="460">
        <v>1</v>
      </c>
      <c r="G79" s="460">
        <v>50501</v>
      </c>
      <c r="H79" s="460">
        <v>79176</v>
      </c>
      <c r="I79" s="460">
        <v>195</v>
      </c>
      <c r="J79" s="461">
        <v>51.838379438030898</v>
      </c>
      <c r="K79" s="462"/>
      <c r="L79" s="462"/>
      <c r="M79" s="462"/>
      <c r="N79" s="461">
        <v>7.9688339122020597</v>
      </c>
      <c r="O79" s="461">
        <v>59</v>
      </c>
      <c r="P79" s="462"/>
      <c r="Q79" s="462"/>
      <c r="R79" s="462"/>
      <c r="S79" s="464">
        <v>0.39161600760380988</v>
      </c>
      <c r="T79" s="462"/>
      <c r="U79" s="462"/>
      <c r="V79" s="462"/>
      <c r="X79" s="465"/>
    </row>
    <row r="80" spans="2:26" ht="15.6">
      <c r="B80" s="54" t="s">
        <v>23</v>
      </c>
      <c r="C80" s="55" t="s">
        <v>10</v>
      </c>
      <c r="D80" s="56" t="s">
        <v>133</v>
      </c>
      <c r="E80" s="57" t="s">
        <v>121</v>
      </c>
      <c r="F80" s="466"/>
      <c r="G80" s="466"/>
      <c r="H80" s="466"/>
      <c r="I80" s="466"/>
      <c r="J80" s="467"/>
      <c r="K80" s="470"/>
      <c r="L80" s="469"/>
      <c r="M80" s="469"/>
      <c r="N80" s="467"/>
      <c r="O80" s="467"/>
      <c r="P80" s="470"/>
      <c r="Q80" s="469"/>
      <c r="R80" s="469"/>
      <c r="S80" s="471"/>
      <c r="T80" s="470"/>
      <c r="U80" s="469"/>
      <c r="V80" s="469"/>
      <c r="X80" s="465"/>
      <c r="Z80" s="66"/>
    </row>
    <row r="81" spans="2:26" ht="15.6">
      <c r="B81" s="45" t="s">
        <v>23</v>
      </c>
      <c r="C81" s="46" t="s">
        <v>10</v>
      </c>
      <c r="D81" s="47">
        <v>60</v>
      </c>
      <c r="E81" s="46" t="s">
        <v>31</v>
      </c>
      <c r="F81" s="460">
        <v>6</v>
      </c>
      <c r="G81" s="460">
        <v>242772</v>
      </c>
      <c r="H81" s="460">
        <v>503440</v>
      </c>
      <c r="I81" s="460">
        <v>97</v>
      </c>
      <c r="J81" s="461">
        <v>62.420116686129496</v>
      </c>
      <c r="K81" s="462"/>
      <c r="L81" s="462"/>
      <c r="M81" s="462"/>
      <c r="N81" s="461">
        <v>6.4362732397795979</v>
      </c>
      <c r="O81" s="461">
        <v>68.166666666666671</v>
      </c>
      <c r="P81" s="462"/>
      <c r="Q81" s="462"/>
      <c r="R81" s="462"/>
      <c r="S81" s="464">
        <v>0.37755124731375383</v>
      </c>
      <c r="T81" s="462"/>
      <c r="U81" s="462"/>
      <c r="V81" s="462"/>
      <c r="X81" s="465"/>
    </row>
    <row r="82" spans="2:26" ht="15.6">
      <c r="B82" s="54" t="s">
        <v>23</v>
      </c>
      <c r="C82" s="55" t="s">
        <v>10</v>
      </c>
      <c r="D82" s="56" t="s">
        <v>129</v>
      </c>
      <c r="E82" s="57" t="s">
        <v>121</v>
      </c>
      <c r="F82" s="466"/>
      <c r="G82" s="466"/>
      <c r="H82" s="466"/>
      <c r="I82" s="466"/>
      <c r="J82" s="467"/>
      <c r="K82" s="470"/>
      <c r="L82" s="469"/>
      <c r="M82" s="469"/>
      <c r="N82" s="467"/>
      <c r="O82" s="467"/>
      <c r="P82" s="470"/>
      <c r="Q82" s="469"/>
      <c r="R82" s="469"/>
      <c r="S82" s="471"/>
      <c r="T82" s="470"/>
      <c r="U82" s="469"/>
      <c r="V82" s="469"/>
      <c r="X82" s="465"/>
      <c r="Z82" s="66"/>
    </row>
    <row r="83" spans="2:26" ht="15.6">
      <c r="B83" s="54" t="s">
        <v>23</v>
      </c>
      <c r="C83" s="55" t="s">
        <v>10</v>
      </c>
      <c r="D83" s="67" t="s">
        <v>127</v>
      </c>
      <c r="E83" s="68" t="s">
        <v>31</v>
      </c>
      <c r="F83" s="466">
        <f>SUM(F79:F82)</f>
        <v>7</v>
      </c>
      <c r="G83" s="466">
        <f t="shared" ref="G83:I83" si="11">SUM(G79:G82)</f>
        <v>293273</v>
      </c>
      <c r="H83" s="466">
        <f t="shared" si="11"/>
        <v>582616</v>
      </c>
      <c r="I83" s="466">
        <f t="shared" si="11"/>
        <v>292</v>
      </c>
      <c r="J83" s="467">
        <f>SUMPRODUCT(J79:J82,$I79:$I82)/$I83</f>
        <v>55.353545578666392</v>
      </c>
      <c r="K83" s="472"/>
      <c r="L83" s="469"/>
      <c r="M83" s="469"/>
      <c r="N83" s="467">
        <f t="shared" ref="N83:O83" si="12">SUMPRODUCT(N79:N82,$I79:$I82)/$I83</f>
        <v>7.4597298532124068</v>
      </c>
      <c r="O83" s="467">
        <f t="shared" si="12"/>
        <v>62.045091324200918</v>
      </c>
      <c r="P83" s="472"/>
      <c r="Q83" s="469"/>
      <c r="R83" s="469"/>
      <c r="S83" s="471">
        <f>SUMPRODUCT(S79:S82,$I79:$I82)/$I83</f>
        <v>0.38694380983622273</v>
      </c>
      <c r="T83" s="472"/>
      <c r="U83" s="469"/>
      <c r="V83" s="469"/>
      <c r="X83" s="465"/>
      <c r="Z83" s="66"/>
    </row>
    <row r="84" spans="2:26" ht="15.6">
      <c r="B84" s="76" t="s">
        <v>23</v>
      </c>
      <c r="C84" s="77" t="s">
        <v>134</v>
      </c>
      <c r="D84" s="78" t="s">
        <v>127</v>
      </c>
      <c r="E84" s="79" t="s">
        <v>121</v>
      </c>
      <c r="F84" s="473"/>
      <c r="G84" s="473"/>
      <c r="H84" s="473"/>
      <c r="I84" s="473"/>
      <c r="J84" s="474"/>
      <c r="K84" s="476"/>
      <c r="L84" s="476"/>
      <c r="M84" s="476"/>
      <c r="N84" s="474"/>
      <c r="O84" s="474"/>
      <c r="P84" s="476"/>
      <c r="Q84" s="476"/>
      <c r="R84" s="476"/>
      <c r="S84" s="478"/>
      <c r="T84" s="476"/>
      <c r="U84" s="476"/>
      <c r="V84" s="476"/>
      <c r="X84" s="465"/>
      <c r="Z84" s="66"/>
    </row>
    <row r="85" spans="2:26" ht="15.6">
      <c r="B85" s="76" t="s">
        <v>23</v>
      </c>
      <c r="C85" s="79" t="s">
        <v>135</v>
      </c>
      <c r="D85" s="78" t="s">
        <v>136</v>
      </c>
      <c r="E85" s="77" t="s">
        <v>137</v>
      </c>
      <c r="F85" s="473">
        <f>F83+F77+F65</f>
        <v>312</v>
      </c>
      <c r="G85" s="473">
        <f t="shared" ref="G85:I85" si="13">G83+G77+G65</f>
        <v>10539120</v>
      </c>
      <c r="H85" s="473">
        <f t="shared" si="13"/>
        <v>24444236</v>
      </c>
      <c r="I85" s="473">
        <f t="shared" si="13"/>
        <v>6418</v>
      </c>
      <c r="J85" s="474">
        <f>(J83*$I83+J65*$I65+J77*$I77)/($I65+$I77+$I83)</f>
        <v>88.953865295743697</v>
      </c>
      <c r="K85" s="476"/>
      <c r="L85" s="476"/>
      <c r="M85" s="476"/>
      <c r="N85" s="474">
        <f t="shared" ref="N85:O85" si="14">(N83*$I83+N65*$I65+N77*$I77)/($I65+$I77+$I83)</f>
        <v>9.2727403488762992</v>
      </c>
      <c r="O85" s="474">
        <f t="shared" si="14"/>
        <v>97.173839089335928</v>
      </c>
      <c r="P85" s="476"/>
      <c r="Q85" s="476"/>
      <c r="R85" s="476"/>
      <c r="S85" s="478">
        <f>(S83*$I83+S65*$I65+S77*$I77)/($I65+$I77+$I83)</f>
        <v>0.43062187471546781</v>
      </c>
      <c r="T85" s="476"/>
      <c r="U85" s="476"/>
      <c r="V85" s="476"/>
      <c r="X85" s="465"/>
    </row>
    <row r="86" spans="2:26" ht="15.6">
      <c r="B86" s="96" t="s">
        <v>143</v>
      </c>
      <c r="C86" s="97" t="s">
        <v>135</v>
      </c>
      <c r="D86" s="98" t="s">
        <v>136</v>
      </c>
      <c r="E86" s="97" t="s">
        <v>121</v>
      </c>
      <c r="F86" s="481"/>
      <c r="G86" s="481"/>
      <c r="H86" s="481"/>
      <c r="I86" s="481"/>
      <c r="J86" s="482"/>
      <c r="K86" s="485"/>
      <c r="L86" s="486"/>
      <c r="M86" s="486"/>
      <c r="N86" s="482"/>
      <c r="O86" s="482"/>
      <c r="P86" s="485"/>
      <c r="Q86" s="486"/>
      <c r="R86" s="486"/>
      <c r="S86" s="484"/>
      <c r="T86" s="485"/>
      <c r="U86" s="486"/>
      <c r="V86" s="486"/>
      <c r="X86" s="465"/>
    </row>
    <row r="87" spans="2:26" ht="15.6">
      <c r="B87" s="45" t="s">
        <v>25</v>
      </c>
      <c r="C87" s="46" t="s">
        <v>14</v>
      </c>
      <c r="D87" s="47">
        <v>80</v>
      </c>
      <c r="E87" s="46" t="s">
        <v>31</v>
      </c>
      <c r="F87" s="460">
        <v>7</v>
      </c>
      <c r="G87" s="460">
        <v>160922</v>
      </c>
      <c r="H87" s="460">
        <v>236448</v>
      </c>
      <c r="I87" s="460">
        <v>32</v>
      </c>
      <c r="J87" s="461">
        <v>83.640364067530598</v>
      </c>
      <c r="K87" s="462"/>
      <c r="L87" s="462"/>
      <c r="M87" s="462"/>
      <c r="N87" s="461">
        <v>9.9282384984513214</v>
      </c>
      <c r="O87" s="461">
        <v>92.428571428571431</v>
      </c>
      <c r="P87" s="462"/>
      <c r="Q87" s="462"/>
      <c r="R87" s="462"/>
      <c r="S87" s="464">
        <v>0.35805757211893419</v>
      </c>
      <c r="T87" s="462"/>
      <c r="U87" s="462"/>
      <c r="V87" s="462"/>
      <c r="X87" s="465"/>
    </row>
    <row r="88" spans="2:26" s="66" customFormat="1" ht="15.6">
      <c r="B88" s="54" t="s">
        <v>25</v>
      </c>
      <c r="C88" s="55" t="s">
        <v>14</v>
      </c>
      <c r="D88" s="56" t="s">
        <v>120</v>
      </c>
      <c r="E88" s="57" t="s">
        <v>121</v>
      </c>
      <c r="F88" s="466"/>
      <c r="G88" s="466"/>
      <c r="H88" s="466"/>
      <c r="I88" s="466"/>
      <c r="J88" s="467"/>
      <c r="K88" s="468"/>
      <c r="L88" s="469"/>
      <c r="M88" s="469"/>
      <c r="N88" s="467"/>
      <c r="O88" s="467"/>
      <c r="P88" s="468"/>
      <c r="Q88" s="469"/>
      <c r="R88" s="469"/>
      <c r="S88" s="471"/>
      <c r="T88" s="468"/>
      <c r="U88" s="469"/>
      <c r="V88" s="469"/>
      <c r="X88" s="465"/>
    </row>
    <row r="89" spans="2:26" ht="15.6">
      <c r="B89" s="45" t="s">
        <v>25</v>
      </c>
      <c r="C89" s="46" t="s">
        <v>14</v>
      </c>
      <c r="D89" s="47">
        <v>100</v>
      </c>
      <c r="E89" s="46" t="s">
        <v>31</v>
      </c>
      <c r="F89" s="460">
        <v>20</v>
      </c>
      <c r="G89" s="460">
        <v>394349</v>
      </c>
      <c r="H89" s="460">
        <v>582721</v>
      </c>
      <c r="I89" s="460">
        <v>132</v>
      </c>
      <c r="J89" s="461">
        <v>102.59797655531695</v>
      </c>
      <c r="K89" s="462"/>
      <c r="L89" s="462"/>
      <c r="M89" s="462"/>
      <c r="N89" s="461">
        <v>10.660642713025998</v>
      </c>
      <c r="O89" s="461">
        <v>112.2</v>
      </c>
      <c r="P89" s="462"/>
      <c r="Q89" s="462"/>
      <c r="R89" s="462"/>
      <c r="S89" s="464">
        <v>0.39691176507344633</v>
      </c>
      <c r="T89" s="462"/>
      <c r="U89" s="462"/>
      <c r="V89" s="462"/>
      <c r="X89" s="465"/>
    </row>
    <row r="90" spans="2:26" s="66" customFormat="1" ht="15.6">
      <c r="B90" s="54" t="s">
        <v>25</v>
      </c>
      <c r="C90" s="55" t="s">
        <v>14</v>
      </c>
      <c r="D90" s="56" t="s">
        <v>123</v>
      </c>
      <c r="E90" s="57" t="s">
        <v>121</v>
      </c>
      <c r="F90" s="466"/>
      <c r="G90" s="466"/>
      <c r="H90" s="466"/>
      <c r="I90" s="466"/>
      <c r="J90" s="467"/>
      <c r="K90" s="468"/>
      <c r="L90" s="469"/>
      <c r="M90" s="469"/>
      <c r="N90" s="467"/>
      <c r="O90" s="467"/>
      <c r="P90" s="468"/>
      <c r="Q90" s="469"/>
      <c r="R90" s="469"/>
      <c r="S90" s="471"/>
      <c r="T90" s="468"/>
      <c r="U90" s="469"/>
      <c r="V90" s="469"/>
      <c r="X90" s="465"/>
    </row>
    <row r="91" spans="2:26" ht="15.6">
      <c r="B91" s="45" t="s">
        <v>25</v>
      </c>
      <c r="C91" s="46" t="s">
        <v>14</v>
      </c>
      <c r="D91" s="47">
        <v>120</v>
      </c>
      <c r="E91" s="46" t="s">
        <v>31</v>
      </c>
      <c r="F91" s="460">
        <v>10</v>
      </c>
      <c r="G91" s="460">
        <v>181794</v>
      </c>
      <c r="H91" s="460">
        <v>257467</v>
      </c>
      <c r="I91" s="460">
        <v>202</v>
      </c>
      <c r="J91" s="461">
        <v>115.7060259764246</v>
      </c>
      <c r="K91" s="462"/>
      <c r="L91" s="462"/>
      <c r="M91" s="462"/>
      <c r="N91" s="461">
        <v>13.175121075014998</v>
      </c>
      <c r="O91" s="461">
        <v>127.8</v>
      </c>
      <c r="P91" s="462"/>
      <c r="Q91" s="462"/>
      <c r="R91" s="462"/>
      <c r="S91" s="464">
        <v>0.58124402413679266</v>
      </c>
      <c r="T91" s="462"/>
      <c r="U91" s="462"/>
      <c r="V91" s="462"/>
      <c r="X91" s="465"/>
    </row>
    <row r="92" spans="2:26" s="66" customFormat="1" ht="15.6">
      <c r="B92" s="54" t="s">
        <v>25</v>
      </c>
      <c r="C92" s="55" t="s">
        <v>14</v>
      </c>
      <c r="D92" s="56" t="s">
        <v>125</v>
      </c>
      <c r="E92" s="57" t="s">
        <v>121</v>
      </c>
      <c r="F92" s="466"/>
      <c r="G92" s="466"/>
      <c r="H92" s="466"/>
      <c r="I92" s="466"/>
      <c r="J92" s="467"/>
      <c r="K92" s="468"/>
      <c r="L92" s="469"/>
      <c r="M92" s="469"/>
      <c r="N92" s="467"/>
      <c r="O92" s="467"/>
      <c r="P92" s="468"/>
      <c r="Q92" s="469"/>
      <c r="R92" s="469"/>
      <c r="S92" s="471"/>
      <c r="T92" s="468"/>
      <c r="U92" s="469"/>
      <c r="V92" s="469"/>
      <c r="X92" s="465"/>
    </row>
    <row r="93" spans="2:26" ht="15.6">
      <c r="B93" s="54" t="s">
        <v>25</v>
      </c>
      <c r="C93" s="55" t="s">
        <v>14</v>
      </c>
      <c r="D93" s="67" t="s">
        <v>127</v>
      </c>
      <c r="E93" s="68" t="s">
        <v>31</v>
      </c>
      <c r="F93" s="466">
        <f>SUM(F87:F92)</f>
        <v>37</v>
      </c>
      <c r="G93" s="466">
        <f t="shared" ref="G93:I93" si="15">SUM(G87:G92)</f>
        <v>737065</v>
      </c>
      <c r="H93" s="466">
        <f t="shared" si="15"/>
        <v>1076636</v>
      </c>
      <c r="I93" s="466">
        <f t="shared" si="15"/>
        <v>366</v>
      </c>
      <c r="J93" s="467">
        <f>SUMPRODUCT(J87:J92,$I87:$I92)/$I93</f>
        <v>108.17497760300706</v>
      </c>
      <c r="K93" s="472"/>
      <c r="L93" s="469"/>
      <c r="M93" s="469"/>
      <c r="N93" s="467">
        <f>SUMPRODUCT(N87:N92,$I87:$I92)/$I93</f>
        <v>11.98437958257624</v>
      </c>
      <c r="O93" s="467">
        <f>SUMPRODUCT(O87:O92,$I87:$I92)/$I93</f>
        <v>119.08118657298985</v>
      </c>
      <c r="P93" s="472"/>
      <c r="Q93" s="469"/>
      <c r="R93" s="469"/>
      <c r="S93" s="471">
        <f>SUMPRODUCT(S87:S92,$I87:$I92)/$I93</f>
        <v>0.49524996768615553</v>
      </c>
      <c r="T93" s="472"/>
      <c r="U93" s="469"/>
      <c r="V93" s="469"/>
      <c r="X93" s="465"/>
      <c r="Z93" s="66"/>
    </row>
    <row r="94" spans="2:26" s="66" customFormat="1" ht="15.6">
      <c r="B94" s="76" t="s">
        <v>25</v>
      </c>
      <c r="C94" s="77" t="s">
        <v>128</v>
      </c>
      <c r="D94" s="78" t="s">
        <v>127</v>
      </c>
      <c r="E94" s="79" t="s">
        <v>121</v>
      </c>
      <c r="F94" s="473"/>
      <c r="G94" s="473"/>
      <c r="H94" s="473"/>
      <c r="I94" s="473"/>
      <c r="J94" s="474"/>
      <c r="K94" s="475"/>
      <c r="L94" s="476"/>
      <c r="M94" s="476"/>
      <c r="N94" s="474"/>
      <c r="O94" s="474"/>
      <c r="P94" s="475"/>
      <c r="Q94" s="476"/>
      <c r="R94" s="476"/>
      <c r="S94" s="478"/>
      <c r="T94" s="475"/>
      <c r="U94" s="476"/>
      <c r="V94" s="476"/>
      <c r="X94" s="465"/>
    </row>
    <row r="95" spans="2:26" ht="15.6">
      <c r="B95" s="45" t="s">
        <v>25</v>
      </c>
      <c r="C95" s="46" t="s">
        <v>12</v>
      </c>
      <c r="D95" s="47">
        <v>50</v>
      </c>
      <c r="E95" s="46" t="s">
        <v>31</v>
      </c>
      <c r="F95" s="460">
        <v>1</v>
      </c>
      <c r="G95" s="460">
        <v>776</v>
      </c>
      <c r="H95" s="460">
        <v>830</v>
      </c>
      <c r="I95" s="460">
        <v>16</v>
      </c>
      <c r="J95" s="461">
        <v>65.269329896907195</v>
      </c>
      <c r="K95" s="462"/>
      <c r="L95" s="462"/>
      <c r="M95" s="462"/>
      <c r="N95" s="461">
        <v>12.4777329439827</v>
      </c>
      <c r="O95" s="461">
        <v>77</v>
      </c>
      <c r="P95" s="462"/>
      <c r="Q95" s="462"/>
      <c r="R95" s="462"/>
      <c r="S95" s="464">
        <v>6.4432989690721643E-2</v>
      </c>
      <c r="T95" s="462"/>
      <c r="U95" s="462"/>
      <c r="V95" s="462"/>
      <c r="X95" s="465"/>
    </row>
    <row r="96" spans="2:26" ht="15.6">
      <c r="B96" s="54" t="s">
        <v>25</v>
      </c>
      <c r="C96" s="55" t="s">
        <v>12</v>
      </c>
      <c r="D96" s="56" t="s">
        <v>133</v>
      </c>
      <c r="E96" s="57" t="s">
        <v>121</v>
      </c>
      <c r="F96" s="466"/>
      <c r="G96" s="466"/>
      <c r="H96" s="466"/>
      <c r="I96" s="466"/>
      <c r="J96" s="467"/>
      <c r="K96" s="468"/>
      <c r="L96" s="469"/>
      <c r="M96" s="469"/>
      <c r="N96" s="467"/>
      <c r="O96" s="467"/>
      <c r="P96" s="468"/>
      <c r="Q96" s="469"/>
      <c r="R96" s="469"/>
      <c r="S96" s="471"/>
      <c r="T96" s="468"/>
      <c r="U96" s="469"/>
      <c r="V96" s="469"/>
      <c r="X96" s="465"/>
      <c r="Z96" s="66"/>
    </row>
    <row r="97" spans="2:26" ht="15.6">
      <c r="B97" s="45" t="s">
        <v>25</v>
      </c>
      <c r="C97" s="46" t="s">
        <v>12</v>
      </c>
      <c r="D97" s="47">
        <v>60</v>
      </c>
      <c r="E97" s="46" t="s">
        <v>31</v>
      </c>
      <c r="F97" s="460">
        <v>16</v>
      </c>
      <c r="G97" s="460">
        <v>198707</v>
      </c>
      <c r="H97" s="460">
        <v>282940</v>
      </c>
      <c r="I97" s="460">
        <v>155</v>
      </c>
      <c r="J97" s="461">
        <v>64.191405652308276</v>
      </c>
      <c r="K97" s="462"/>
      <c r="L97" s="462"/>
      <c r="M97" s="462"/>
      <c r="N97" s="461">
        <v>8.1706324499216958</v>
      </c>
      <c r="O97" s="461">
        <v>71.329838709677418</v>
      </c>
      <c r="P97" s="462"/>
      <c r="Q97" s="462"/>
      <c r="R97" s="462"/>
      <c r="S97" s="464">
        <v>0.34138546870344294</v>
      </c>
      <c r="T97" s="462"/>
      <c r="U97" s="462"/>
      <c r="V97" s="462"/>
      <c r="X97" s="465"/>
    </row>
    <row r="98" spans="2:26" ht="15.6">
      <c r="B98" s="54" t="s">
        <v>25</v>
      </c>
      <c r="C98" s="55" t="s">
        <v>12</v>
      </c>
      <c r="D98" s="56" t="s">
        <v>129</v>
      </c>
      <c r="E98" s="57" t="s">
        <v>121</v>
      </c>
      <c r="F98" s="466"/>
      <c r="G98" s="466"/>
      <c r="H98" s="466"/>
      <c r="I98" s="466"/>
      <c r="J98" s="467"/>
      <c r="K98" s="468"/>
      <c r="L98" s="469"/>
      <c r="M98" s="469"/>
      <c r="N98" s="467"/>
      <c r="O98" s="467"/>
      <c r="P98" s="468"/>
      <c r="Q98" s="469"/>
      <c r="R98" s="469"/>
      <c r="S98" s="471"/>
      <c r="T98" s="468"/>
      <c r="U98" s="469"/>
      <c r="V98" s="469"/>
      <c r="X98" s="465"/>
      <c r="Z98" s="66"/>
    </row>
    <row r="99" spans="2:26" ht="15.6">
      <c r="B99" s="45" t="s">
        <v>25</v>
      </c>
      <c r="C99" s="46" t="s">
        <v>12</v>
      </c>
      <c r="D99" s="47">
        <v>70</v>
      </c>
      <c r="E99" s="46" t="s">
        <v>31</v>
      </c>
      <c r="F99" s="460">
        <v>8</v>
      </c>
      <c r="G99" s="460">
        <v>104072</v>
      </c>
      <c r="H99" s="460">
        <v>151368</v>
      </c>
      <c r="I99" s="460">
        <v>43</v>
      </c>
      <c r="J99" s="461">
        <v>68.12291361342389</v>
      </c>
      <c r="K99" s="462"/>
      <c r="L99" s="462"/>
      <c r="M99" s="462"/>
      <c r="N99" s="461">
        <v>9.0087371081935714</v>
      </c>
      <c r="O99" s="461">
        <v>75.994186046511629</v>
      </c>
      <c r="P99" s="462"/>
      <c r="Q99" s="462"/>
      <c r="R99" s="462"/>
      <c r="S99" s="464">
        <v>0.59283195839200709</v>
      </c>
      <c r="T99" s="462"/>
      <c r="U99" s="462"/>
      <c r="V99" s="462"/>
      <c r="X99" s="465"/>
    </row>
    <row r="100" spans="2:26" ht="15.6">
      <c r="B100" s="54" t="s">
        <v>25</v>
      </c>
      <c r="C100" s="55" t="s">
        <v>12</v>
      </c>
      <c r="D100" s="56" t="s">
        <v>130</v>
      </c>
      <c r="E100" s="57" t="s">
        <v>121</v>
      </c>
      <c r="F100" s="466"/>
      <c r="G100" s="466"/>
      <c r="H100" s="466"/>
      <c r="I100" s="466"/>
      <c r="J100" s="467"/>
      <c r="K100" s="468"/>
      <c r="L100" s="469"/>
      <c r="M100" s="469"/>
      <c r="N100" s="467"/>
      <c r="O100" s="467"/>
      <c r="P100" s="468"/>
      <c r="Q100" s="469"/>
      <c r="R100" s="469"/>
      <c r="S100" s="471"/>
      <c r="T100" s="468"/>
      <c r="U100" s="469"/>
      <c r="V100" s="469"/>
      <c r="X100" s="465"/>
      <c r="Z100" s="66"/>
    </row>
    <row r="101" spans="2:26" ht="15.6">
      <c r="B101" s="45" t="s">
        <v>25</v>
      </c>
      <c r="C101" s="46" t="s">
        <v>12</v>
      </c>
      <c r="D101" s="47">
        <v>80</v>
      </c>
      <c r="E101" s="46" t="s">
        <v>31</v>
      </c>
      <c r="F101" s="460">
        <v>105</v>
      </c>
      <c r="G101" s="460">
        <v>1094230</v>
      </c>
      <c r="H101" s="460">
        <v>1666426</v>
      </c>
      <c r="I101" s="460">
        <v>443</v>
      </c>
      <c r="J101" s="461">
        <v>82.733616389846247</v>
      </c>
      <c r="K101" s="462"/>
      <c r="L101" s="462"/>
      <c r="M101" s="462"/>
      <c r="N101" s="461">
        <v>11.04541187201988</v>
      </c>
      <c r="O101" s="461">
        <v>92.27249257610049</v>
      </c>
      <c r="P101" s="462"/>
      <c r="Q101" s="462"/>
      <c r="R101" s="462"/>
      <c r="S101" s="464">
        <v>0.41007210122690468</v>
      </c>
      <c r="T101" s="462"/>
      <c r="U101" s="462"/>
      <c r="V101" s="462"/>
      <c r="X101" s="465"/>
    </row>
    <row r="102" spans="2:26" ht="15.6">
      <c r="B102" s="54" t="s">
        <v>25</v>
      </c>
      <c r="C102" s="55" t="s">
        <v>12</v>
      </c>
      <c r="D102" s="56" t="s">
        <v>120</v>
      </c>
      <c r="E102" s="57" t="s">
        <v>121</v>
      </c>
      <c r="F102" s="466"/>
      <c r="G102" s="466"/>
      <c r="H102" s="466"/>
      <c r="I102" s="466"/>
      <c r="J102" s="467"/>
      <c r="K102" s="468"/>
      <c r="L102" s="469"/>
      <c r="M102" s="469"/>
      <c r="N102" s="467"/>
      <c r="O102" s="467"/>
      <c r="P102" s="468"/>
      <c r="Q102" s="469"/>
      <c r="R102" s="469"/>
      <c r="S102" s="471"/>
      <c r="T102" s="468"/>
      <c r="U102" s="469"/>
      <c r="V102" s="469"/>
      <c r="X102" s="465"/>
      <c r="Z102" s="66"/>
    </row>
    <row r="103" spans="2:26" ht="15.6">
      <c r="B103" s="45" t="s">
        <v>25</v>
      </c>
      <c r="C103" s="46" t="s">
        <v>12</v>
      </c>
      <c r="D103" s="47">
        <v>100</v>
      </c>
      <c r="E103" s="46" t="s">
        <v>31</v>
      </c>
      <c r="F103" s="460">
        <v>138</v>
      </c>
      <c r="G103" s="460">
        <v>559886</v>
      </c>
      <c r="H103" s="460">
        <v>713124</v>
      </c>
      <c r="I103" s="460">
        <v>315</v>
      </c>
      <c r="J103" s="461">
        <v>98.452186708865142</v>
      </c>
      <c r="K103" s="462"/>
      <c r="L103" s="462"/>
      <c r="M103" s="462"/>
      <c r="N103" s="461">
        <v>11.874039677862831</v>
      </c>
      <c r="O103" s="461">
        <v>108.73053546099291</v>
      </c>
      <c r="P103" s="462"/>
      <c r="Q103" s="462"/>
      <c r="R103" s="462"/>
      <c r="S103" s="464">
        <v>0.55285571478565765</v>
      </c>
      <c r="T103" s="462"/>
      <c r="U103" s="462"/>
      <c r="V103" s="462"/>
      <c r="X103" s="465"/>
    </row>
    <row r="104" spans="2:26" ht="15.6">
      <c r="B104" s="54" t="s">
        <v>25</v>
      </c>
      <c r="C104" s="55" t="s">
        <v>12</v>
      </c>
      <c r="D104" s="56" t="s">
        <v>123</v>
      </c>
      <c r="E104" s="57" t="s">
        <v>121</v>
      </c>
      <c r="F104" s="466"/>
      <c r="G104" s="466"/>
      <c r="H104" s="466"/>
      <c r="I104" s="466"/>
      <c r="J104" s="467"/>
      <c r="K104" s="468"/>
      <c r="L104" s="469"/>
      <c r="M104" s="469"/>
      <c r="N104" s="467"/>
      <c r="O104" s="467"/>
      <c r="P104" s="468"/>
      <c r="Q104" s="469"/>
      <c r="R104" s="469"/>
      <c r="S104" s="471"/>
      <c r="T104" s="468"/>
      <c r="U104" s="469"/>
      <c r="V104" s="469"/>
      <c r="X104" s="465"/>
      <c r="Z104" s="66"/>
    </row>
    <row r="105" spans="2:26" ht="15.6">
      <c r="B105" s="54" t="s">
        <v>25</v>
      </c>
      <c r="C105" s="55" t="s">
        <v>12</v>
      </c>
      <c r="D105" s="67" t="s">
        <v>127</v>
      </c>
      <c r="E105" s="68" t="s">
        <v>31</v>
      </c>
      <c r="F105" s="466">
        <f>SUM(F95:F104)</f>
        <v>268</v>
      </c>
      <c r="G105" s="466">
        <f t="shared" ref="G105:I105" si="16">SUM(G95:G104)</f>
        <v>1957671</v>
      </c>
      <c r="H105" s="466">
        <f t="shared" si="16"/>
        <v>2814688</v>
      </c>
      <c r="I105" s="466">
        <f t="shared" si="16"/>
        <v>972</v>
      </c>
      <c r="J105" s="467">
        <f>SUMPRODUCT(J95:J104,$I95:$I104)/$I105</f>
        <v>83.93692727760282</v>
      </c>
      <c r="K105" s="472"/>
      <c r="L105" s="469"/>
      <c r="M105" s="469"/>
      <c r="N105" s="467">
        <f>SUMPRODUCT(N95:N104,$I95:$I104)/$I105</f>
        <v>10.788999393338999</v>
      </c>
      <c r="O105" s="467">
        <f>SUMPRODUCT(O95:O104,$I95:$I104)/$I105</f>
        <v>93.294966956198849</v>
      </c>
      <c r="P105" s="472"/>
      <c r="Q105" s="469"/>
      <c r="R105" s="469"/>
      <c r="S105" s="471">
        <f>SUMPRODUCT(S95:S104,$I95:$I104)/$I105</f>
        <v>0.44778697602463213</v>
      </c>
      <c r="T105" s="472"/>
      <c r="U105" s="469"/>
      <c r="V105" s="469"/>
      <c r="X105" s="465"/>
      <c r="Z105" s="66"/>
    </row>
    <row r="106" spans="2:26" ht="15.6">
      <c r="B106" s="76" t="s">
        <v>25</v>
      </c>
      <c r="C106" s="77" t="s">
        <v>131</v>
      </c>
      <c r="D106" s="78" t="s">
        <v>127</v>
      </c>
      <c r="E106" s="79" t="s">
        <v>121</v>
      </c>
      <c r="F106" s="473"/>
      <c r="G106" s="473"/>
      <c r="H106" s="473"/>
      <c r="I106" s="473"/>
      <c r="J106" s="474"/>
      <c r="K106" s="475"/>
      <c r="L106" s="476"/>
      <c r="M106" s="476"/>
      <c r="N106" s="474"/>
      <c r="O106" s="474"/>
      <c r="P106" s="475"/>
      <c r="Q106" s="476"/>
      <c r="R106" s="476"/>
      <c r="S106" s="478"/>
      <c r="T106" s="475"/>
      <c r="U106" s="476"/>
      <c r="V106" s="476"/>
      <c r="X106" s="465"/>
      <c r="Z106" s="66"/>
    </row>
    <row r="107" spans="2:26" ht="15.6">
      <c r="B107" s="45" t="s">
        <v>25</v>
      </c>
      <c r="C107" s="46" t="s">
        <v>10</v>
      </c>
      <c r="D107" s="47">
        <v>50</v>
      </c>
      <c r="E107" s="46" t="s">
        <v>31</v>
      </c>
      <c r="F107" s="460">
        <v>1</v>
      </c>
      <c r="G107" s="460">
        <v>10157</v>
      </c>
      <c r="H107" s="460">
        <v>12689</v>
      </c>
      <c r="I107" s="460">
        <v>39</v>
      </c>
      <c r="J107" s="461">
        <v>52.8574382199468</v>
      </c>
      <c r="K107" s="462"/>
      <c r="L107" s="462"/>
      <c r="M107" s="462"/>
      <c r="N107" s="461">
        <v>7.8148471774123598</v>
      </c>
      <c r="O107" s="461">
        <v>60</v>
      </c>
      <c r="P107" s="462"/>
      <c r="Q107" s="462"/>
      <c r="R107" s="462"/>
      <c r="S107" s="464">
        <v>0.36595451412818747</v>
      </c>
      <c r="T107" s="462"/>
      <c r="U107" s="462"/>
      <c r="V107" s="462"/>
      <c r="X107" s="465"/>
    </row>
    <row r="108" spans="2:26" ht="15.6">
      <c r="B108" s="54" t="s">
        <v>25</v>
      </c>
      <c r="C108" s="55" t="s">
        <v>10</v>
      </c>
      <c r="D108" s="56" t="s">
        <v>133</v>
      </c>
      <c r="E108" s="57" t="s">
        <v>121</v>
      </c>
      <c r="F108" s="466"/>
      <c r="G108" s="466"/>
      <c r="H108" s="466"/>
      <c r="I108" s="466"/>
      <c r="J108" s="467"/>
      <c r="K108" s="470"/>
      <c r="L108" s="469"/>
      <c r="M108" s="469"/>
      <c r="N108" s="467"/>
      <c r="O108" s="467"/>
      <c r="P108" s="470"/>
      <c r="Q108" s="469"/>
      <c r="R108" s="469"/>
      <c r="S108" s="471"/>
      <c r="T108" s="470"/>
      <c r="U108" s="469"/>
      <c r="V108" s="469"/>
      <c r="X108" s="465"/>
      <c r="Z108" s="66"/>
    </row>
    <row r="109" spans="2:26" ht="15.6">
      <c r="B109" s="45" t="s">
        <v>25</v>
      </c>
      <c r="C109" s="46" t="s">
        <v>10</v>
      </c>
      <c r="D109" s="47">
        <v>60</v>
      </c>
      <c r="E109" s="46" t="s">
        <v>31</v>
      </c>
      <c r="F109" s="460">
        <v>6</v>
      </c>
      <c r="G109" s="460">
        <v>66651</v>
      </c>
      <c r="H109" s="460">
        <v>88263</v>
      </c>
      <c r="I109" s="460">
        <v>27</v>
      </c>
      <c r="J109" s="461">
        <v>62.717173227604015</v>
      </c>
      <c r="K109" s="462"/>
      <c r="L109" s="462"/>
      <c r="M109" s="462"/>
      <c r="N109" s="461">
        <v>7.693462529278098</v>
      </c>
      <c r="O109" s="461">
        <v>69.333333333333329</v>
      </c>
      <c r="P109" s="462"/>
      <c r="Q109" s="462"/>
      <c r="R109" s="462"/>
      <c r="S109" s="464">
        <v>0.39701136433350864</v>
      </c>
      <c r="T109" s="462"/>
      <c r="U109" s="462"/>
      <c r="V109" s="462"/>
      <c r="X109" s="465"/>
    </row>
    <row r="110" spans="2:26" ht="15.6">
      <c r="B110" s="54" t="s">
        <v>25</v>
      </c>
      <c r="C110" s="55" t="s">
        <v>10</v>
      </c>
      <c r="D110" s="56" t="s">
        <v>129</v>
      </c>
      <c r="E110" s="57" t="s">
        <v>121</v>
      </c>
      <c r="F110" s="466"/>
      <c r="G110" s="466"/>
      <c r="H110" s="466"/>
      <c r="I110" s="466"/>
      <c r="J110" s="467"/>
      <c r="K110" s="470"/>
      <c r="L110" s="469"/>
      <c r="M110" s="469"/>
      <c r="N110" s="467"/>
      <c r="O110" s="467"/>
      <c r="P110" s="470"/>
      <c r="Q110" s="469"/>
      <c r="R110" s="469"/>
      <c r="S110" s="471"/>
      <c r="T110" s="470"/>
      <c r="U110" s="469"/>
      <c r="V110" s="469"/>
      <c r="X110" s="465"/>
      <c r="Z110" s="66"/>
    </row>
    <row r="111" spans="2:26" ht="15.6">
      <c r="B111" s="54" t="s">
        <v>25</v>
      </c>
      <c r="C111" s="55" t="s">
        <v>10</v>
      </c>
      <c r="D111" s="67" t="s">
        <v>127</v>
      </c>
      <c r="E111" s="68" t="s">
        <v>31</v>
      </c>
      <c r="F111" s="466">
        <f>SUM(F107:F110)</f>
        <v>7</v>
      </c>
      <c r="G111" s="466">
        <f t="shared" ref="G111:I111" si="17">SUM(G107:G110)</f>
        <v>76808</v>
      </c>
      <c r="H111" s="466">
        <f t="shared" si="17"/>
        <v>100952</v>
      </c>
      <c r="I111" s="466">
        <f t="shared" si="17"/>
        <v>66</v>
      </c>
      <c r="J111" s="467">
        <f>SUMPRODUCT(J107:J110,$I107:$I110)/$I111</f>
        <v>56.890966177624755</v>
      </c>
      <c r="K111" s="472"/>
      <c r="L111" s="469"/>
      <c r="M111" s="469"/>
      <c r="N111" s="467">
        <f t="shared" ref="N111:O111" si="18">SUMPRODUCT(N107:N110,$I107:$I110)/$I111</f>
        <v>7.765189821357434</v>
      </c>
      <c r="O111" s="467">
        <f t="shared" si="18"/>
        <v>63.81818181818182</v>
      </c>
      <c r="P111" s="472"/>
      <c r="Q111" s="469"/>
      <c r="R111" s="469"/>
      <c r="S111" s="471">
        <f>SUMPRODUCT(S107:S110,$I107:$I110)/$I111</f>
        <v>0.37865958921218251</v>
      </c>
      <c r="T111" s="472"/>
      <c r="U111" s="469"/>
      <c r="V111" s="469"/>
      <c r="X111" s="465"/>
      <c r="Z111" s="66"/>
    </row>
    <row r="112" spans="2:26" ht="15.6">
      <c r="B112" s="76" t="s">
        <v>25</v>
      </c>
      <c r="C112" s="77" t="s">
        <v>134</v>
      </c>
      <c r="D112" s="78" t="s">
        <v>127</v>
      </c>
      <c r="E112" s="79" t="s">
        <v>121</v>
      </c>
      <c r="F112" s="473"/>
      <c r="G112" s="473"/>
      <c r="H112" s="473"/>
      <c r="I112" s="473"/>
      <c r="J112" s="474"/>
      <c r="K112" s="476"/>
      <c r="L112" s="476"/>
      <c r="M112" s="476"/>
      <c r="N112" s="474"/>
      <c r="O112" s="474"/>
      <c r="P112" s="476"/>
      <c r="Q112" s="476"/>
      <c r="R112" s="476"/>
      <c r="S112" s="478"/>
      <c r="T112" s="476"/>
      <c r="U112" s="476"/>
      <c r="V112" s="476"/>
      <c r="X112" s="465"/>
      <c r="Z112" s="66"/>
    </row>
    <row r="113" spans="2:24" ht="15.6">
      <c r="B113" s="76" t="s">
        <v>25</v>
      </c>
      <c r="C113" s="79" t="s">
        <v>135</v>
      </c>
      <c r="D113" s="78" t="s">
        <v>136</v>
      </c>
      <c r="E113" s="77" t="s">
        <v>137</v>
      </c>
      <c r="F113" s="473">
        <f>F111+F105+F93</f>
        <v>312</v>
      </c>
      <c r="G113" s="473">
        <f t="shared" ref="G113:I113" si="19">G111+G105+G93</f>
        <v>2771544</v>
      </c>
      <c r="H113" s="473">
        <f t="shared" si="19"/>
        <v>3992276</v>
      </c>
      <c r="I113" s="473">
        <f t="shared" si="19"/>
        <v>1404</v>
      </c>
      <c r="J113" s="474">
        <f>(J111*$I111+J93*$I93+J105*$I105)/($I93+$I105+$I111)</f>
        <v>88.984002054311802</v>
      </c>
      <c r="K113" s="476"/>
      <c r="L113" s="476"/>
      <c r="M113" s="476"/>
      <c r="N113" s="474">
        <f t="shared" ref="N113:O113" si="20">(N111*$I111+N93*$I93+N105*$I105)/($I93+$I105+$I111)</f>
        <v>10.95847070210684</v>
      </c>
      <c r="O113" s="474">
        <f t="shared" si="20"/>
        <v>98.631354819899968</v>
      </c>
      <c r="P113" s="476"/>
      <c r="Q113" s="476"/>
      <c r="R113" s="476"/>
      <c r="S113" s="478">
        <f>(S111*$I111+S93*$I93+S105*$I105)/($I93+$I105+$I111)</f>
        <v>0.45691022917170904</v>
      </c>
      <c r="T113" s="476"/>
      <c r="U113" s="476"/>
      <c r="V113" s="476"/>
      <c r="X113" s="465"/>
    </row>
    <row r="114" spans="2:24" ht="15.6">
      <c r="B114" s="96" t="s">
        <v>144</v>
      </c>
      <c r="C114" s="97" t="s">
        <v>135</v>
      </c>
      <c r="D114" s="98" t="s">
        <v>136</v>
      </c>
      <c r="E114" s="97" t="s">
        <v>121</v>
      </c>
      <c r="F114" s="481"/>
      <c r="G114" s="481"/>
      <c r="H114" s="481"/>
      <c r="I114" s="481"/>
      <c r="J114" s="482"/>
      <c r="K114" s="485"/>
      <c r="L114" s="486"/>
      <c r="M114" s="486"/>
      <c r="N114" s="482"/>
      <c r="O114" s="482"/>
      <c r="P114" s="485"/>
      <c r="Q114" s="486"/>
      <c r="R114" s="486"/>
      <c r="S114" s="484"/>
      <c r="T114" s="485"/>
      <c r="U114" s="486"/>
      <c r="V114" s="486"/>
      <c r="X114" s="465"/>
    </row>
    <row r="115" spans="2:24" s="492" customFormat="1" ht="15.6">
      <c r="B115" s="487" t="s">
        <v>145</v>
      </c>
      <c r="C115" s="488" t="s">
        <v>14</v>
      </c>
      <c r="D115" s="489">
        <v>80</v>
      </c>
      <c r="E115" s="488" t="s">
        <v>137</v>
      </c>
      <c r="F115" s="489">
        <v>7</v>
      </c>
      <c r="G115" s="489">
        <v>2868104</v>
      </c>
      <c r="H115" s="489">
        <v>7471329</v>
      </c>
      <c r="I115" s="489">
        <v>576</v>
      </c>
      <c r="J115" s="490">
        <v>84.441180265435776</v>
      </c>
      <c r="K115" s="489"/>
      <c r="L115" s="469"/>
      <c r="M115" s="469"/>
      <c r="N115" s="490">
        <v>9.1438231712406495</v>
      </c>
      <c r="O115" s="490">
        <v>93.196924603174594</v>
      </c>
      <c r="P115" s="489"/>
      <c r="Q115" s="469"/>
      <c r="R115" s="469"/>
      <c r="S115" s="491">
        <v>0.31217777640549155</v>
      </c>
      <c r="T115" s="489"/>
      <c r="U115" s="469"/>
      <c r="V115" s="469"/>
      <c r="X115" s="465"/>
    </row>
    <row r="116" spans="2:24" s="492" customFormat="1" ht="15.6">
      <c r="B116" s="487" t="s">
        <v>145</v>
      </c>
      <c r="C116" s="488" t="s">
        <v>14</v>
      </c>
      <c r="D116" s="489">
        <v>100</v>
      </c>
      <c r="E116" s="488" t="s">
        <v>137</v>
      </c>
      <c r="F116" s="489">
        <v>20</v>
      </c>
      <c r="G116" s="489">
        <v>7004209</v>
      </c>
      <c r="H116" s="489">
        <v>18882009</v>
      </c>
      <c r="I116" s="489">
        <v>2340</v>
      </c>
      <c r="J116" s="490">
        <v>103.33063659265247</v>
      </c>
      <c r="K116" s="489"/>
      <c r="L116" s="469"/>
      <c r="M116" s="469"/>
      <c r="N116" s="490">
        <v>9.9913410729262573</v>
      </c>
      <c r="O116" s="490">
        <v>112.59728632478631</v>
      </c>
      <c r="P116" s="489"/>
      <c r="Q116" s="469"/>
      <c r="R116" s="469"/>
      <c r="S116" s="491">
        <v>0.34697235320970438</v>
      </c>
      <c r="T116" s="489"/>
      <c r="U116" s="469"/>
      <c r="V116" s="469"/>
      <c r="X116" s="465"/>
    </row>
    <row r="117" spans="2:24" s="492" customFormat="1" ht="15.6">
      <c r="B117" s="487" t="s">
        <v>145</v>
      </c>
      <c r="C117" s="488" t="s">
        <v>14</v>
      </c>
      <c r="D117" s="489">
        <v>120</v>
      </c>
      <c r="E117" s="488" t="s">
        <v>137</v>
      </c>
      <c r="F117" s="489">
        <f>10</f>
        <v>10</v>
      </c>
      <c r="G117" s="489">
        <v>3342254</v>
      </c>
      <c r="H117" s="489">
        <v>7054731</v>
      </c>
      <c r="I117" s="489">
        <v>3713</v>
      </c>
      <c r="J117" s="490">
        <v>116.69137263616508</v>
      </c>
      <c r="K117" s="489"/>
      <c r="L117" s="469"/>
      <c r="M117" s="469"/>
      <c r="N117" s="490">
        <v>12.457723155178339</v>
      </c>
      <c r="O117" s="490">
        <v>128.15612712092644</v>
      </c>
      <c r="P117" s="489"/>
      <c r="Q117" s="469"/>
      <c r="R117" s="469"/>
      <c r="S117" s="491">
        <v>0.55187376441863611</v>
      </c>
      <c r="T117" s="489"/>
      <c r="U117" s="469"/>
      <c r="V117" s="469"/>
      <c r="X117" s="465"/>
    </row>
    <row r="118" spans="2:24" s="492" customFormat="1" ht="15.6">
      <c r="B118" s="487" t="s">
        <v>145</v>
      </c>
      <c r="C118" s="488" t="s">
        <v>12</v>
      </c>
      <c r="D118" s="489">
        <v>50</v>
      </c>
      <c r="E118" s="488" t="s">
        <v>137</v>
      </c>
      <c r="F118" s="489">
        <v>1</v>
      </c>
      <c r="G118" s="489">
        <v>35149</v>
      </c>
      <c r="H118" s="489">
        <v>39209</v>
      </c>
      <c r="I118" s="489">
        <v>746</v>
      </c>
      <c r="J118" s="490">
        <v>63.423106683489458</v>
      </c>
      <c r="K118" s="489"/>
      <c r="L118" s="469"/>
      <c r="M118" s="469"/>
      <c r="N118" s="490">
        <v>9.8476277507812107</v>
      </c>
      <c r="O118" s="490">
        <v>73.427613941018762</v>
      </c>
      <c r="P118" s="489"/>
      <c r="Q118" s="469"/>
      <c r="R118" s="469"/>
      <c r="S118" s="491">
        <v>5.6272162723582854E-2</v>
      </c>
      <c r="T118" s="489"/>
      <c r="U118" s="469"/>
      <c r="V118" s="469"/>
      <c r="X118" s="465"/>
    </row>
    <row r="119" spans="2:24" s="492" customFormat="1" ht="15.6">
      <c r="B119" s="487" t="s">
        <v>145</v>
      </c>
      <c r="C119" s="488" t="s">
        <v>12</v>
      </c>
      <c r="D119" s="489">
        <v>60</v>
      </c>
      <c r="E119" s="488" t="s">
        <v>137</v>
      </c>
      <c r="F119" s="489">
        <v>16</v>
      </c>
      <c r="G119" s="489">
        <v>3602800</v>
      </c>
      <c r="H119" s="489">
        <v>8590950</v>
      </c>
      <c r="I119" s="489">
        <v>3301</v>
      </c>
      <c r="J119" s="490">
        <v>63.50646531300724</v>
      </c>
      <c r="K119" s="489"/>
      <c r="L119" s="469"/>
      <c r="M119" s="469"/>
      <c r="N119" s="490">
        <v>6.6140676622437464</v>
      </c>
      <c r="O119" s="490">
        <v>69.375151469251747</v>
      </c>
      <c r="P119" s="489"/>
      <c r="Q119" s="469"/>
      <c r="R119" s="469"/>
      <c r="S119" s="491">
        <v>0.32293170074630895</v>
      </c>
      <c r="T119" s="489"/>
      <c r="U119" s="469"/>
      <c r="V119" s="469"/>
      <c r="X119" s="465"/>
    </row>
    <row r="120" spans="2:24" s="492" customFormat="1" ht="15.6">
      <c r="B120" s="487" t="s">
        <v>145</v>
      </c>
      <c r="C120" s="488" t="s">
        <v>12</v>
      </c>
      <c r="D120" s="489">
        <v>70</v>
      </c>
      <c r="E120" s="488" t="s">
        <v>137</v>
      </c>
      <c r="F120" s="489">
        <v>8</v>
      </c>
      <c r="G120" s="489">
        <v>1892998</v>
      </c>
      <c r="H120" s="489">
        <v>4837170</v>
      </c>
      <c r="I120" s="489">
        <v>900</v>
      </c>
      <c r="J120" s="490">
        <v>67.188652657625212</v>
      </c>
      <c r="K120" s="489"/>
      <c r="L120" s="469"/>
      <c r="M120" s="469"/>
      <c r="N120" s="490">
        <v>7.4105463803661689</v>
      </c>
      <c r="O120" s="490">
        <v>73.797499999999999</v>
      </c>
      <c r="P120" s="489"/>
      <c r="Q120" s="469"/>
      <c r="R120" s="469"/>
      <c r="S120" s="491">
        <v>0.59726196657248209</v>
      </c>
      <c r="T120" s="489"/>
      <c r="U120" s="469"/>
      <c r="V120" s="469"/>
      <c r="X120" s="465"/>
    </row>
    <row r="121" spans="2:24" s="492" customFormat="1" ht="15.6">
      <c r="B121" s="487" t="s">
        <v>145</v>
      </c>
      <c r="C121" s="488" t="s">
        <v>12</v>
      </c>
      <c r="D121" s="489">
        <v>80</v>
      </c>
      <c r="E121" s="488" t="s">
        <v>137</v>
      </c>
      <c r="F121" s="489">
        <v>108</v>
      </c>
      <c r="G121" s="489">
        <v>17977897</v>
      </c>
      <c r="H121" s="489">
        <v>50919076</v>
      </c>
      <c r="I121" s="489">
        <v>9734</v>
      </c>
      <c r="J121" s="490">
        <v>82.345239305037779</v>
      </c>
      <c r="K121" s="489"/>
      <c r="L121" s="469"/>
      <c r="M121" s="469"/>
      <c r="N121" s="490">
        <v>9.3294677828156161</v>
      </c>
      <c r="O121" s="490">
        <v>90.473210679163529</v>
      </c>
      <c r="P121" s="489"/>
      <c r="Q121" s="469"/>
      <c r="R121" s="469"/>
      <c r="S121" s="491">
        <v>0.38815479298215799</v>
      </c>
      <c r="T121" s="489"/>
      <c r="U121" s="469"/>
      <c r="V121" s="469"/>
      <c r="X121" s="465"/>
    </row>
    <row r="122" spans="2:24" s="492" customFormat="1" ht="15.6">
      <c r="B122" s="487" t="s">
        <v>145</v>
      </c>
      <c r="C122" s="488" t="s">
        <v>12</v>
      </c>
      <c r="D122" s="489">
        <v>100</v>
      </c>
      <c r="E122" s="488" t="s">
        <v>137</v>
      </c>
      <c r="F122" s="489">
        <v>135</v>
      </c>
      <c r="G122" s="489">
        <v>12991716</v>
      </c>
      <c r="H122" s="489">
        <v>23792057</v>
      </c>
      <c r="I122" s="489">
        <v>7573</v>
      </c>
      <c r="J122" s="490">
        <v>98.439345128578694</v>
      </c>
      <c r="K122" s="489"/>
      <c r="L122" s="469"/>
      <c r="M122" s="469"/>
      <c r="N122" s="490">
        <v>10.396939175019957</v>
      </c>
      <c r="O122" s="490">
        <v>107.35518724837114</v>
      </c>
      <c r="P122" s="489"/>
      <c r="Q122" s="469"/>
      <c r="R122" s="469"/>
      <c r="S122" s="491">
        <v>0.550593082487287</v>
      </c>
      <c r="T122" s="489"/>
      <c r="U122" s="469"/>
      <c r="V122" s="469"/>
      <c r="X122" s="465"/>
    </row>
    <row r="123" spans="2:24" s="492" customFormat="1" ht="15.6">
      <c r="B123" s="487" t="s">
        <v>145</v>
      </c>
      <c r="C123" s="488" t="s">
        <v>10</v>
      </c>
      <c r="D123" s="489">
        <v>50</v>
      </c>
      <c r="E123" s="488" t="s">
        <v>137</v>
      </c>
      <c r="F123" s="489">
        <v>1</v>
      </c>
      <c r="G123" s="489">
        <v>265557</v>
      </c>
      <c r="H123" s="489">
        <v>451280</v>
      </c>
      <c r="I123" s="489">
        <v>1026</v>
      </c>
      <c r="J123" s="490">
        <v>51.368880482497524</v>
      </c>
      <c r="K123" s="489"/>
      <c r="L123" s="469"/>
      <c r="M123" s="469"/>
      <c r="N123" s="490">
        <v>8.2488197046185459</v>
      </c>
      <c r="O123" s="490">
        <v>59.038011695906434</v>
      </c>
      <c r="P123" s="489"/>
      <c r="Q123" s="469"/>
      <c r="R123" s="469"/>
      <c r="S123" s="491">
        <v>0.41337850806433257</v>
      </c>
      <c r="T123" s="489"/>
      <c r="U123" s="469"/>
      <c r="V123" s="469"/>
      <c r="X123" s="465"/>
    </row>
    <row r="124" spans="2:24" s="492" customFormat="1" ht="15.6">
      <c r="B124" s="487" t="s">
        <v>145</v>
      </c>
      <c r="C124" s="488" t="s">
        <v>10</v>
      </c>
      <c r="D124" s="489">
        <v>60</v>
      </c>
      <c r="E124" s="488" t="s">
        <v>137</v>
      </c>
      <c r="F124" s="489">
        <v>6</v>
      </c>
      <c r="G124" s="489">
        <v>1273664</v>
      </c>
      <c r="H124" s="489">
        <v>2833889</v>
      </c>
      <c r="I124" s="489">
        <v>509</v>
      </c>
      <c r="J124" s="490">
        <v>61.969852618053338</v>
      </c>
      <c r="K124" s="489"/>
      <c r="L124" s="469"/>
      <c r="M124" s="469"/>
      <c r="N124" s="490">
        <v>6.6365313134748734</v>
      </c>
      <c r="O124" s="490">
        <v>67.899803536345772</v>
      </c>
      <c r="P124" s="489"/>
      <c r="Q124" s="469"/>
      <c r="R124" s="469"/>
      <c r="S124" s="491">
        <v>0.40182403663116995</v>
      </c>
      <c r="T124" s="489"/>
      <c r="U124" s="469"/>
      <c r="V124" s="469"/>
      <c r="X124" s="465"/>
    </row>
    <row r="125" spans="2:24" ht="15.6">
      <c r="B125" s="120" t="s">
        <v>145</v>
      </c>
      <c r="C125" s="121" t="s">
        <v>14</v>
      </c>
      <c r="D125" s="122" t="s">
        <v>120</v>
      </c>
      <c r="E125" s="79" t="s">
        <v>121</v>
      </c>
      <c r="F125" s="493"/>
      <c r="G125" s="493"/>
      <c r="H125" s="493"/>
      <c r="I125" s="493"/>
      <c r="J125" s="494"/>
      <c r="K125" s="493"/>
      <c r="L125" s="476"/>
      <c r="M125" s="476"/>
      <c r="N125" s="494"/>
      <c r="O125" s="494"/>
      <c r="P125" s="493"/>
      <c r="Q125" s="476"/>
      <c r="R125" s="476"/>
      <c r="S125" s="495"/>
      <c r="T125" s="493"/>
      <c r="U125" s="476"/>
      <c r="V125" s="476"/>
      <c r="X125" s="465"/>
    </row>
    <row r="126" spans="2:24" ht="15.6">
      <c r="B126" s="120" t="s">
        <v>145</v>
      </c>
      <c r="C126" s="121" t="s">
        <v>14</v>
      </c>
      <c r="D126" s="122" t="s">
        <v>123</v>
      </c>
      <c r="E126" s="79" t="s">
        <v>121</v>
      </c>
      <c r="F126" s="493"/>
      <c r="G126" s="493"/>
      <c r="H126" s="493"/>
      <c r="I126" s="493"/>
      <c r="J126" s="494"/>
      <c r="K126" s="493"/>
      <c r="L126" s="476"/>
      <c r="M126" s="476"/>
      <c r="N126" s="494"/>
      <c r="O126" s="494"/>
      <c r="P126" s="493"/>
      <c r="Q126" s="476"/>
      <c r="R126" s="476"/>
      <c r="S126" s="495"/>
      <c r="T126" s="493"/>
      <c r="U126" s="476"/>
      <c r="V126" s="476"/>
      <c r="X126" s="465"/>
    </row>
    <row r="127" spans="2:24" ht="15.6">
      <c r="B127" s="120" t="s">
        <v>145</v>
      </c>
      <c r="C127" s="121" t="s">
        <v>14</v>
      </c>
      <c r="D127" s="122" t="s">
        <v>125</v>
      </c>
      <c r="E127" s="79" t="s">
        <v>121</v>
      </c>
      <c r="F127" s="493"/>
      <c r="G127" s="493"/>
      <c r="H127" s="493"/>
      <c r="I127" s="493"/>
      <c r="J127" s="494"/>
      <c r="K127" s="493"/>
      <c r="L127" s="476"/>
      <c r="M127" s="476"/>
      <c r="N127" s="494"/>
      <c r="O127" s="494"/>
      <c r="P127" s="493"/>
      <c r="Q127" s="476"/>
      <c r="R127" s="476"/>
      <c r="S127" s="495"/>
      <c r="T127" s="493"/>
      <c r="U127" s="476"/>
      <c r="V127" s="476"/>
      <c r="X127" s="465"/>
    </row>
    <row r="128" spans="2:24" ht="15.6">
      <c r="B128" s="120" t="s">
        <v>145</v>
      </c>
      <c r="C128" s="121" t="s">
        <v>12</v>
      </c>
      <c r="D128" s="122" t="s">
        <v>133</v>
      </c>
      <c r="E128" s="79" t="s">
        <v>121</v>
      </c>
      <c r="F128" s="493"/>
      <c r="G128" s="493"/>
      <c r="H128" s="493"/>
      <c r="I128" s="493"/>
      <c r="J128" s="494"/>
      <c r="K128" s="493"/>
      <c r="L128" s="476"/>
      <c r="M128" s="476"/>
      <c r="N128" s="494"/>
      <c r="O128" s="494"/>
      <c r="P128" s="493"/>
      <c r="Q128" s="476"/>
      <c r="R128" s="476"/>
      <c r="S128" s="495"/>
      <c r="T128" s="493"/>
      <c r="U128" s="476"/>
      <c r="V128" s="476"/>
      <c r="X128" s="465"/>
    </row>
    <row r="129" spans="2:24" ht="15.6">
      <c r="B129" s="120" t="s">
        <v>145</v>
      </c>
      <c r="C129" s="121" t="s">
        <v>12</v>
      </c>
      <c r="D129" s="122" t="s">
        <v>129</v>
      </c>
      <c r="E129" s="79" t="s">
        <v>121</v>
      </c>
      <c r="F129" s="493"/>
      <c r="G129" s="493"/>
      <c r="H129" s="493"/>
      <c r="I129" s="493"/>
      <c r="J129" s="494"/>
      <c r="K129" s="493"/>
      <c r="L129" s="476"/>
      <c r="M129" s="476"/>
      <c r="N129" s="494"/>
      <c r="O129" s="494"/>
      <c r="P129" s="493"/>
      <c r="Q129" s="476"/>
      <c r="R129" s="476"/>
      <c r="S129" s="495"/>
      <c r="T129" s="493"/>
      <c r="U129" s="476"/>
      <c r="V129" s="476"/>
      <c r="X129" s="465"/>
    </row>
    <row r="130" spans="2:24" ht="15.6">
      <c r="B130" s="120" t="s">
        <v>145</v>
      </c>
      <c r="C130" s="121" t="s">
        <v>12</v>
      </c>
      <c r="D130" s="122" t="s">
        <v>130</v>
      </c>
      <c r="E130" s="79" t="s">
        <v>121</v>
      </c>
      <c r="F130" s="493"/>
      <c r="G130" s="493"/>
      <c r="H130" s="493"/>
      <c r="I130" s="493"/>
      <c r="J130" s="494"/>
      <c r="K130" s="493"/>
      <c r="L130" s="476"/>
      <c r="M130" s="476"/>
      <c r="N130" s="494"/>
      <c r="O130" s="494"/>
      <c r="P130" s="493"/>
      <c r="Q130" s="476"/>
      <c r="R130" s="476"/>
      <c r="S130" s="495"/>
      <c r="T130" s="493"/>
      <c r="U130" s="476"/>
      <c r="V130" s="476"/>
      <c r="X130" s="465"/>
    </row>
    <row r="131" spans="2:24" ht="15.6">
      <c r="B131" s="120" t="s">
        <v>145</v>
      </c>
      <c r="C131" s="121" t="s">
        <v>12</v>
      </c>
      <c r="D131" s="122" t="s">
        <v>120</v>
      </c>
      <c r="E131" s="79" t="s">
        <v>121</v>
      </c>
      <c r="F131" s="493"/>
      <c r="G131" s="493"/>
      <c r="H131" s="493"/>
      <c r="I131" s="493"/>
      <c r="J131" s="494"/>
      <c r="K131" s="493"/>
      <c r="L131" s="476"/>
      <c r="M131" s="476"/>
      <c r="N131" s="494"/>
      <c r="O131" s="494"/>
      <c r="P131" s="493"/>
      <c r="Q131" s="476"/>
      <c r="R131" s="476"/>
      <c r="S131" s="495"/>
      <c r="T131" s="493"/>
      <c r="U131" s="476"/>
      <c r="V131" s="476"/>
      <c r="X131" s="465"/>
    </row>
    <row r="132" spans="2:24" ht="15.6">
      <c r="B132" s="120" t="s">
        <v>145</v>
      </c>
      <c r="C132" s="121" t="s">
        <v>12</v>
      </c>
      <c r="D132" s="122" t="s">
        <v>123</v>
      </c>
      <c r="E132" s="79" t="s">
        <v>121</v>
      </c>
      <c r="F132" s="493"/>
      <c r="G132" s="493"/>
      <c r="H132" s="493"/>
      <c r="I132" s="493"/>
      <c r="J132" s="494"/>
      <c r="K132" s="493"/>
      <c r="L132" s="476"/>
      <c r="M132" s="476"/>
      <c r="N132" s="494"/>
      <c r="O132" s="494"/>
      <c r="P132" s="493"/>
      <c r="Q132" s="476"/>
      <c r="R132" s="476"/>
      <c r="S132" s="495"/>
      <c r="T132" s="493"/>
      <c r="U132" s="476"/>
      <c r="V132" s="476"/>
      <c r="X132" s="465"/>
    </row>
    <row r="133" spans="2:24" ht="15.6">
      <c r="B133" s="120" t="s">
        <v>145</v>
      </c>
      <c r="C133" s="121" t="s">
        <v>10</v>
      </c>
      <c r="D133" s="122" t="s">
        <v>133</v>
      </c>
      <c r="E133" s="79" t="s">
        <v>121</v>
      </c>
      <c r="F133" s="493"/>
      <c r="G133" s="493"/>
      <c r="H133" s="493"/>
      <c r="I133" s="493"/>
      <c r="J133" s="494"/>
      <c r="K133" s="493"/>
      <c r="L133" s="476"/>
      <c r="M133" s="476"/>
      <c r="N133" s="494"/>
      <c r="O133" s="494"/>
      <c r="P133" s="493"/>
      <c r="Q133" s="476"/>
      <c r="R133" s="476"/>
      <c r="S133" s="495"/>
      <c r="T133" s="493"/>
      <c r="U133" s="476"/>
      <c r="V133" s="476"/>
      <c r="X133" s="465"/>
    </row>
    <row r="134" spans="2:24" ht="15.6">
      <c r="B134" s="120" t="s">
        <v>145</v>
      </c>
      <c r="C134" s="121" t="s">
        <v>10</v>
      </c>
      <c r="D134" s="122" t="s">
        <v>129</v>
      </c>
      <c r="E134" s="79" t="s">
        <v>121</v>
      </c>
      <c r="F134" s="493"/>
      <c r="G134" s="493"/>
      <c r="H134" s="493"/>
      <c r="I134" s="493"/>
      <c r="J134" s="494"/>
      <c r="K134" s="493"/>
      <c r="L134" s="476"/>
      <c r="M134" s="476"/>
      <c r="N134" s="494"/>
      <c r="O134" s="494"/>
      <c r="P134" s="493"/>
      <c r="Q134" s="476"/>
      <c r="R134" s="476"/>
      <c r="S134" s="495"/>
      <c r="T134" s="493"/>
      <c r="U134" s="476"/>
      <c r="V134" s="476"/>
      <c r="X134" s="465"/>
    </row>
    <row r="135" spans="2:24" ht="15.6">
      <c r="B135" s="120" t="s">
        <v>145</v>
      </c>
      <c r="C135" s="121" t="s">
        <v>14</v>
      </c>
      <c r="D135" s="78" t="s">
        <v>127</v>
      </c>
      <c r="E135" s="77" t="s">
        <v>137</v>
      </c>
      <c r="F135" s="473">
        <f>SUM(F115:F117)</f>
        <v>37</v>
      </c>
      <c r="G135" s="473">
        <f t="shared" ref="G135:I135" si="21">SUM(G115:G117)</f>
        <v>13214567</v>
      </c>
      <c r="H135" s="473">
        <f t="shared" si="21"/>
        <v>33408069</v>
      </c>
      <c r="I135" s="473">
        <f t="shared" si="21"/>
        <v>6629</v>
      </c>
      <c r="J135" s="474">
        <f>SUMPRODUCT(J115:J117,$I115:$I117)/$I135</f>
        <v>109.17285805668709</v>
      </c>
      <c r="K135" s="476"/>
      <c r="L135" s="476"/>
      <c r="M135" s="476"/>
      <c r="N135" s="474">
        <f>SUMPRODUCT(N115:N117,$I115:$I117)/$I135</f>
        <v>11.299156182298873</v>
      </c>
      <c r="O135" s="474">
        <f>SUMPRODUCT(O115:O117,$I115:$I117)/$I135</f>
        <v>119.62630541128806</v>
      </c>
      <c r="P135" s="476"/>
      <c r="Q135" s="476"/>
      <c r="R135" s="476"/>
      <c r="S135" s="478">
        <f>SUMPRODUCT(S115:S117,$I115:$I117)/$I135</f>
        <v>0.45871730170563696</v>
      </c>
      <c r="T135" s="476"/>
      <c r="U135" s="476"/>
      <c r="V135" s="476"/>
      <c r="X135" s="465"/>
    </row>
    <row r="136" spans="2:24" ht="15.6">
      <c r="B136" s="120" t="s">
        <v>145</v>
      </c>
      <c r="C136" s="121" t="s">
        <v>12</v>
      </c>
      <c r="D136" s="78" t="s">
        <v>127</v>
      </c>
      <c r="E136" s="77" t="s">
        <v>137</v>
      </c>
      <c r="F136" s="473">
        <f>SUM(F118:F122)</f>
        <v>268</v>
      </c>
      <c r="G136" s="473">
        <f t="shared" ref="G136:I136" si="22">SUM(G118:G122)</f>
        <v>36500560</v>
      </c>
      <c r="H136" s="473">
        <f t="shared" si="22"/>
        <v>88178462</v>
      </c>
      <c r="I136" s="473">
        <f t="shared" si="22"/>
        <v>22254</v>
      </c>
      <c r="J136" s="474">
        <f>SUMPRODUCT(J118:J122,$I118:$I122)/$I136</f>
        <v>83.780353510827126</v>
      </c>
      <c r="K136" s="476"/>
      <c r="L136" s="476"/>
      <c r="M136" s="476"/>
      <c r="N136" s="474">
        <f>SUMPRODUCT(N118:N122,$I118:$I122)/$I136</f>
        <v>9.2297078802836481</v>
      </c>
      <c r="O136" s="474">
        <f>SUMPRODUCT(O118:O122,$I118:$I122)/$I136</f>
        <v>91.842778412100856</v>
      </c>
      <c r="P136" s="476"/>
      <c r="Q136" s="476"/>
      <c r="R136" s="476"/>
      <c r="S136" s="478">
        <f>SUMPRODUCT(S118:S122,$I118:$I122)/$I136</f>
        <v>0.43108890608587858</v>
      </c>
      <c r="T136" s="476"/>
      <c r="U136" s="476"/>
      <c r="V136" s="476"/>
      <c r="X136" s="465"/>
    </row>
    <row r="137" spans="2:24" ht="15.6">
      <c r="B137" s="120" t="s">
        <v>145</v>
      </c>
      <c r="C137" s="121" t="s">
        <v>10</v>
      </c>
      <c r="D137" s="78" t="s">
        <v>127</v>
      </c>
      <c r="E137" s="77" t="s">
        <v>137</v>
      </c>
      <c r="F137" s="473">
        <f>SUM(F123:F124)</f>
        <v>7</v>
      </c>
      <c r="G137" s="473">
        <f t="shared" ref="G137:I137" si="23">SUM(G123:G124)</f>
        <v>1539221</v>
      </c>
      <c r="H137" s="473">
        <f t="shared" si="23"/>
        <v>3285169</v>
      </c>
      <c r="I137" s="473">
        <f t="shared" si="23"/>
        <v>1535</v>
      </c>
      <c r="J137" s="474">
        <f>SUMPRODUCT(J123:J124,$I123:$I124)/$I137</f>
        <v>54.884121405623198</v>
      </c>
      <c r="K137" s="476"/>
      <c r="L137" s="476"/>
      <c r="M137" s="476"/>
      <c r="N137" s="474">
        <f>SUMPRODUCT(N123:N124,$I123:$I124)/$I137</f>
        <v>7.7141911762197637</v>
      </c>
      <c r="O137" s="474">
        <f>SUMPRODUCT(O123:O124,$I123:$I124)/$I137</f>
        <v>61.976547231270359</v>
      </c>
      <c r="P137" s="476"/>
      <c r="Q137" s="476"/>
      <c r="R137" s="476"/>
      <c r="S137" s="478">
        <f>SUMPRODUCT(S123:S124,$I123:$I124)/$I137</f>
        <v>0.40954709050115357</v>
      </c>
      <c r="T137" s="476"/>
      <c r="U137" s="476"/>
      <c r="V137" s="476"/>
      <c r="X137" s="465"/>
    </row>
    <row r="138" spans="2:24" ht="15.6">
      <c r="B138" s="129" t="s">
        <v>146</v>
      </c>
      <c r="C138" s="130" t="s">
        <v>128</v>
      </c>
      <c r="D138" s="98" t="s">
        <v>127</v>
      </c>
      <c r="E138" s="97" t="s">
        <v>121</v>
      </c>
      <c r="F138" s="481"/>
      <c r="G138" s="481"/>
      <c r="H138" s="481"/>
      <c r="I138" s="481"/>
      <c r="J138" s="482"/>
      <c r="K138" s="485"/>
      <c r="L138" s="486"/>
      <c r="M138" s="486"/>
      <c r="N138" s="482"/>
      <c r="O138" s="482"/>
      <c r="P138" s="485"/>
      <c r="Q138" s="486"/>
      <c r="R138" s="486"/>
      <c r="S138" s="484"/>
      <c r="T138" s="485"/>
      <c r="U138" s="486"/>
      <c r="V138" s="486"/>
      <c r="X138" s="465"/>
    </row>
    <row r="139" spans="2:24" ht="15.6">
      <c r="B139" s="129" t="s">
        <v>146</v>
      </c>
      <c r="C139" s="130" t="s">
        <v>131</v>
      </c>
      <c r="D139" s="98" t="s">
        <v>127</v>
      </c>
      <c r="E139" s="97" t="s">
        <v>121</v>
      </c>
      <c r="F139" s="481"/>
      <c r="G139" s="481"/>
      <c r="H139" s="481"/>
      <c r="I139" s="481"/>
      <c r="J139" s="482"/>
      <c r="K139" s="485"/>
      <c r="L139" s="486"/>
      <c r="M139" s="486"/>
      <c r="N139" s="482"/>
      <c r="O139" s="482"/>
      <c r="P139" s="485"/>
      <c r="Q139" s="486"/>
      <c r="R139" s="486"/>
      <c r="S139" s="484"/>
      <c r="T139" s="485"/>
      <c r="U139" s="486"/>
      <c r="V139" s="486"/>
      <c r="X139" s="465"/>
    </row>
    <row r="140" spans="2:24" ht="15.6">
      <c r="B140" s="129" t="s">
        <v>146</v>
      </c>
      <c r="C140" s="130" t="s">
        <v>134</v>
      </c>
      <c r="D140" s="98" t="s">
        <v>127</v>
      </c>
      <c r="E140" s="97" t="s">
        <v>121</v>
      </c>
      <c r="F140" s="481"/>
      <c r="G140" s="481"/>
      <c r="H140" s="481"/>
      <c r="I140" s="481"/>
      <c r="J140" s="482"/>
      <c r="K140" s="485"/>
      <c r="L140" s="486"/>
      <c r="M140" s="486"/>
      <c r="N140" s="482"/>
      <c r="O140" s="482"/>
      <c r="P140" s="485"/>
      <c r="Q140" s="486"/>
      <c r="R140" s="486"/>
      <c r="S140" s="484"/>
      <c r="T140" s="485"/>
      <c r="U140" s="486"/>
      <c r="V140" s="486"/>
      <c r="X140" s="465"/>
    </row>
    <row r="141" spans="2:24" ht="15.6">
      <c r="B141" s="129" t="s">
        <v>146</v>
      </c>
      <c r="C141" s="97" t="s">
        <v>135</v>
      </c>
      <c r="D141" s="98" t="s">
        <v>136</v>
      </c>
      <c r="E141" s="130" t="s">
        <v>137</v>
      </c>
      <c r="F141" s="481">
        <f>SUM(F135:F137)</f>
        <v>312</v>
      </c>
      <c r="G141" s="481">
        <f t="shared" ref="G141:I141" si="24">SUM(G135:G137)</f>
        <v>51254348</v>
      </c>
      <c r="H141" s="481">
        <f t="shared" si="24"/>
        <v>124871700</v>
      </c>
      <c r="I141" s="481">
        <f t="shared" si="24"/>
        <v>30418</v>
      </c>
      <c r="J141" s="482">
        <f>SUMPRODUCT(J135:J137,$I135:$I137)/$I141</f>
        <v>87.855940214522903</v>
      </c>
      <c r="K141" s="485"/>
      <c r="L141" s="486"/>
      <c r="M141" s="486"/>
      <c r="N141" s="482">
        <f t="shared" ref="N141:O141" si="25">SUMPRODUCT(N135:N137,$I135:$I137)/$I141</f>
        <v>9.604224766775884</v>
      </c>
      <c r="O141" s="482">
        <f t="shared" si="25"/>
        <v>96.390491464077883</v>
      </c>
      <c r="P141" s="485"/>
      <c r="Q141" s="486"/>
      <c r="R141" s="486"/>
      <c r="S141" s="484">
        <f>SUMPRODUCT(S135:S137,$I135:$I137)/$I141</f>
        <v>0.43602289081994478</v>
      </c>
      <c r="T141" s="485"/>
      <c r="U141" s="496">
        <v>0.41199999999999998</v>
      </c>
      <c r="V141" s="496">
        <v>0.46899999999999997</v>
      </c>
      <c r="X141" s="465"/>
    </row>
    <row r="142" spans="2:24" ht="15.6">
      <c r="B142" s="131" t="s">
        <v>146</v>
      </c>
      <c r="C142" s="131" t="s">
        <v>135</v>
      </c>
      <c r="D142" s="132" t="s">
        <v>136</v>
      </c>
      <c r="E142" s="133" t="s">
        <v>121</v>
      </c>
      <c r="F142" s="326"/>
      <c r="G142" s="326"/>
      <c r="H142" s="326"/>
      <c r="I142" s="326"/>
      <c r="J142" s="497"/>
      <c r="K142" s="408"/>
      <c r="L142" s="409"/>
      <c r="M142" s="409"/>
      <c r="N142" s="498"/>
      <c r="O142" s="498"/>
      <c r="P142" s="408"/>
      <c r="Q142" s="409"/>
      <c r="R142" s="409"/>
      <c r="S142" s="499"/>
      <c r="T142" s="408"/>
      <c r="U142" s="409"/>
      <c r="V142" s="409"/>
      <c r="X142" s="465"/>
    </row>
    <row r="143" spans="2:24" ht="15.6">
      <c r="B143" s="140"/>
    </row>
    <row r="144" spans="2:24">
      <c r="B144" s="147" t="s">
        <v>147</v>
      </c>
      <c r="C144" s="148"/>
      <c r="D144" s="148"/>
      <c r="E144" s="148"/>
    </row>
    <row r="145" spans="2:10">
      <c r="B145" s="149"/>
      <c r="C145" s="148" t="s">
        <v>148</v>
      </c>
      <c r="D145" s="148" t="s">
        <v>149</v>
      </c>
      <c r="F145"/>
      <c r="G145"/>
      <c r="H145"/>
      <c r="I145"/>
      <c r="J145" s="501"/>
    </row>
    <row r="146" spans="2:10">
      <c r="B146" s="152"/>
      <c r="C146" s="148" t="s">
        <v>150</v>
      </c>
      <c r="D146" s="148" t="s">
        <v>151</v>
      </c>
      <c r="F146"/>
      <c r="G146"/>
      <c r="H146"/>
      <c r="I146"/>
      <c r="J146" s="501"/>
    </row>
    <row r="147" spans="2:10">
      <c r="B147" s="153"/>
      <c r="C147" s="148" t="s">
        <v>152</v>
      </c>
      <c r="D147" s="148" t="s">
        <v>153</v>
      </c>
      <c r="F147"/>
      <c r="G147"/>
      <c r="H147"/>
      <c r="I147"/>
      <c r="J147" s="501"/>
    </row>
    <row r="148" spans="2:10">
      <c r="B148" s="154"/>
      <c r="C148" s="148" t="s">
        <v>154</v>
      </c>
      <c r="D148" s="148" t="s">
        <v>155</v>
      </c>
      <c r="F148"/>
      <c r="G148"/>
      <c r="H148"/>
      <c r="I148"/>
      <c r="J148" s="501"/>
    </row>
    <row r="149" spans="2:10">
      <c r="B149" s="155"/>
      <c r="C149" s="148" t="s">
        <v>156</v>
      </c>
      <c r="D149" s="148" t="s">
        <v>157</v>
      </c>
      <c r="F149"/>
      <c r="G149"/>
      <c r="H149"/>
      <c r="I149"/>
      <c r="J149" s="501"/>
    </row>
    <row r="150" spans="2:10">
      <c r="B150"/>
      <c r="F150"/>
      <c r="G150"/>
      <c r="H150"/>
      <c r="I150"/>
      <c r="J150" s="501"/>
    </row>
    <row r="151" spans="2:10">
      <c r="B151" s="156" t="s">
        <v>158</v>
      </c>
      <c r="C151" s="148" t="s">
        <v>159</v>
      </c>
      <c r="D151" s="148"/>
      <c r="F151"/>
      <c r="G151"/>
      <c r="H151"/>
      <c r="I151"/>
      <c r="J151" s="501"/>
    </row>
    <row r="152" spans="2:10">
      <c r="B152" s="156" t="s">
        <v>102</v>
      </c>
      <c r="C152" s="156" t="s">
        <v>160</v>
      </c>
      <c r="D152" s="156"/>
    </row>
    <row r="153" spans="2:10">
      <c r="B153" s="156" t="s">
        <v>114</v>
      </c>
      <c r="C153" s="156" t="s">
        <v>161</v>
      </c>
      <c r="D153" s="156"/>
    </row>
    <row r="154" spans="2:10">
      <c r="B154" s="156" t="s">
        <v>162</v>
      </c>
      <c r="C154" s="156" t="s">
        <v>163</v>
      </c>
      <c r="D154" s="156"/>
    </row>
    <row r="155" spans="2:10">
      <c r="B155" s="156" t="s">
        <v>164</v>
      </c>
      <c r="C155" s="156" t="s">
        <v>165</v>
      </c>
      <c r="D155" s="156"/>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ED42-3274-4699-81E1-1FC6285845A9}">
  <dimension ref="A2:C92"/>
  <sheetViews>
    <sheetView workbookViewId="0">
      <selection activeCell="E12" sqref="E12"/>
    </sheetView>
  </sheetViews>
  <sheetFormatPr defaultColWidth="9.21875" defaultRowHeight="14.4"/>
  <cols>
    <col min="1" max="1" width="80.77734375" style="24" customWidth="1"/>
    <col min="2" max="2" width="45.77734375" style="4" customWidth="1"/>
    <col min="3" max="3" width="30.21875" style="4" customWidth="1"/>
    <col min="4" max="16384" width="9.21875" style="4"/>
  </cols>
  <sheetData>
    <row r="2" spans="1:3" ht="20.399999999999999">
      <c r="A2" s="1"/>
      <c r="B2" s="2" t="s">
        <v>0</v>
      </c>
      <c r="C2" s="3"/>
    </row>
    <row r="3" spans="1:3" ht="15.6">
      <c r="A3" s="5" t="s">
        <v>1</v>
      </c>
      <c r="B3" s="6"/>
      <c r="C3" s="7" t="s">
        <v>2</v>
      </c>
    </row>
    <row r="4" spans="1:3" ht="39" customHeight="1">
      <c r="A4" s="8" t="s">
        <v>3</v>
      </c>
      <c r="B4" s="10"/>
      <c r="C4" s="10"/>
    </row>
    <row r="5" spans="1:3" ht="20.25" customHeight="1">
      <c r="A5" s="11" t="s">
        <v>5</v>
      </c>
      <c r="B5" s="9" t="s">
        <v>235</v>
      </c>
      <c r="C5" s="9"/>
    </row>
    <row r="6" spans="1:3" ht="20.25" customHeight="1">
      <c r="A6" s="11" t="s">
        <v>8</v>
      </c>
      <c r="B6" s="12" t="s">
        <v>372</v>
      </c>
      <c r="C6" s="12"/>
    </row>
    <row r="7" spans="1:3" ht="15.6">
      <c r="A7" s="15" t="s">
        <v>9</v>
      </c>
      <c r="B7" s="16"/>
      <c r="C7" s="12"/>
    </row>
    <row r="8" spans="1:3" ht="15.6">
      <c r="A8" s="17" t="s">
        <v>10</v>
      </c>
      <c r="B8" s="9" t="s">
        <v>373</v>
      </c>
      <c r="C8" s="9"/>
    </row>
    <row r="9" spans="1:3" ht="28.8">
      <c r="A9" s="17" t="s">
        <v>12</v>
      </c>
      <c r="B9" s="9" t="s">
        <v>374</v>
      </c>
      <c r="C9" s="9" t="s">
        <v>375</v>
      </c>
    </row>
    <row r="10" spans="1:3" ht="22.5" customHeight="1">
      <c r="A10" s="17" t="s">
        <v>14</v>
      </c>
      <c r="B10" s="9" t="s">
        <v>376</v>
      </c>
      <c r="C10" s="9"/>
    </row>
    <row r="11" spans="1:3" ht="15.75" customHeight="1">
      <c r="A11" s="15" t="s">
        <v>17</v>
      </c>
      <c r="B11" s="16"/>
      <c r="C11" s="12"/>
    </row>
    <row r="12" spans="1:3" ht="15.75" customHeight="1">
      <c r="A12" s="17" t="s">
        <v>18</v>
      </c>
      <c r="B12" s="9" t="s">
        <v>377</v>
      </c>
      <c r="C12" s="9"/>
    </row>
    <row r="13" spans="1:3" ht="15.75" customHeight="1">
      <c r="A13" s="17" t="s">
        <v>21</v>
      </c>
      <c r="B13" s="9" t="s">
        <v>378</v>
      </c>
      <c r="C13" s="9"/>
    </row>
    <row r="14" spans="1:3" ht="15.75" customHeight="1">
      <c r="A14" s="17" t="s">
        <v>23</v>
      </c>
      <c r="B14" s="9" t="s">
        <v>379</v>
      </c>
      <c r="C14" s="9"/>
    </row>
    <row r="15" spans="1:3" ht="15.75" customHeight="1">
      <c r="A15" s="17" t="s">
        <v>25</v>
      </c>
      <c r="B15" s="9" t="s">
        <v>380</v>
      </c>
      <c r="C15" s="9"/>
    </row>
    <row r="16" spans="1:3" ht="15.75" customHeight="1">
      <c r="A16" s="17" t="s">
        <v>27</v>
      </c>
      <c r="B16" s="9"/>
      <c r="C16" s="9"/>
    </row>
    <row r="17" spans="1:3" ht="15.75" customHeight="1">
      <c r="A17" s="17" t="s">
        <v>28</v>
      </c>
      <c r="B17" s="9"/>
      <c r="C17" s="9"/>
    </row>
    <row r="18" spans="1:3">
      <c r="A18" s="18" t="s">
        <v>29</v>
      </c>
      <c r="B18" s="12"/>
      <c r="C18" s="12"/>
    </row>
    <row r="19" spans="1:3" ht="28.8">
      <c r="A19" s="13" t="s">
        <v>30</v>
      </c>
      <c r="B19" s="12"/>
      <c r="C19" s="19"/>
    </row>
    <row r="20" spans="1:3">
      <c r="A20" s="18" t="s">
        <v>14</v>
      </c>
      <c r="B20" s="9"/>
      <c r="C20" s="9"/>
    </row>
    <row r="21" spans="1:3">
      <c r="A21" s="20" t="s">
        <v>31</v>
      </c>
      <c r="B21" s="9" t="s">
        <v>381</v>
      </c>
      <c r="C21" s="9"/>
    </row>
    <row r="22" spans="1:3">
      <c r="A22" s="20" t="s">
        <v>32</v>
      </c>
      <c r="B22" s="9"/>
      <c r="C22" s="9"/>
    </row>
    <row r="23" spans="1:3">
      <c r="A23" s="20" t="s">
        <v>33</v>
      </c>
      <c r="B23" s="9"/>
      <c r="C23" s="9"/>
    </row>
    <row r="24" spans="1:3">
      <c r="A24" s="20" t="s">
        <v>34</v>
      </c>
      <c r="B24" s="9"/>
      <c r="C24" s="9"/>
    </row>
    <row r="25" spans="1:3">
      <c r="A25" s="18" t="s">
        <v>12</v>
      </c>
      <c r="B25" s="9"/>
      <c r="C25" s="9"/>
    </row>
    <row r="26" spans="1:3">
      <c r="A26" s="20" t="s">
        <v>31</v>
      </c>
      <c r="B26" s="9" t="s">
        <v>382</v>
      </c>
      <c r="C26" s="9"/>
    </row>
    <row r="27" spans="1:3">
      <c r="A27" s="20" t="s">
        <v>32</v>
      </c>
      <c r="B27" s="9"/>
      <c r="C27" s="9"/>
    </row>
    <row r="28" spans="1:3">
      <c r="A28" s="20" t="s">
        <v>33</v>
      </c>
      <c r="B28" s="9"/>
      <c r="C28" s="9"/>
    </row>
    <row r="29" spans="1:3">
      <c r="A29" s="20" t="s">
        <v>34</v>
      </c>
      <c r="B29" s="9"/>
      <c r="C29" s="9"/>
    </row>
    <row r="30" spans="1:3">
      <c r="A30" s="18" t="s">
        <v>10</v>
      </c>
      <c r="B30" s="9"/>
      <c r="C30" s="9"/>
    </row>
    <row r="31" spans="1:3">
      <c r="A31" s="20" t="s">
        <v>31</v>
      </c>
      <c r="B31" s="9" t="s">
        <v>383</v>
      </c>
      <c r="C31" s="9"/>
    </row>
    <row r="32" spans="1:3">
      <c r="A32" s="20" t="s">
        <v>32</v>
      </c>
      <c r="B32" s="9"/>
      <c r="C32" s="9"/>
    </row>
    <row r="33" spans="1:3">
      <c r="A33" s="20" t="s">
        <v>33</v>
      </c>
      <c r="B33" s="9"/>
      <c r="C33" s="9"/>
    </row>
    <row r="34" spans="1:3">
      <c r="A34" s="20" t="s">
        <v>34</v>
      </c>
      <c r="B34" s="9"/>
      <c r="C34" s="9"/>
    </row>
    <row r="35" spans="1:3" ht="15.75" customHeight="1">
      <c r="A35" s="18" t="s">
        <v>35</v>
      </c>
      <c r="B35" s="12"/>
      <c r="C35" s="12"/>
    </row>
    <row r="36" spans="1:3" ht="7.5" customHeight="1">
      <c r="A36" s="11"/>
      <c r="B36" s="21"/>
      <c r="C36" s="21"/>
    </row>
    <row r="37" spans="1:3" ht="15.6">
      <c r="A37" s="5" t="s">
        <v>36</v>
      </c>
      <c r="B37" s="6"/>
      <c r="C37" s="7" t="s">
        <v>2</v>
      </c>
    </row>
    <row r="38" spans="1:3">
      <c r="A38" s="11" t="s">
        <v>37</v>
      </c>
      <c r="B38" s="21" t="s">
        <v>38</v>
      </c>
      <c r="C38" s="21"/>
    </row>
    <row r="39" spans="1:3" ht="79.2" customHeight="1">
      <c r="A39" s="11" t="s">
        <v>39</v>
      </c>
      <c r="B39" s="21" t="s">
        <v>213</v>
      </c>
      <c r="C39" s="9" t="s">
        <v>384</v>
      </c>
    </row>
    <row r="40" spans="1:3">
      <c r="A40" s="8" t="s">
        <v>41</v>
      </c>
      <c r="B40" s="12"/>
      <c r="C40" s="12"/>
    </row>
    <row r="41" spans="1:3" ht="28.8">
      <c r="A41" s="11" t="s">
        <v>42</v>
      </c>
      <c r="B41" s="9" t="s">
        <v>385</v>
      </c>
      <c r="C41" s="9"/>
    </row>
    <row r="42" spans="1:3">
      <c r="A42" s="11" t="s">
        <v>44</v>
      </c>
      <c r="B42" s="9"/>
      <c r="C42" s="9"/>
    </row>
    <row r="43" spans="1:3" ht="15.6">
      <c r="A43" s="15" t="s">
        <v>46</v>
      </c>
      <c r="B43" s="12"/>
      <c r="C43" s="12"/>
    </row>
    <row r="44" spans="1:3" ht="43.2">
      <c r="A44" s="17" t="s">
        <v>47</v>
      </c>
      <c r="B44" s="9" t="s">
        <v>386</v>
      </c>
      <c r="C44" s="9"/>
    </row>
    <row r="45" spans="1:3" ht="15.6">
      <c r="A45" s="17" t="s">
        <v>49</v>
      </c>
      <c r="B45" s="9" t="s">
        <v>387</v>
      </c>
      <c r="C45" s="9"/>
    </row>
    <row r="46" spans="1:3" ht="15.6">
      <c r="A46" s="17" t="s">
        <v>50</v>
      </c>
      <c r="B46" s="9" t="s">
        <v>388</v>
      </c>
      <c r="C46" s="9"/>
    </row>
    <row r="47" spans="1:3" ht="15.6">
      <c r="A47" s="22" t="s">
        <v>52</v>
      </c>
      <c r="B47" s="12"/>
      <c r="C47" s="12"/>
    </row>
    <row r="48" spans="1:3">
      <c r="A48" s="18" t="s">
        <v>53</v>
      </c>
      <c r="B48" s="14"/>
      <c r="C48" s="14"/>
    </row>
    <row r="49" spans="1:3" ht="15.75" customHeight="1">
      <c r="A49" s="18" t="s">
        <v>54</v>
      </c>
      <c r="B49" s="12"/>
      <c r="C49" s="12"/>
    </row>
    <row r="50" spans="1:3" ht="15.75" customHeight="1">
      <c r="A50" s="20" t="s">
        <v>55</v>
      </c>
      <c r="B50" s="12"/>
      <c r="C50" s="12"/>
    </row>
    <row r="51" spans="1:3" ht="15.75" customHeight="1">
      <c r="A51" s="20" t="s">
        <v>56</v>
      </c>
      <c r="B51" s="12"/>
      <c r="C51" s="12"/>
    </row>
    <row r="52" spans="1:3" ht="28.8">
      <c r="A52" s="13" t="s">
        <v>57</v>
      </c>
      <c r="B52" s="14"/>
      <c r="C52" s="14"/>
    </row>
    <row r="53" spans="1:3" ht="7.5" customHeight="1">
      <c r="A53" s="11"/>
      <c r="B53" s="21"/>
      <c r="C53" s="21"/>
    </row>
    <row r="54" spans="1:3" ht="15.6">
      <c r="A54" s="5" t="s">
        <v>58</v>
      </c>
      <c r="B54" s="6"/>
      <c r="C54" s="7" t="s">
        <v>2</v>
      </c>
    </row>
    <row r="55" spans="1:3" ht="15.6">
      <c r="A55" s="15" t="s">
        <v>59</v>
      </c>
      <c r="B55" s="12"/>
      <c r="C55" s="12"/>
    </row>
    <row r="56" spans="1:3" ht="17.25" customHeight="1">
      <c r="A56" s="17" t="s">
        <v>60</v>
      </c>
      <c r="B56" s="23" t="s">
        <v>389</v>
      </c>
      <c r="C56" s="9"/>
    </row>
    <row r="57" spans="1:3" ht="15.6">
      <c r="A57" s="17" t="s">
        <v>62</v>
      </c>
      <c r="B57" s="9" t="s">
        <v>390</v>
      </c>
      <c r="C57" s="9"/>
    </row>
    <row r="58" spans="1:3" ht="15.6">
      <c r="A58" s="15" t="s">
        <v>64</v>
      </c>
      <c r="B58" s="12"/>
      <c r="C58" s="12"/>
    </row>
    <row r="59" spans="1:3" ht="15.6">
      <c r="A59" s="17" t="s">
        <v>10</v>
      </c>
      <c r="B59" s="9">
        <v>7</v>
      </c>
      <c r="C59" s="9"/>
    </row>
    <row r="60" spans="1:3" ht="15.6">
      <c r="A60" s="17" t="s">
        <v>12</v>
      </c>
      <c r="B60" s="9">
        <v>271</v>
      </c>
      <c r="C60" s="9"/>
    </row>
    <row r="61" spans="1:3" ht="15.6">
      <c r="A61" s="17" t="s">
        <v>14</v>
      </c>
      <c r="B61" s="9">
        <v>37</v>
      </c>
      <c r="C61" s="9"/>
    </row>
    <row r="62" spans="1:3" ht="15.6">
      <c r="A62" s="15" t="s">
        <v>65</v>
      </c>
      <c r="B62" s="14"/>
      <c r="C62" s="14"/>
    </row>
    <row r="63" spans="1:3" ht="28.8">
      <c r="A63" s="17" t="s">
        <v>10</v>
      </c>
      <c r="B63" s="9"/>
      <c r="C63" s="9" t="s">
        <v>391</v>
      </c>
    </row>
    <row r="64" spans="1:3" ht="28.8">
      <c r="A64" s="17" t="s">
        <v>12</v>
      </c>
      <c r="B64" s="9"/>
      <c r="C64" s="9" t="s">
        <v>391</v>
      </c>
    </row>
    <row r="65" spans="1:3" ht="28.8">
      <c r="A65" s="17" t="s">
        <v>14</v>
      </c>
      <c r="B65" s="9"/>
      <c r="C65" s="9" t="s">
        <v>391</v>
      </c>
    </row>
    <row r="66" spans="1:3" ht="28.8">
      <c r="A66" s="17" t="s">
        <v>18</v>
      </c>
      <c r="B66" s="9"/>
      <c r="C66" s="9" t="s">
        <v>391</v>
      </c>
    </row>
    <row r="67" spans="1:3" ht="28.8">
      <c r="A67" s="17" t="s">
        <v>21</v>
      </c>
      <c r="B67" s="9"/>
      <c r="C67" s="9" t="s">
        <v>391</v>
      </c>
    </row>
    <row r="68" spans="1:3" ht="28.8">
      <c r="A68" s="17" t="s">
        <v>23</v>
      </c>
      <c r="B68" s="9"/>
      <c r="C68" s="9" t="s">
        <v>391</v>
      </c>
    </row>
    <row r="69" spans="1:3" ht="28.8">
      <c r="A69" s="17" t="s">
        <v>25</v>
      </c>
      <c r="B69" s="9"/>
      <c r="C69" s="9" t="s">
        <v>391</v>
      </c>
    </row>
    <row r="70" spans="1:3" ht="15.6">
      <c r="A70" s="17" t="s">
        <v>27</v>
      </c>
      <c r="B70" s="9"/>
      <c r="C70" s="9"/>
    </row>
    <row r="71" spans="1:3" ht="15.6">
      <c r="A71" s="17" t="s">
        <v>28</v>
      </c>
      <c r="B71" s="9"/>
      <c r="C71" s="9"/>
    </row>
    <row r="72" spans="1:3">
      <c r="A72" s="11" t="s">
        <v>66</v>
      </c>
      <c r="B72" s="9">
        <f>30*24</f>
        <v>720</v>
      </c>
      <c r="C72" s="9"/>
    </row>
    <row r="73" spans="1:3">
      <c r="A73" s="11" t="s">
        <v>68</v>
      </c>
      <c r="B73" s="14"/>
      <c r="C73" s="14"/>
    </row>
    <row r="74" spans="1:3">
      <c r="A74" s="11" t="s">
        <v>69</v>
      </c>
      <c r="B74" s="9"/>
      <c r="C74" s="9"/>
    </row>
    <row r="75" spans="1:3" ht="33" customHeight="1">
      <c r="A75" s="18" t="s">
        <v>71</v>
      </c>
      <c r="B75" s="9"/>
      <c r="C75" s="9"/>
    </row>
    <row r="76" spans="1:3" ht="39" customHeight="1">
      <c r="A76" s="13" t="s">
        <v>74</v>
      </c>
      <c r="B76" s="9"/>
      <c r="C76" s="9"/>
    </row>
    <row r="77" spans="1:3" ht="33.75" customHeight="1">
      <c r="A77" s="11" t="s">
        <v>76</v>
      </c>
      <c r="B77" s="9"/>
      <c r="C77" s="9"/>
    </row>
    <row r="78" spans="1:3" ht="29.25" customHeight="1">
      <c r="A78" s="11" t="s">
        <v>77</v>
      </c>
      <c r="B78" s="9"/>
      <c r="C78" s="9"/>
    </row>
    <row r="79" spans="1:3" ht="29.25" customHeight="1">
      <c r="A79" s="11" t="s">
        <v>79</v>
      </c>
      <c r="B79" s="9"/>
      <c r="C79" s="9"/>
    </row>
    <row r="80" spans="1:3" ht="15.75" customHeight="1">
      <c r="A80" s="22" t="s">
        <v>52</v>
      </c>
      <c r="B80" s="14"/>
      <c r="C80" s="14"/>
    </row>
    <row r="81" spans="1:3" ht="29.25" customHeight="1">
      <c r="A81" s="11" t="s">
        <v>82</v>
      </c>
      <c r="B81" s="14"/>
      <c r="C81" s="14"/>
    </row>
    <row r="82" spans="1:3" ht="7.5" customHeight="1">
      <c r="A82" s="11"/>
      <c r="B82" s="21"/>
      <c r="C82" s="21"/>
    </row>
    <row r="83" spans="1:3" ht="15.6">
      <c r="A83" s="5" t="s">
        <v>83</v>
      </c>
      <c r="B83" s="6"/>
      <c r="C83" s="7" t="s">
        <v>2</v>
      </c>
    </row>
    <row r="84" spans="1:3">
      <c r="A84" s="11" t="s">
        <v>84</v>
      </c>
      <c r="B84" s="9" t="s">
        <v>260</v>
      </c>
      <c r="C84" s="9"/>
    </row>
    <row r="85" spans="1:3">
      <c r="A85" s="11" t="s">
        <v>86</v>
      </c>
      <c r="B85" s="9"/>
      <c r="C85" s="9"/>
    </row>
    <row r="86" spans="1:3">
      <c r="A86" s="11" t="s">
        <v>87</v>
      </c>
      <c r="B86" s="9" t="s">
        <v>260</v>
      </c>
      <c r="C86" s="9"/>
    </row>
    <row r="87" spans="1:3">
      <c r="A87" s="11" t="s">
        <v>89</v>
      </c>
      <c r="B87" s="9" t="s">
        <v>260</v>
      </c>
      <c r="C87" s="9"/>
    </row>
    <row r="88" spans="1:3" ht="65.7" customHeight="1">
      <c r="A88" s="18" t="s">
        <v>90</v>
      </c>
      <c r="B88" s="9" t="s">
        <v>392</v>
      </c>
      <c r="C88" s="9"/>
    </row>
    <row r="89" spans="1:3" ht="15.75" customHeight="1">
      <c r="A89" s="18" t="s">
        <v>92</v>
      </c>
      <c r="B89" s="9">
        <v>29095</v>
      </c>
      <c r="C89" s="9"/>
    </row>
    <row r="90" spans="1:3" ht="7.5" customHeight="1">
      <c r="A90" s="11"/>
      <c r="B90" s="21"/>
      <c r="C90" s="21"/>
    </row>
    <row r="91" spans="1:3" ht="15.6">
      <c r="A91" s="5" t="s">
        <v>93</v>
      </c>
      <c r="B91" s="6"/>
      <c r="C91" s="7" t="s">
        <v>2</v>
      </c>
    </row>
    <row r="92" spans="1:3" ht="132" customHeight="1">
      <c r="A92" s="11" t="s">
        <v>94</v>
      </c>
      <c r="B92" s="9"/>
      <c r="C92" s="9"/>
    </row>
  </sheetData>
  <dataValidations count="4">
    <dataValidation type="list" allowBlank="1" showInputMessage="1" showErrorMessage="1" sqref="B75" xr:uid="{FF72FB74-7B22-478F-899C-5BB0194A336F}">
      <formula1>"National mobility survey, Automatic traffic measuring points, Traffic counts during measurements, Other (please specify)"</formula1>
    </dataValidation>
    <dataValidation type="list" allowBlank="1" showInputMessage="1" showErrorMessage="1" sqref="B38" xr:uid="{0120ED21-FB8E-4223-BBFD-71EAFF60B297}">
      <formula1>"Please select, Vehicle, Driver, Rider, Passenger, Driver and Passenger, Rider and Passenger, Other (please specify)"</formula1>
    </dataValidation>
    <dataValidation type="list" allowBlank="1" showInputMessage="1" showErrorMessage="1" sqref="B5" xr:uid="{EF032532-3B6A-4796-8A4B-9A7F4E82C92B}">
      <formula1>"Please select, Roadside observations by researchers, Automated measurements, Self-reported behaviour, Observations/measurements by the police, Analysis of video images, Analysis of existing databases, Other (please specify)"</formula1>
    </dataValidation>
    <dataValidation type="list" allowBlank="1" showInputMessage="1" showErrorMessage="1" sqref="B39" xr:uid="{11E62137-2851-4BDD-8DC7-4CD24461B755}">
      <formula1>"Please select, Simple random, Stratified random, Other (please specify)"</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8FEC9-6F27-4348-B5FE-8A6DAAB24406}">
  <sheetPr>
    <tabColor theme="0" tint="-0.499984740745262"/>
  </sheetPr>
  <dimension ref="A2"/>
  <sheetViews>
    <sheetView workbookViewId="0">
      <selection activeCell="A3" sqref="A3"/>
    </sheetView>
  </sheetViews>
  <sheetFormatPr defaultRowHeight="14.4"/>
  <sheetData>
    <row r="2" spans="1:1">
      <c r="A2" t="s">
        <v>394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1422F-6D13-4F4A-9DDF-41368BEC210F}">
  <dimension ref="B1:Z465"/>
  <sheetViews>
    <sheetView workbookViewId="0">
      <selection activeCell="C8" sqref="C8"/>
    </sheetView>
  </sheetViews>
  <sheetFormatPr defaultColWidth="8.88671875" defaultRowHeight="14.4"/>
  <cols>
    <col min="1" max="1" width="5.6640625" customWidth="1"/>
    <col min="2" max="2" width="24.109375" style="157" customWidth="1"/>
    <col min="3" max="3" width="19.109375" customWidth="1"/>
    <col min="4" max="4" width="16.33203125" customWidth="1"/>
    <col min="5" max="5" width="42.6640625" customWidth="1"/>
    <col min="6" max="6" width="20.44140625" style="141" customWidth="1"/>
    <col min="7" max="7" width="10.88671875" style="141" customWidth="1"/>
    <col min="8" max="8" width="23.6640625" style="141" customWidth="1"/>
    <col min="9" max="9" width="28" style="142" customWidth="1"/>
    <col min="10" max="10" width="24" style="143" customWidth="1"/>
    <col min="11" max="11" width="12.109375" style="144" customWidth="1"/>
    <col min="12" max="12" width="27.44140625" style="145" customWidth="1"/>
    <col min="13" max="13" width="28" style="145" customWidth="1"/>
    <col min="14" max="14" width="37" style="145" customWidth="1"/>
    <col min="15" max="15" width="32.88671875" customWidth="1"/>
    <col min="16" max="16" width="12.109375" style="145" customWidth="1"/>
    <col min="17" max="17" width="27.44140625" style="145" customWidth="1"/>
    <col min="18" max="18" width="28" style="145" customWidth="1"/>
    <col min="19" max="19" width="12.5546875" style="146" customWidth="1"/>
    <col min="20" max="20" width="12.109375" style="146" customWidth="1"/>
    <col min="21" max="21" width="27.44140625" style="146" customWidth="1"/>
    <col min="22" max="22" width="28" style="146" customWidth="1"/>
    <col min="33" max="33" width="12.88671875" bestFit="1" customWidth="1"/>
  </cols>
  <sheetData>
    <row r="1" spans="2:25" ht="20.399999999999999">
      <c r="B1" s="26" t="s">
        <v>96</v>
      </c>
      <c r="C1" s="27"/>
      <c r="D1" s="27"/>
      <c r="E1" s="27"/>
      <c r="F1" s="28"/>
      <c r="G1" s="28"/>
      <c r="H1" s="28"/>
      <c r="I1" s="29"/>
      <c r="J1" s="30"/>
      <c r="K1" s="30"/>
      <c r="L1" s="31"/>
      <c r="M1" s="32"/>
      <c r="N1" s="31"/>
      <c r="O1" s="30"/>
      <c r="P1" s="31"/>
      <c r="Q1" s="31"/>
      <c r="R1" s="32"/>
      <c r="S1" s="33"/>
      <c r="T1" s="33"/>
      <c r="U1" s="33"/>
      <c r="V1" s="34"/>
    </row>
    <row r="2" spans="2:25" s="44" customFormat="1" ht="15.6">
      <c r="B2" s="35" t="s">
        <v>97</v>
      </c>
      <c r="C2" s="36" t="s">
        <v>98</v>
      </c>
      <c r="D2" s="36" t="s">
        <v>99</v>
      </c>
      <c r="E2" s="36" t="s">
        <v>100</v>
      </c>
      <c r="F2" s="37" t="s">
        <v>101</v>
      </c>
      <c r="G2" s="37" t="s">
        <v>102</v>
      </c>
      <c r="H2" s="37" t="s">
        <v>103</v>
      </c>
      <c r="I2" s="38" t="s">
        <v>104</v>
      </c>
      <c r="J2" s="36" t="s">
        <v>105</v>
      </c>
      <c r="K2" s="36" t="s">
        <v>106</v>
      </c>
      <c r="L2" s="39" t="s">
        <v>107</v>
      </c>
      <c r="M2" s="39" t="s">
        <v>108</v>
      </c>
      <c r="N2" s="40" t="s">
        <v>109</v>
      </c>
      <c r="O2" s="36" t="s">
        <v>110</v>
      </c>
      <c r="P2" s="40" t="s">
        <v>111</v>
      </c>
      <c r="Q2" s="39" t="s">
        <v>112</v>
      </c>
      <c r="R2" s="39" t="s">
        <v>113</v>
      </c>
      <c r="S2" s="41" t="s">
        <v>114</v>
      </c>
      <c r="T2" s="41" t="s">
        <v>115</v>
      </c>
      <c r="U2" s="42" t="s">
        <v>116</v>
      </c>
      <c r="V2" s="42" t="s">
        <v>117</v>
      </c>
      <c r="W2" s="43"/>
      <c r="Y2" s="43"/>
    </row>
    <row r="3" spans="2:25">
      <c r="B3" s="45" t="s">
        <v>18</v>
      </c>
      <c r="C3" s="46" t="s">
        <v>14</v>
      </c>
      <c r="D3" s="47">
        <v>80</v>
      </c>
      <c r="E3" s="46" t="s">
        <v>31</v>
      </c>
      <c r="F3" s="48">
        <v>0</v>
      </c>
      <c r="G3" s="48"/>
      <c r="H3" s="48"/>
      <c r="I3" s="49"/>
      <c r="J3" s="50"/>
      <c r="K3" s="51"/>
      <c r="L3" s="52"/>
      <c r="M3" s="52"/>
      <c r="N3" s="52"/>
      <c r="O3" s="50"/>
      <c r="P3" s="52"/>
      <c r="Q3" s="52"/>
      <c r="R3" s="52"/>
      <c r="S3" s="53"/>
      <c r="T3" s="53"/>
      <c r="U3" s="53"/>
      <c r="V3" s="53"/>
    </row>
    <row r="4" spans="2:25">
      <c r="B4" s="45" t="s">
        <v>18</v>
      </c>
      <c r="C4" s="46" t="s">
        <v>14</v>
      </c>
      <c r="D4" s="47">
        <v>80</v>
      </c>
      <c r="E4" s="46" t="s">
        <v>118</v>
      </c>
      <c r="F4" s="48">
        <v>0</v>
      </c>
      <c r="G4" s="48"/>
      <c r="H4" s="48"/>
      <c r="I4" s="49"/>
      <c r="J4" s="50"/>
      <c r="K4" s="51"/>
      <c r="L4" s="52"/>
      <c r="M4" s="52"/>
      <c r="N4" s="52"/>
      <c r="O4" s="50"/>
      <c r="P4" s="52"/>
      <c r="Q4" s="52"/>
      <c r="R4" s="52"/>
      <c r="S4" s="53"/>
      <c r="T4" s="53"/>
      <c r="U4" s="53"/>
      <c r="V4" s="53"/>
    </row>
    <row r="5" spans="2:25">
      <c r="B5" s="45" t="s">
        <v>18</v>
      </c>
      <c r="C5" s="46" t="s">
        <v>14</v>
      </c>
      <c r="D5" s="47">
        <v>80</v>
      </c>
      <c r="E5" s="46" t="s">
        <v>119</v>
      </c>
      <c r="F5" s="48">
        <v>0</v>
      </c>
      <c r="G5" s="48"/>
      <c r="H5" s="48"/>
      <c r="I5" s="49"/>
      <c r="J5" s="50"/>
      <c r="K5" s="51"/>
      <c r="L5" s="52"/>
      <c r="M5" s="52"/>
      <c r="N5" s="52"/>
      <c r="O5" s="50"/>
      <c r="P5" s="52"/>
      <c r="Q5" s="52"/>
      <c r="R5" s="52"/>
      <c r="S5" s="53"/>
      <c r="T5" s="53"/>
      <c r="U5" s="53"/>
      <c r="V5" s="53"/>
    </row>
    <row r="6" spans="2:25">
      <c r="B6" s="45" t="s">
        <v>18</v>
      </c>
      <c r="C6" s="46" t="s">
        <v>14</v>
      </c>
      <c r="D6" s="47">
        <v>80</v>
      </c>
      <c r="E6" s="46" t="s">
        <v>34</v>
      </c>
      <c r="F6" s="48">
        <v>0</v>
      </c>
      <c r="G6" s="48"/>
      <c r="H6" s="48"/>
      <c r="I6" s="49"/>
      <c r="J6" s="50"/>
      <c r="K6" s="51"/>
      <c r="L6" s="52"/>
      <c r="M6" s="52"/>
      <c r="N6" s="52"/>
      <c r="O6" s="50"/>
      <c r="P6" s="52"/>
      <c r="Q6" s="52"/>
      <c r="R6" s="52"/>
      <c r="S6" s="53"/>
      <c r="T6" s="53"/>
      <c r="U6" s="53"/>
      <c r="V6" s="53"/>
    </row>
    <row r="7" spans="2:25" s="66" customFormat="1" ht="15.6">
      <c r="B7" s="54" t="s">
        <v>18</v>
      </c>
      <c r="C7" s="55" t="s">
        <v>14</v>
      </c>
      <c r="D7" s="56" t="s">
        <v>120</v>
      </c>
      <c r="E7" s="57" t="s">
        <v>121</v>
      </c>
      <c r="F7" s="58">
        <v>0</v>
      </c>
      <c r="G7" s="58"/>
      <c r="H7" s="58"/>
      <c r="I7" s="59"/>
      <c r="J7" s="60"/>
      <c r="K7" s="61"/>
      <c r="L7" s="62"/>
      <c r="M7" s="62"/>
      <c r="N7" s="62"/>
      <c r="O7" s="60"/>
      <c r="P7" s="63"/>
      <c r="Q7" s="62"/>
      <c r="R7" s="62"/>
      <c r="S7" s="64"/>
      <c r="T7" s="65"/>
      <c r="U7" s="64"/>
      <c r="V7" s="64"/>
    </row>
    <row r="8" spans="2:25">
      <c r="B8" s="45" t="s">
        <v>18</v>
      </c>
      <c r="C8" s="46" t="s">
        <v>14</v>
      </c>
      <c r="D8" s="47">
        <v>90</v>
      </c>
      <c r="E8" s="46" t="s">
        <v>31</v>
      </c>
      <c r="F8" s="48">
        <v>0</v>
      </c>
      <c r="G8" s="48"/>
      <c r="H8" s="48"/>
      <c r="I8" s="49"/>
      <c r="J8" s="50"/>
      <c r="K8" s="51"/>
      <c r="L8" s="52"/>
      <c r="M8" s="52"/>
      <c r="N8" s="52"/>
      <c r="O8" s="50"/>
      <c r="P8" s="52"/>
      <c r="Q8" s="52"/>
      <c r="R8" s="52"/>
      <c r="S8" s="53"/>
      <c r="T8" s="53"/>
      <c r="U8" s="53"/>
      <c r="V8" s="53"/>
    </row>
    <row r="9" spans="2:25">
      <c r="B9" s="45" t="s">
        <v>18</v>
      </c>
      <c r="C9" s="46" t="s">
        <v>14</v>
      </c>
      <c r="D9" s="47">
        <v>90</v>
      </c>
      <c r="E9" s="46" t="s">
        <v>118</v>
      </c>
      <c r="F9" s="48">
        <v>0</v>
      </c>
      <c r="G9" s="48"/>
      <c r="H9" s="48"/>
      <c r="I9" s="49"/>
      <c r="J9" s="50"/>
      <c r="K9" s="51"/>
      <c r="L9" s="52"/>
      <c r="M9" s="52"/>
      <c r="N9" s="52"/>
      <c r="O9" s="50"/>
      <c r="P9" s="52"/>
      <c r="Q9" s="52"/>
      <c r="R9" s="52"/>
      <c r="S9" s="53"/>
      <c r="T9" s="53"/>
      <c r="U9" s="53"/>
      <c r="V9" s="53"/>
    </row>
    <row r="10" spans="2:25">
      <c r="B10" s="45" t="s">
        <v>18</v>
      </c>
      <c r="C10" s="46" t="s">
        <v>14</v>
      </c>
      <c r="D10" s="47">
        <v>90</v>
      </c>
      <c r="E10" s="46" t="s">
        <v>119</v>
      </c>
      <c r="F10" s="48">
        <v>0</v>
      </c>
      <c r="G10" s="48"/>
      <c r="H10" s="48"/>
      <c r="I10" s="49"/>
      <c r="J10" s="50"/>
      <c r="K10" s="51"/>
      <c r="L10" s="52"/>
      <c r="M10" s="52"/>
      <c r="N10" s="52"/>
      <c r="O10" s="50"/>
      <c r="P10" s="52"/>
      <c r="Q10" s="52"/>
      <c r="R10" s="52"/>
      <c r="S10" s="53"/>
      <c r="T10" s="53"/>
      <c r="U10" s="53"/>
      <c r="V10" s="53"/>
    </row>
    <row r="11" spans="2:25">
      <c r="B11" s="45" t="s">
        <v>18</v>
      </c>
      <c r="C11" s="46" t="s">
        <v>14</v>
      </c>
      <c r="D11" s="47">
        <v>90</v>
      </c>
      <c r="E11" s="46" t="s">
        <v>34</v>
      </c>
      <c r="F11" s="48">
        <v>0</v>
      </c>
      <c r="G11" s="48"/>
      <c r="H11" s="48"/>
      <c r="I11" s="49"/>
      <c r="J11" s="50"/>
      <c r="K11" s="51"/>
      <c r="L11" s="52"/>
      <c r="M11" s="52"/>
      <c r="N11" s="52"/>
      <c r="O11" s="50"/>
      <c r="P11" s="52"/>
      <c r="Q11" s="52"/>
      <c r="R11" s="52"/>
      <c r="S11" s="53"/>
      <c r="T11" s="53"/>
      <c r="U11" s="53"/>
      <c r="V11" s="53"/>
    </row>
    <row r="12" spans="2:25" s="66" customFormat="1" ht="15.6">
      <c r="B12" s="54" t="s">
        <v>18</v>
      </c>
      <c r="C12" s="55" t="s">
        <v>14</v>
      </c>
      <c r="D12" s="56" t="s">
        <v>122</v>
      </c>
      <c r="E12" s="57" t="s">
        <v>121</v>
      </c>
      <c r="F12" s="58">
        <v>0</v>
      </c>
      <c r="G12" s="58"/>
      <c r="H12" s="58"/>
      <c r="I12" s="59"/>
      <c r="J12" s="60"/>
      <c r="K12" s="61"/>
      <c r="L12" s="62"/>
      <c r="M12" s="62"/>
      <c r="N12" s="62"/>
      <c r="O12" s="60"/>
      <c r="P12" s="63"/>
      <c r="Q12" s="62"/>
      <c r="R12" s="62"/>
      <c r="S12" s="64"/>
      <c r="T12" s="65"/>
      <c r="U12" s="64"/>
      <c r="V12" s="64"/>
    </row>
    <row r="13" spans="2:25">
      <c r="B13" s="45" t="s">
        <v>18</v>
      </c>
      <c r="C13" s="46" t="s">
        <v>14</v>
      </c>
      <c r="D13" s="47">
        <v>100</v>
      </c>
      <c r="E13" s="46" t="s">
        <v>31</v>
      </c>
      <c r="F13" s="48">
        <v>0</v>
      </c>
      <c r="G13" s="48"/>
      <c r="H13" s="48"/>
      <c r="I13" s="49"/>
      <c r="J13" s="50"/>
      <c r="K13" s="51"/>
      <c r="L13" s="52"/>
      <c r="M13" s="52"/>
      <c r="N13" s="52"/>
      <c r="O13" s="50"/>
      <c r="P13" s="52"/>
      <c r="Q13" s="52"/>
      <c r="R13" s="52"/>
      <c r="S13" s="53"/>
      <c r="T13" s="53"/>
      <c r="U13" s="53"/>
      <c r="V13" s="53"/>
    </row>
    <row r="14" spans="2:25">
      <c r="B14" s="45" t="s">
        <v>18</v>
      </c>
      <c r="C14" s="46" t="s">
        <v>14</v>
      </c>
      <c r="D14" s="47">
        <v>100</v>
      </c>
      <c r="E14" s="46" t="s">
        <v>118</v>
      </c>
      <c r="F14" s="48">
        <v>0</v>
      </c>
      <c r="G14" s="48"/>
      <c r="H14" s="48"/>
      <c r="I14" s="49"/>
      <c r="J14" s="50"/>
      <c r="K14" s="51"/>
      <c r="L14" s="52"/>
      <c r="M14" s="52"/>
      <c r="N14" s="52"/>
      <c r="O14" s="50"/>
      <c r="P14" s="52"/>
      <c r="Q14" s="52"/>
      <c r="R14" s="52"/>
      <c r="S14" s="53"/>
      <c r="T14" s="53"/>
      <c r="U14" s="53"/>
      <c r="V14" s="53"/>
    </row>
    <row r="15" spans="2:25">
      <c r="B15" s="45" t="s">
        <v>18</v>
      </c>
      <c r="C15" s="46" t="s">
        <v>14</v>
      </c>
      <c r="D15" s="47">
        <v>100</v>
      </c>
      <c r="E15" s="46" t="s">
        <v>119</v>
      </c>
      <c r="F15" s="48">
        <v>0</v>
      </c>
      <c r="G15" s="48"/>
      <c r="H15" s="48"/>
      <c r="I15" s="49"/>
      <c r="J15" s="50"/>
      <c r="K15" s="51"/>
      <c r="L15" s="52"/>
      <c r="M15" s="52"/>
      <c r="N15" s="52"/>
      <c r="O15" s="50"/>
      <c r="P15" s="52"/>
      <c r="Q15" s="52"/>
      <c r="R15" s="52"/>
      <c r="S15" s="53"/>
      <c r="T15" s="53"/>
      <c r="U15" s="53"/>
      <c r="V15" s="53"/>
    </row>
    <row r="16" spans="2:25">
      <c r="B16" s="45" t="s">
        <v>18</v>
      </c>
      <c r="C16" s="46" t="s">
        <v>14</v>
      </c>
      <c r="D16" s="47">
        <v>100</v>
      </c>
      <c r="E16" s="46" t="s">
        <v>34</v>
      </c>
      <c r="F16" s="48">
        <v>0</v>
      </c>
      <c r="G16" s="48"/>
      <c r="H16" s="48"/>
      <c r="I16" s="49"/>
      <c r="J16" s="50"/>
      <c r="K16" s="51"/>
      <c r="L16" s="52"/>
      <c r="M16" s="52"/>
      <c r="N16" s="52"/>
      <c r="O16" s="50"/>
      <c r="P16" s="52"/>
      <c r="Q16" s="52"/>
      <c r="R16" s="52"/>
      <c r="S16" s="53"/>
      <c r="T16" s="53"/>
      <c r="U16" s="53"/>
      <c r="V16" s="53"/>
    </row>
    <row r="17" spans="2:22" s="66" customFormat="1" ht="15.6">
      <c r="B17" s="54" t="s">
        <v>18</v>
      </c>
      <c r="C17" s="55" t="s">
        <v>14</v>
      </c>
      <c r="D17" s="56" t="s">
        <v>123</v>
      </c>
      <c r="E17" s="57" t="s">
        <v>121</v>
      </c>
      <c r="F17" s="58">
        <v>0</v>
      </c>
      <c r="G17" s="58"/>
      <c r="H17" s="58"/>
      <c r="I17" s="59"/>
      <c r="J17" s="60"/>
      <c r="K17" s="61"/>
      <c r="L17" s="62"/>
      <c r="M17" s="62"/>
      <c r="N17" s="62"/>
      <c r="O17" s="60"/>
      <c r="P17" s="63"/>
      <c r="Q17" s="62"/>
      <c r="R17" s="62"/>
      <c r="S17" s="64"/>
      <c r="T17" s="65"/>
      <c r="U17" s="64"/>
      <c r="V17" s="64"/>
    </row>
    <row r="18" spans="2:22">
      <c r="B18" s="45" t="s">
        <v>18</v>
      </c>
      <c r="C18" s="46" t="s">
        <v>14</v>
      </c>
      <c r="D18" s="47">
        <v>110</v>
      </c>
      <c r="E18" s="46" t="s">
        <v>31</v>
      </c>
      <c r="F18" s="48">
        <v>0</v>
      </c>
      <c r="G18" s="48"/>
      <c r="H18" s="48"/>
      <c r="I18" s="49"/>
      <c r="J18" s="50"/>
      <c r="K18" s="51"/>
      <c r="L18" s="52"/>
      <c r="M18" s="52"/>
      <c r="N18" s="52"/>
      <c r="O18" s="50"/>
      <c r="P18" s="52"/>
      <c r="Q18" s="52"/>
      <c r="R18" s="52"/>
      <c r="S18" s="53"/>
      <c r="T18" s="53"/>
      <c r="U18" s="53"/>
      <c r="V18" s="53"/>
    </row>
    <row r="19" spans="2:22">
      <c r="B19" s="45" t="s">
        <v>18</v>
      </c>
      <c r="C19" s="46" t="s">
        <v>14</v>
      </c>
      <c r="D19" s="47">
        <v>110</v>
      </c>
      <c r="E19" s="46" t="s">
        <v>118</v>
      </c>
      <c r="F19" s="48">
        <v>0</v>
      </c>
      <c r="G19" s="48"/>
      <c r="H19" s="48"/>
      <c r="I19" s="49"/>
      <c r="J19" s="50"/>
      <c r="K19" s="51"/>
      <c r="L19" s="52"/>
      <c r="M19" s="52"/>
      <c r="N19" s="52"/>
      <c r="O19" s="50"/>
      <c r="P19" s="52"/>
      <c r="Q19" s="52"/>
      <c r="R19" s="52"/>
      <c r="S19" s="53"/>
      <c r="T19" s="53"/>
      <c r="U19" s="53"/>
      <c r="V19" s="53"/>
    </row>
    <row r="20" spans="2:22">
      <c r="B20" s="45" t="s">
        <v>18</v>
      </c>
      <c r="C20" s="46" t="s">
        <v>14</v>
      </c>
      <c r="D20" s="47">
        <v>110</v>
      </c>
      <c r="E20" s="46" t="s">
        <v>119</v>
      </c>
      <c r="F20" s="48">
        <v>0</v>
      </c>
      <c r="G20" s="48"/>
      <c r="H20" s="48"/>
      <c r="I20" s="49"/>
      <c r="J20" s="50"/>
      <c r="K20" s="51"/>
      <c r="L20" s="52"/>
      <c r="M20" s="52"/>
      <c r="N20" s="52"/>
      <c r="O20" s="50"/>
      <c r="P20" s="52"/>
      <c r="Q20" s="52"/>
      <c r="R20" s="52"/>
      <c r="S20" s="53"/>
      <c r="T20" s="53"/>
      <c r="U20" s="53"/>
      <c r="V20" s="53"/>
    </row>
    <row r="21" spans="2:22">
      <c r="B21" s="45" t="s">
        <v>18</v>
      </c>
      <c r="C21" s="46" t="s">
        <v>14</v>
      </c>
      <c r="D21" s="47">
        <v>110</v>
      </c>
      <c r="E21" s="46" t="s">
        <v>34</v>
      </c>
      <c r="F21" s="48">
        <v>0</v>
      </c>
      <c r="G21" s="48"/>
      <c r="H21" s="48"/>
      <c r="I21" s="49"/>
      <c r="J21" s="50"/>
      <c r="K21" s="51"/>
      <c r="L21" s="52"/>
      <c r="M21" s="52"/>
      <c r="N21" s="52"/>
      <c r="O21" s="50"/>
      <c r="P21" s="52"/>
      <c r="Q21" s="52"/>
      <c r="R21" s="52"/>
      <c r="S21" s="53"/>
      <c r="T21" s="53"/>
      <c r="U21" s="53"/>
      <c r="V21" s="53"/>
    </row>
    <row r="22" spans="2:22" s="66" customFormat="1" ht="15.6">
      <c r="B22" s="54" t="s">
        <v>18</v>
      </c>
      <c r="C22" s="55" t="s">
        <v>14</v>
      </c>
      <c r="D22" s="56" t="s">
        <v>124</v>
      </c>
      <c r="E22" s="57" t="s">
        <v>121</v>
      </c>
      <c r="F22" s="58">
        <v>0</v>
      </c>
      <c r="G22" s="58"/>
      <c r="H22" s="58"/>
      <c r="I22" s="59"/>
      <c r="J22" s="60"/>
      <c r="K22" s="61"/>
      <c r="L22" s="62"/>
      <c r="M22" s="62"/>
      <c r="N22" s="62"/>
      <c r="O22" s="60"/>
      <c r="P22" s="63"/>
      <c r="Q22" s="62"/>
      <c r="R22" s="62"/>
      <c r="S22" s="64"/>
      <c r="T22" s="65"/>
      <c r="U22" s="64"/>
      <c r="V22" s="64"/>
    </row>
    <row r="23" spans="2:22">
      <c r="B23" s="45" t="s">
        <v>18</v>
      </c>
      <c r="C23" s="46" t="s">
        <v>14</v>
      </c>
      <c r="D23" s="47">
        <v>120</v>
      </c>
      <c r="E23" s="46" t="s">
        <v>31</v>
      </c>
      <c r="F23" s="48">
        <v>0</v>
      </c>
      <c r="G23" s="48"/>
      <c r="H23" s="48"/>
      <c r="I23" s="49"/>
      <c r="J23" s="50"/>
      <c r="K23" s="51"/>
      <c r="L23" s="52"/>
      <c r="M23" s="52"/>
      <c r="N23" s="52"/>
      <c r="O23" s="50"/>
      <c r="P23" s="52"/>
      <c r="Q23" s="52"/>
      <c r="R23" s="52"/>
      <c r="S23" s="53"/>
      <c r="T23" s="53"/>
      <c r="U23" s="53"/>
      <c r="V23" s="53"/>
    </row>
    <row r="24" spans="2:22">
      <c r="B24" s="45" t="s">
        <v>18</v>
      </c>
      <c r="C24" s="46" t="s">
        <v>14</v>
      </c>
      <c r="D24" s="47">
        <v>120</v>
      </c>
      <c r="E24" s="46" t="s">
        <v>118</v>
      </c>
      <c r="F24" s="48">
        <v>0</v>
      </c>
      <c r="G24" s="48"/>
      <c r="H24" s="48"/>
      <c r="I24" s="49"/>
      <c r="J24" s="50"/>
      <c r="K24" s="51"/>
      <c r="L24" s="52"/>
      <c r="M24" s="52"/>
      <c r="N24" s="52"/>
      <c r="O24" s="50"/>
      <c r="P24" s="52"/>
      <c r="Q24" s="52"/>
      <c r="R24" s="52"/>
      <c r="S24" s="53"/>
      <c r="T24" s="53"/>
      <c r="U24" s="53"/>
      <c r="V24" s="53"/>
    </row>
    <row r="25" spans="2:22">
      <c r="B25" s="45" t="s">
        <v>18</v>
      </c>
      <c r="C25" s="46" t="s">
        <v>14</v>
      </c>
      <c r="D25" s="47">
        <v>120</v>
      </c>
      <c r="E25" s="46" t="s">
        <v>119</v>
      </c>
      <c r="F25" s="48">
        <v>0</v>
      </c>
      <c r="G25" s="48"/>
      <c r="H25" s="48"/>
      <c r="I25" s="49"/>
      <c r="J25" s="50"/>
      <c r="K25" s="51"/>
      <c r="L25" s="52"/>
      <c r="M25" s="52"/>
      <c r="N25" s="52"/>
      <c r="O25" s="50"/>
      <c r="P25" s="52"/>
      <c r="Q25" s="52"/>
      <c r="R25" s="52"/>
      <c r="S25" s="53"/>
      <c r="T25" s="53"/>
      <c r="U25" s="53"/>
      <c r="V25" s="53"/>
    </row>
    <row r="26" spans="2:22">
      <c r="B26" s="45" t="s">
        <v>18</v>
      </c>
      <c r="C26" s="46" t="s">
        <v>14</v>
      </c>
      <c r="D26" s="47">
        <v>120</v>
      </c>
      <c r="E26" s="46" t="s">
        <v>34</v>
      </c>
      <c r="F26" s="48">
        <v>0</v>
      </c>
      <c r="G26" s="48"/>
      <c r="H26" s="48"/>
      <c r="I26" s="49"/>
      <c r="J26" s="50"/>
      <c r="K26" s="51"/>
      <c r="L26" s="52"/>
      <c r="M26" s="52"/>
      <c r="N26" s="52"/>
      <c r="O26" s="50"/>
      <c r="P26" s="52"/>
      <c r="Q26" s="52"/>
      <c r="R26" s="52"/>
      <c r="S26" s="53"/>
      <c r="T26" s="53"/>
      <c r="U26" s="53"/>
      <c r="V26" s="53"/>
    </row>
    <row r="27" spans="2:22" s="66" customFormat="1" ht="15.6">
      <c r="B27" s="54" t="s">
        <v>18</v>
      </c>
      <c r="C27" s="55" t="s">
        <v>14</v>
      </c>
      <c r="D27" s="56" t="s">
        <v>125</v>
      </c>
      <c r="E27" s="57" t="s">
        <v>121</v>
      </c>
      <c r="F27" s="58">
        <v>0</v>
      </c>
      <c r="G27" s="58"/>
      <c r="H27" s="58"/>
      <c r="I27" s="59"/>
      <c r="J27" s="60"/>
      <c r="K27" s="61"/>
      <c r="L27" s="62"/>
      <c r="M27" s="62"/>
      <c r="N27" s="62"/>
      <c r="O27" s="60"/>
      <c r="P27" s="63"/>
      <c r="Q27" s="62"/>
      <c r="R27" s="62"/>
      <c r="S27" s="64"/>
      <c r="T27" s="65"/>
      <c r="U27" s="64"/>
      <c r="V27" s="64"/>
    </row>
    <row r="28" spans="2:22">
      <c r="B28" s="45" t="s">
        <v>18</v>
      </c>
      <c r="C28" s="46" t="s">
        <v>14</v>
      </c>
      <c r="D28" s="47">
        <v>130</v>
      </c>
      <c r="E28" s="46" t="s">
        <v>31</v>
      </c>
      <c r="F28" s="48">
        <v>15</v>
      </c>
      <c r="G28" s="48">
        <v>7172</v>
      </c>
      <c r="H28" s="48">
        <v>179300</v>
      </c>
      <c r="I28" s="49">
        <v>0</v>
      </c>
      <c r="J28" s="50">
        <v>120.8</v>
      </c>
      <c r="K28" s="51">
        <v>0.75</v>
      </c>
      <c r="L28" s="52">
        <v>119.29</v>
      </c>
      <c r="M28" s="52">
        <v>122.24</v>
      </c>
      <c r="N28" s="52">
        <v>2.92</v>
      </c>
      <c r="O28" s="50">
        <v>131</v>
      </c>
      <c r="P28" s="52">
        <v>0.76</v>
      </c>
      <c r="Q28" s="52">
        <v>129.5</v>
      </c>
      <c r="R28" s="52">
        <v>132.5</v>
      </c>
      <c r="S28" s="53">
        <v>0.80900000000000005</v>
      </c>
      <c r="T28" s="53">
        <v>4.5999999999999999E-3</v>
      </c>
      <c r="U28" s="53">
        <v>0.8</v>
      </c>
      <c r="V28" s="53">
        <v>0.81799999999999995</v>
      </c>
    </row>
    <row r="29" spans="2:22">
      <c r="B29" s="45" t="s">
        <v>18</v>
      </c>
      <c r="C29" s="46" t="s">
        <v>14</v>
      </c>
      <c r="D29" s="47">
        <v>130</v>
      </c>
      <c r="E29" s="46" t="s">
        <v>118</v>
      </c>
      <c r="F29" s="48">
        <v>15</v>
      </c>
      <c r="G29" s="48"/>
      <c r="H29" s="48">
        <v>179300</v>
      </c>
      <c r="I29" s="49">
        <v>0</v>
      </c>
      <c r="J29" s="50"/>
      <c r="K29" s="51"/>
      <c r="L29" s="52"/>
      <c r="M29" s="52"/>
      <c r="N29" s="52"/>
      <c r="O29" s="50"/>
      <c r="P29" s="52"/>
      <c r="Q29" s="52"/>
      <c r="R29" s="52"/>
      <c r="S29" s="53"/>
      <c r="T29" s="53"/>
      <c r="U29" s="53"/>
      <c r="V29" s="53"/>
    </row>
    <row r="30" spans="2:22">
      <c r="B30" s="45" t="s">
        <v>18</v>
      </c>
      <c r="C30" s="46" t="s">
        <v>14</v>
      </c>
      <c r="D30" s="47">
        <v>130</v>
      </c>
      <c r="E30" s="46" t="s">
        <v>119</v>
      </c>
      <c r="F30" s="48">
        <v>15</v>
      </c>
      <c r="G30" s="48"/>
      <c r="H30" s="48">
        <v>179300</v>
      </c>
      <c r="I30" s="49">
        <v>0</v>
      </c>
      <c r="J30" s="50"/>
      <c r="K30" s="51"/>
      <c r="L30" s="52"/>
      <c r="M30" s="52"/>
      <c r="N30" s="52"/>
      <c r="O30" s="50"/>
      <c r="P30" s="52"/>
      <c r="Q30" s="52"/>
      <c r="R30" s="52"/>
      <c r="S30" s="53"/>
      <c r="T30" s="53"/>
      <c r="U30" s="53"/>
      <c r="V30" s="53"/>
    </row>
    <row r="31" spans="2:22">
      <c r="B31" s="45" t="s">
        <v>18</v>
      </c>
      <c r="C31" s="46" t="s">
        <v>14</v>
      </c>
      <c r="D31" s="47">
        <v>130</v>
      </c>
      <c r="E31" s="46" t="s">
        <v>34</v>
      </c>
      <c r="F31" s="48">
        <v>15</v>
      </c>
      <c r="G31" s="48"/>
      <c r="H31" s="48">
        <v>179300</v>
      </c>
      <c r="I31" s="49">
        <v>0</v>
      </c>
      <c r="J31" s="50"/>
      <c r="K31" s="51"/>
      <c r="L31" s="52"/>
      <c r="M31" s="52"/>
      <c r="N31" s="52"/>
      <c r="O31" s="50"/>
      <c r="P31" s="52"/>
      <c r="Q31" s="52"/>
      <c r="R31" s="52"/>
      <c r="S31" s="53"/>
      <c r="T31" s="53"/>
      <c r="U31" s="53"/>
      <c r="V31" s="53"/>
    </row>
    <row r="32" spans="2:22" s="66" customFormat="1" ht="15.6">
      <c r="B32" s="54" t="s">
        <v>18</v>
      </c>
      <c r="C32" s="55" t="s">
        <v>14</v>
      </c>
      <c r="D32" s="56" t="s">
        <v>126</v>
      </c>
      <c r="E32" s="57" t="s">
        <v>121</v>
      </c>
      <c r="F32" s="58">
        <v>15</v>
      </c>
      <c r="G32" s="58"/>
      <c r="H32" s="58">
        <v>179300</v>
      </c>
      <c r="I32" s="59">
        <v>0</v>
      </c>
      <c r="J32" s="60"/>
      <c r="K32" s="61"/>
      <c r="L32" s="62"/>
      <c r="M32" s="62"/>
      <c r="N32" s="62"/>
      <c r="O32" s="60"/>
      <c r="P32" s="63"/>
      <c r="Q32" s="62"/>
      <c r="R32" s="62"/>
      <c r="S32" s="64"/>
      <c r="T32" s="65"/>
      <c r="U32" s="64"/>
      <c r="V32" s="64"/>
    </row>
    <row r="33" spans="2:26" ht="15.6">
      <c r="B33" s="54" t="s">
        <v>18</v>
      </c>
      <c r="C33" s="55" t="s">
        <v>14</v>
      </c>
      <c r="D33" s="67" t="s">
        <v>127</v>
      </c>
      <c r="E33" s="68" t="s">
        <v>31</v>
      </c>
      <c r="F33" s="69">
        <v>15</v>
      </c>
      <c r="G33" s="69">
        <v>7172</v>
      </c>
      <c r="H33" s="69">
        <v>179300</v>
      </c>
      <c r="I33" s="70">
        <v>0</v>
      </c>
      <c r="J33" s="71">
        <v>120.8</v>
      </c>
      <c r="K33" s="72">
        <v>0.75</v>
      </c>
      <c r="L33" s="73">
        <v>119.29</v>
      </c>
      <c r="M33" s="73">
        <v>122.24</v>
      </c>
      <c r="N33" s="73">
        <v>2.92</v>
      </c>
      <c r="O33" s="71">
        <v>131</v>
      </c>
      <c r="P33" s="63">
        <v>0.76</v>
      </c>
      <c r="Q33" s="73">
        <v>129.5</v>
      </c>
      <c r="R33" s="73">
        <v>132.5</v>
      </c>
      <c r="S33" s="74">
        <v>0.80900000000000005</v>
      </c>
      <c r="T33" s="65">
        <v>4.5999999999999999E-3</v>
      </c>
      <c r="U33" s="75">
        <v>0.8</v>
      </c>
      <c r="V33" s="75">
        <v>0.81799999999999995</v>
      </c>
      <c r="X33" s="66"/>
      <c r="Z33" s="66"/>
    </row>
    <row r="34" spans="2:26" ht="15.6">
      <c r="B34" s="54" t="s">
        <v>18</v>
      </c>
      <c r="C34" s="55" t="s">
        <v>14</v>
      </c>
      <c r="D34" s="67" t="s">
        <v>127</v>
      </c>
      <c r="E34" s="68" t="s">
        <v>118</v>
      </c>
      <c r="F34" s="69">
        <v>15</v>
      </c>
      <c r="G34" s="69"/>
      <c r="H34" s="69">
        <v>179300</v>
      </c>
      <c r="I34" s="70">
        <v>0</v>
      </c>
      <c r="J34" s="71"/>
      <c r="K34" s="72"/>
      <c r="L34" s="73"/>
      <c r="M34" s="73"/>
      <c r="N34" s="73"/>
      <c r="O34" s="71"/>
      <c r="P34" s="63"/>
      <c r="Q34" s="73"/>
      <c r="R34" s="73"/>
      <c r="S34" s="74"/>
      <c r="T34" s="65"/>
      <c r="U34" s="75"/>
      <c r="V34" s="75"/>
      <c r="X34" s="66"/>
      <c r="Z34" s="66"/>
    </row>
    <row r="35" spans="2:26" ht="15.6">
      <c r="B35" s="54" t="s">
        <v>18</v>
      </c>
      <c r="C35" s="55" t="s">
        <v>14</v>
      </c>
      <c r="D35" s="67" t="s">
        <v>127</v>
      </c>
      <c r="E35" s="68" t="s">
        <v>119</v>
      </c>
      <c r="F35" s="69">
        <v>15</v>
      </c>
      <c r="G35" s="69"/>
      <c r="H35" s="69">
        <v>179300</v>
      </c>
      <c r="I35" s="70">
        <v>0</v>
      </c>
      <c r="J35" s="71"/>
      <c r="K35" s="72"/>
      <c r="L35" s="73"/>
      <c r="M35" s="73"/>
      <c r="N35" s="73"/>
      <c r="O35" s="71"/>
      <c r="P35" s="63"/>
      <c r="Q35" s="73"/>
      <c r="R35" s="73"/>
      <c r="S35" s="74"/>
      <c r="T35" s="65"/>
      <c r="U35" s="75"/>
      <c r="V35" s="75"/>
      <c r="X35" s="66"/>
      <c r="Z35" s="66"/>
    </row>
    <row r="36" spans="2:26" ht="15.6">
      <c r="B36" s="54" t="s">
        <v>18</v>
      </c>
      <c r="C36" s="55" t="s">
        <v>14</v>
      </c>
      <c r="D36" s="67" t="s">
        <v>127</v>
      </c>
      <c r="E36" s="68" t="s">
        <v>34</v>
      </c>
      <c r="F36" s="69">
        <v>15</v>
      </c>
      <c r="G36" s="69"/>
      <c r="H36" s="69">
        <v>179300</v>
      </c>
      <c r="I36" s="70">
        <v>0</v>
      </c>
      <c r="J36" s="71"/>
      <c r="K36" s="72"/>
      <c r="L36" s="73"/>
      <c r="M36" s="73"/>
      <c r="N36" s="73"/>
      <c r="O36" s="71"/>
      <c r="P36" s="63"/>
      <c r="Q36" s="73"/>
      <c r="R36" s="73"/>
      <c r="S36" s="74"/>
      <c r="T36" s="65"/>
      <c r="U36" s="75"/>
      <c r="V36" s="75"/>
      <c r="X36" s="66"/>
      <c r="Z36" s="66"/>
    </row>
    <row r="37" spans="2:26" s="66" customFormat="1" ht="15.6">
      <c r="B37" s="76" t="s">
        <v>18</v>
      </c>
      <c r="C37" s="77" t="s">
        <v>128</v>
      </c>
      <c r="D37" s="78" t="s">
        <v>127</v>
      </c>
      <c r="E37" s="79" t="s">
        <v>121</v>
      </c>
      <c r="F37" s="80">
        <v>15</v>
      </c>
      <c r="G37" s="81"/>
      <c r="H37" s="81">
        <v>179300</v>
      </c>
      <c r="I37" s="82">
        <v>0</v>
      </c>
      <c r="J37" s="83"/>
      <c r="K37" s="84"/>
      <c r="L37" s="85"/>
      <c r="M37" s="85"/>
      <c r="N37" s="85"/>
      <c r="O37" s="83"/>
      <c r="P37" s="86"/>
      <c r="Q37" s="85"/>
      <c r="R37" s="85"/>
      <c r="S37" s="87"/>
      <c r="T37" s="88"/>
      <c r="U37" s="87"/>
      <c r="V37" s="87"/>
    </row>
    <row r="38" spans="2:26">
      <c r="B38" s="45" t="s">
        <v>18</v>
      </c>
      <c r="C38" s="46" t="s">
        <v>12</v>
      </c>
      <c r="D38" s="47">
        <v>60</v>
      </c>
      <c r="E38" s="46" t="s">
        <v>31</v>
      </c>
      <c r="F38" s="48">
        <v>10</v>
      </c>
      <c r="G38" s="48">
        <v>130316</v>
      </c>
      <c r="H38" s="48">
        <v>327067</v>
      </c>
      <c r="I38" s="49">
        <v>0</v>
      </c>
      <c r="J38" s="50">
        <v>59</v>
      </c>
      <c r="K38" s="51">
        <v>1.42</v>
      </c>
      <c r="L38" s="52">
        <v>56.25</v>
      </c>
      <c r="M38" s="52">
        <v>61.8</v>
      </c>
      <c r="N38" s="52">
        <v>4.4800000000000004</v>
      </c>
      <c r="O38" s="50">
        <v>66</v>
      </c>
      <c r="P38" s="52">
        <v>1.37</v>
      </c>
      <c r="Q38" s="52">
        <v>63.31</v>
      </c>
      <c r="R38" s="52">
        <v>68.69</v>
      </c>
      <c r="S38" s="53">
        <v>0.52700000000000002</v>
      </c>
      <c r="T38" s="53">
        <v>1.4E-3</v>
      </c>
      <c r="U38" s="53">
        <v>0.52429999999999999</v>
      </c>
      <c r="V38" s="53">
        <v>0.52969999999999995</v>
      </c>
    </row>
    <row r="39" spans="2:26">
      <c r="B39" s="45" t="s">
        <v>18</v>
      </c>
      <c r="C39" s="46" t="s">
        <v>12</v>
      </c>
      <c r="D39" s="47">
        <v>60</v>
      </c>
      <c r="E39" s="46" t="s">
        <v>118</v>
      </c>
      <c r="F39" s="48">
        <v>10</v>
      </c>
      <c r="G39" s="48">
        <v>16730</v>
      </c>
      <c r="H39" s="48">
        <v>327067</v>
      </c>
      <c r="I39" s="49">
        <v>0</v>
      </c>
      <c r="J39" s="50">
        <v>58.3</v>
      </c>
      <c r="K39" s="51">
        <v>1.77</v>
      </c>
      <c r="L39" s="52">
        <v>54.84</v>
      </c>
      <c r="M39" s="52">
        <v>61.77</v>
      </c>
      <c r="N39" s="52">
        <v>5.59</v>
      </c>
      <c r="O39" s="50">
        <v>66</v>
      </c>
      <c r="P39" s="52">
        <v>1.69</v>
      </c>
      <c r="Q39" s="52">
        <v>62.68</v>
      </c>
      <c r="R39" s="52">
        <v>69.319999999999993</v>
      </c>
      <c r="S39" s="53">
        <v>0.497</v>
      </c>
      <c r="T39" s="53">
        <v>3.8999999999999998E-3</v>
      </c>
      <c r="U39" s="53">
        <v>0.4894</v>
      </c>
      <c r="V39" s="53">
        <v>0.50460000000000005</v>
      </c>
    </row>
    <row r="40" spans="2:26">
      <c r="B40" s="45" t="s">
        <v>18</v>
      </c>
      <c r="C40" s="46" t="s">
        <v>12</v>
      </c>
      <c r="D40" s="47">
        <v>60</v>
      </c>
      <c r="E40" s="46" t="s">
        <v>119</v>
      </c>
      <c r="F40" s="48">
        <v>10</v>
      </c>
      <c r="G40" s="48">
        <v>14123</v>
      </c>
      <c r="H40" s="48">
        <v>327067</v>
      </c>
      <c r="I40" s="49">
        <v>0</v>
      </c>
      <c r="J40" s="50">
        <v>51.5</v>
      </c>
      <c r="K40" s="51">
        <v>1.98</v>
      </c>
      <c r="L40" s="52">
        <v>47.65</v>
      </c>
      <c r="M40" s="52">
        <v>55.41</v>
      </c>
      <c r="N40" s="52">
        <v>6.26</v>
      </c>
      <c r="O40" s="50">
        <v>58</v>
      </c>
      <c r="P40" s="52">
        <v>2.0499999999999998</v>
      </c>
      <c r="Q40" s="52">
        <v>53.97</v>
      </c>
      <c r="R40" s="52">
        <v>62.03</v>
      </c>
      <c r="S40" s="53">
        <v>0.77600000000000002</v>
      </c>
      <c r="T40" s="53">
        <v>3.5000000000000001E-3</v>
      </c>
      <c r="U40" s="53">
        <v>0.76910000000000001</v>
      </c>
      <c r="V40" s="53">
        <v>0.78290000000000004</v>
      </c>
    </row>
    <row r="41" spans="2:26">
      <c r="B41" s="45" t="s">
        <v>18</v>
      </c>
      <c r="C41" s="46" t="s">
        <v>12</v>
      </c>
      <c r="D41" s="47">
        <v>60</v>
      </c>
      <c r="E41" s="46" t="s">
        <v>34</v>
      </c>
      <c r="F41" s="48">
        <v>10</v>
      </c>
      <c r="G41" s="48">
        <v>7489</v>
      </c>
      <c r="H41" s="48">
        <v>327067</v>
      </c>
      <c r="I41" s="49">
        <v>0</v>
      </c>
      <c r="J41" s="50">
        <v>58.1</v>
      </c>
      <c r="K41" s="51">
        <v>1</v>
      </c>
      <c r="L41" s="52">
        <v>56.15</v>
      </c>
      <c r="M41" s="52">
        <v>60.06</v>
      </c>
      <c r="N41" s="52">
        <v>3.16</v>
      </c>
      <c r="O41" s="50">
        <v>71</v>
      </c>
      <c r="P41" s="52">
        <v>1.51</v>
      </c>
      <c r="Q41" s="52">
        <v>68.05</v>
      </c>
      <c r="R41" s="52">
        <v>73.95</v>
      </c>
      <c r="S41" s="53">
        <v>0.56000000000000005</v>
      </c>
      <c r="T41" s="53">
        <v>5.7000000000000002E-3</v>
      </c>
      <c r="U41" s="53">
        <v>0.54879999999999995</v>
      </c>
      <c r="V41" s="53">
        <v>0.57120000000000004</v>
      </c>
    </row>
    <row r="42" spans="2:26" ht="15.6">
      <c r="B42" s="54" t="s">
        <v>18</v>
      </c>
      <c r="C42" s="55" t="s">
        <v>12</v>
      </c>
      <c r="D42" s="56" t="s">
        <v>129</v>
      </c>
      <c r="E42" s="57" t="s">
        <v>121</v>
      </c>
      <c r="F42" s="58">
        <v>10</v>
      </c>
      <c r="G42" s="58">
        <v>171126</v>
      </c>
      <c r="H42" s="58">
        <v>327067</v>
      </c>
      <c r="I42" s="59">
        <v>0</v>
      </c>
      <c r="J42" s="60">
        <v>58.4</v>
      </c>
      <c r="K42" s="61">
        <v>1.4</v>
      </c>
      <c r="L42" s="62">
        <v>55.7</v>
      </c>
      <c r="M42" s="62">
        <v>61.19</v>
      </c>
      <c r="N42" s="62">
        <v>4.43</v>
      </c>
      <c r="O42" s="60">
        <v>66</v>
      </c>
      <c r="P42" s="63">
        <v>1.36</v>
      </c>
      <c r="Q42" s="62">
        <v>63.33</v>
      </c>
      <c r="R42" s="62">
        <v>68.67</v>
      </c>
      <c r="S42" s="64">
        <v>0.54700000000000004</v>
      </c>
      <c r="T42" s="65">
        <v>1.1999999999999999E-3</v>
      </c>
      <c r="U42" s="64">
        <v>0.54459999999999997</v>
      </c>
      <c r="V42" s="64">
        <v>0.5494</v>
      </c>
      <c r="X42" s="66"/>
      <c r="Z42" s="66"/>
    </row>
    <row r="43" spans="2:26">
      <c r="B43" s="45" t="s">
        <v>18</v>
      </c>
      <c r="C43" s="46" t="s">
        <v>12</v>
      </c>
      <c r="D43" s="47">
        <v>70</v>
      </c>
      <c r="E43" s="46" t="s">
        <v>31</v>
      </c>
      <c r="F43" s="48">
        <v>26</v>
      </c>
      <c r="G43" s="48">
        <v>488588</v>
      </c>
      <c r="H43" s="48">
        <v>1444154</v>
      </c>
      <c r="I43" s="49">
        <v>0</v>
      </c>
      <c r="J43" s="50">
        <v>69.8</v>
      </c>
      <c r="K43" s="51">
        <v>0.98</v>
      </c>
      <c r="L43" s="52">
        <v>67.88</v>
      </c>
      <c r="M43" s="52">
        <v>71.709999999999994</v>
      </c>
      <c r="N43" s="52">
        <v>4.99</v>
      </c>
      <c r="O43" s="50">
        <v>79</v>
      </c>
      <c r="P43" s="52">
        <v>1.1000000000000001</v>
      </c>
      <c r="Q43" s="52">
        <v>76.849999999999994</v>
      </c>
      <c r="R43" s="52">
        <v>81.150000000000006</v>
      </c>
      <c r="S43" s="53">
        <v>0.52400000000000002</v>
      </c>
      <c r="T43" s="53">
        <v>6.9999999999999999E-4</v>
      </c>
      <c r="U43" s="53">
        <v>0.52259999999999995</v>
      </c>
      <c r="V43" s="53">
        <v>0.52539999999999998</v>
      </c>
    </row>
    <row r="44" spans="2:26">
      <c r="B44" s="45" t="s">
        <v>18</v>
      </c>
      <c r="C44" s="46" t="s">
        <v>12</v>
      </c>
      <c r="D44" s="47">
        <v>70</v>
      </c>
      <c r="E44" s="46" t="s">
        <v>118</v>
      </c>
      <c r="F44" s="48">
        <v>26</v>
      </c>
      <c r="G44" s="48">
        <v>61862</v>
      </c>
      <c r="H44" s="48">
        <v>1444154</v>
      </c>
      <c r="I44" s="49">
        <v>0</v>
      </c>
      <c r="J44" s="50">
        <v>69.8</v>
      </c>
      <c r="K44" s="51">
        <v>1.1000000000000001</v>
      </c>
      <c r="L44" s="52">
        <v>67.680000000000007</v>
      </c>
      <c r="M44" s="52">
        <v>71.97</v>
      </c>
      <c r="N44" s="52">
        <v>5.59</v>
      </c>
      <c r="O44" s="50">
        <v>80</v>
      </c>
      <c r="P44" s="52">
        <v>1.21</v>
      </c>
      <c r="Q44" s="52">
        <v>77.64</v>
      </c>
      <c r="R44" s="52">
        <v>82.36</v>
      </c>
      <c r="S44" s="53">
        <v>0.49399999999999999</v>
      </c>
      <c r="T44" s="53">
        <v>2E-3</v>
      </c>
      <c r="U44" s="53">
        <v>0.49009999999999998</v>
      </c>
      <c r="V44" s="53">
        <v>0.49790000000000001</v>
      </c>
    </row>
    <row r="45" spans="2:26">
      <c r="B45" s="45" t="s">
        <v>18</v>
      </c>
      <c r="C45" s="46" t="s">
        <v>12</v>
      </c>
      <c r="D45" s="47">
        <v>70</v>
      </c>
      <c r="E45" s="46" t="s">
        <v>119</v>
      </c>
      <c r="F45" s="48">
        <v>26</v>
      </c>
      <c r="G45" s="48">
        <v>62868</v>
      </c>
      <c r="H45" s="48">
        <v>1444154</v>
      </c>
      <c r="I45" s="49">
        <v>0</v>
      </c>
      <c r="J45" s="50">
        <v>62.7</v>
      </c>
      <c r="K45" s="51">
        <v>1.05</v>
      </c>
      <c r="L45" s="52">
        <v>60.64</v>
      </c>
      <c r="M45" s="52">
        <v>64.77</v>
      </c>
      <c r="N45" s="52">
        <v>5.37</v>
      </c>
      <c r="O45" s="50">
        <v>71</v>
      </c>
      <c r="P45" s="52">
        <v>0.89</v>
      </c>
      <c r="Q45" s="52">
        <v>69.25</v>
      </c>
      <c r="R45" s="52">
        <v>72.75</v>
      </c>
      <c r="S45" s="53">
        <v>0.71599999999999997</v>
      </c>
      <c r="T45" s="53">
        <v>1.8E-3</v>
      </c>
      <c r="U45" s="53">
        <v>0.71250000000000002</v>
      </c>
      <c r="V45" s="53">
        <v>0.71950000000000003</v>
      </c>
    </row>
    <row r="46" spans="2:26">
      <c r="B46" s="45" t="s">
        <v>18</v>
      </c>
      <c r="C46" s="46" t="s">
        <v>12</v>
      </c>
      <c r="D46" s="47">
        <v>70</v>
      </c>
      <c r="E46" s="46" t="s">
        <v>34</v>
      </c>
      <c r="F46" s="48">
        <v>26</v>
      </c>
      <c r="G46" s="48">
        <v>12005</v>
      </c>
      <c r="H46" s="48">
        <v>1444154</v>
      </c>
      <c r="I46" s="49">
        <v>0</v>
      </c>
      <c r="J46" s="50">
        <v>62.3</v>
      </c>
      <c r="K46" s="51">
        <v>2.1</v>
      </c>
      <c r="L46" s="52">
        <v>58.16</v>
      </c>
      <c r="M46" s="52">
        <v>66.400000000000006</v>
      </c>
      <c r="N46" s="52">
        <v>10.72</v>
      </c>
      <c r="O46" s="50">
        <v>79</v>
      </c>
      <c r="P46" s="52">
        <v>1.75</v>
      </c>
      <c r="Q46" s="52">
        <v>75.58</v>
      </c>
      <c r="R46" s="52">
        <v>82.42</v>
      </c>
      <c r="S46" s="53">
        <v>0.621</v>
      </c>
      <c r="T46" s="53">
        <v>4.4000000000000003E-3</v>
      </c>
      <c r="U46" s="53">
        <v>0.61240000000000006</v>
      </c>
      <c r="V46" s="53">
        <v>0.62960000000000005</v>
      </c>
    </row>
    <row r="47" spans="2:26" ht="15.6">
      <c r="B47" s="54" t="s">
        <v>18</v>
      </c>
      <c r="C47" s="55" t="s">
        <v>12</v>
      </c>
      <c r="D47" s="56" t="s">
        <v>130</v>
      </c>
      <c r="E47" s="57" t="s">
        <v>121</v>
      </c>
      <c r="F47" s="58">
        <v>26</v>
      </c>
      <c r="G47" s="58">
        <v>636697</v>
      </c>
      <c r="H47" s="58">
        <v>1444154</v>
      </c>
      <c r="I47" s="59">
        <v>0</v>
      </c>
      <c r="J47" s="60">
        <v>69</v>
      </c>
      <c r="K47" s="61">
        <v>0.98</v>
      </c>
      <c r="L47" s="62">
        <v>67.069999999999993</v>
      </c>
      <c r="M47" s="62">
        <v>70.900000000000006</v>
      </c>
      <c r="N47" s="62">
        <v>4.9800000000000004</v>
      </c>
      <c r="O47" s="60">
        <v>79</v>
      </c>
      <c r="P47" s="63">
        <v>1.06</v>
      </c>
      <c r="Q47" s="62">
        <v>76.92</v>
      </c>
      <c r="R47" s="62">
        <v>81.08</v>
      </c>
      <c r="S47" s="64">
        <v>0.54300000000000004</v>
      </c>
      <c r="T47" s="65">
        <v>5.9999999999999995E-4</v>
      </c>
      <c r="U47" s="64">
        <v>0.54179999999999995</v>
      </c>
      <c r="V47" s="64">
        <v>0.54420000000000002</v>
      </c>
      <c r="X47" s="66"/>
      <c r="Z47" s="66"/>
    </row>
    <row r="48" spans="2:26">
      <c r="B48" s="45" t="s">
        <v>18</v>
      </c>
      <c r="C48" s="46" t="s">
        <v>12</v>
      </c>
      <c r="D48" s="47">
        <v>80</v>
      </c>
      <c r="E48" s="46" t="s">
        <v>31</v>
      </c>
      <c r="F48" s="48">
        <v>23</v>
      </c>
      <c r="G48" s="48">
        <v>375527</v>
      </c>
      <c r="H48" s="48">
        <v>1258874</v>
      </c>
      <c r="I48" s="49">
        <v>0</v>
      </c>
      <c r="J48" s="50">
        <v>74.5</v>
      </c>
      <c r="K48" s="51">
        <v>0.99</v>
      </c>
      <c r="L48" s="52">
        <v>72.53</v>
      </c>
      <c r="M48" s="52">
        <v>76.41</v>
      </c>
      <c r="N48" s="52">
        <v>4.74</v>
      </c>
      <c r="O48" s="50">
        <v>84</v>
      </c>
      <c r="P48" s="52">
        <v>1.19</v>
      </c>
      <c r="Q48" s="52">
        <v>81.67</v>
      </c>
      <c r="R48" s="52">
        <v>86.33</v>
      </c>
      <c r="S48" s="53">
        <v>0.73299999999999998</v>
      </c>
      <c r="T48" s="53">
        <v>6.9999999999999999E-4</v>
      </c>
      <c r="U48" s="53">
        <v>0.73160000000000003</v>
      </c>
      <c r="V48" s="53">
        <v>0.73440000000000005</v>
      </c>
    </row>
    <row r="49" spans="2:26">
      <c r="B49" s="45" t="s">
        <v>18</v>
      </c>
      <c r="C49" s="46" t="s">
        <v>12</v>
      </c>
      <c r="D49" s="47">
        <v>80</v>
      </c>
      <c r="E49" s="46" t="s">
        <v>118</v>
      </c>
      <c r="F49" s="48">
        <v>23</v>
      </c>
      <c r="G49" s="48">
        <v>47820</v>
      </c>
      <c r="H49" s="48">
        <v>1258874</v>
      </c>
      <c r="I49" s="49">
        <v>0</v>
      </c>
      <c r="J49" s="50">
        <v>74.400000000000006</v>
      </c>
      <c r="K49" s="51">
        <v>1.1399999999999999</v>
      </c>
      <c r="L49" s="52">
        <v>72.11</v>
      </c>
      <c r="M49" s="52">
        <v>76.599999999999994</v>
      </c>
      <c r="N49" s="52">
        <v>5.49</v>
      </c>
      <c r="O49" s="50">
        <v>84</v>
      </c>
      <c r="P49" s="52">
        <v>1.42</v>
      </c>
      <c r="Q49" s="52">
        <v>81.209999999999994</v>
      </c>
      <c r="R49" s="52">
        <v>86.79</v>
      </c>
      <c r="S49" s="53">
        <v>0.71199999999999997</v>
      </c>
      <c r="T49" s="53">
        <v>2.0999999999999999E-3</v>
      </c>
      <c r="U49" s="53">
        <v>0.70789999999999997</v>
      </c>
      <c r="V49" s="53">
        <v>0.71609999999999996</v>
      </c>
    </row>
    <row r="50" spans="2:26">
      <c r="B50" s="45" t="s">
        <v>18</v>
      </c>
      <c r="C50" s="46" t="s">
        <v>12</v>
      </c>
      <c r="D50" s="47">
        <v>80</v>
      </c>
      <c r="E50" s="46" t="s">
        <v>119</v>
      </c>
      <c r="F50" s="48">
        <v>23</v>
      </c>
      <c r="G50" s="48">
        <v>56676</v>
      </c>
      <c r="H50" s="48">
        <v>1258874</v>
      </c>
      <c r="I50" s="49">
        <v>0</v>
      </c>
      <c r="J50" s="50">
        <v>65.400000000000006</v>
      </c>
      <c r="K50" s="51">
        <v>1.05</v>
      </c>
      <c r="L50" s="52">
        <v>63.3</v>
      </c>
      <c r="M50" s="52">
        <v>67.42</v>
      </c>
      <c r="N50" s="52">
        <v>5.04</v>
      </c>
      <c r="O50" s="50">
        <v>74</v>
      </c>
      <c r="P50" s="52">
        <v>1.23</v>
      </c>
      <c r="Q50" s="52">
        <v>71.59</v>
      </c>
      <c r="R50" s="52">
        <v>76.41</v>
      </c>
      <c r="S50" s="53">
        <v>0.94499999999999995</v>
      </c>
      <c r="T50" s="53">
        <v>1E-3</v>
      </c>
      <c r="U50" s="53">
        <v>0.94299999999999995</v>
      </c>
      <c r="V50" s="53">
        <v>0.94699999999999995</v>
      </c>
    </row>
    <row r="51" spans="2:26">
      <c r="B51" s="45" t="s">
        <v>18</v>
      </c>
      <c r="C51" s="46" t="s">
        <v>12</v>
      </c>
      <c r="D51" s="47">
        <v>80</v>
      </c>
      <c r="E51" s="46" t="s">
        <v>34</v>
      </c>
      <c r="F51" s="48">
        <v>23</v>
      </c>
      <c r="G51" s="48">
        <v>10945</v>
      </c>
      <c r="H51" s="48">
        <v>1258874</v>
      </c>
      <c r="I51" s="49">
        <v>0</v>
      </c>
      <c r="J51" s="50">
        <v>70</v>
      </c>
      <c r="K51" s="51">
        <v>1.71</v>
      </c>
      <c r="L51" s="52">
        <v>66.66</v>
      </c>
      <c r="M51" s="52">
        <v>73.37</v>
      </c>
      <c r="N51" s="52">
        <v>8.1999999999999993</v>
      </c>
      <c r="O51" s="50">
        <v>89</v>
      </c>
      <c r="P51" s="52">
        <v>1.53</v>
      </c>
      <c r="Q51" s="52">
        <v>86.01</v>
      </c>
      <c r="R51" s="52">
        <v>91.99</v>
      </c>
      <c r="S51" s="53">
        <v>0.626</v>
      </c>
      <c r="T51" s="53">
        <v>4.5999999999999999E-3</v>
      </c>
      <c r="U51" s="53">
        <v>0.61699999999999999</v>
      </c>
      <c r="V51" s="53">
        <v>0.63500000000000001</v>
      </c>
    </row>
    <row r="52" spans="2:26" ht="15.6">
      <c r="B52" s="54" t="s">
        <v>18</v>
      </c>
      <c r="C52" s="55" t="s">
        <v>12</v>
      </c>
      <c r="D52" s="56" t="s">
        <v>120</v>
      </c>
      <c r="E52" s="57" t="s">
        <v>121</v>
      </c>
      <c r="F52" s="58">
        <v>23</v>
      </c>
      <c r="G52" s="58">
        <v>500793</v>
      </c>
      <c r="H52" s="58">
        <v>1258874</v>
      </c>
      <c r="I52" s="59">
        <v>0</v>
      </c>
      <c r="J52" s="60">
        <v>73.400000000000006</v>
      </c>
      <c r="K52" s="61">
        <v>1.01</v>
      </c>
      <c r="L52" s="62">
        <v>71.45</v>
      </c>
      <c r="M52" s="62">
        <v>75.41</v>
      </c>
      <c r="N52" s="62">
        <v>4.8499999999999996</v>
      </c>
      <c r="O52" s="60">
        <v>83</v>
      </c>
      <c r="P52" s="63">
        <v>1.2</v>
      </c>
      <c r="Q52" s="62">
        <v>80.650000000000006</v>
      </c>
      <c r="R52" s="62">
        <v>85.35</v>
      </c>
      <c r="S52" s="64">
        <v>0.754</v>
      </c>
      <c r="T52" s="65">
        <v>5.9999999999999995E-4</v>
      </c>
      <c r="U52" s="64">
        <v>0.75280000000000002</v>
      </c>
      <c r="V52" s="64">
        <v>0.75519999999999998</v>
      </c>
      <c r="X52" s="66"/>
      <c r="Z52" s="66"/>
    </row>
    <row r="53" spans="2:26">
      <c r="B53" s="45" t="s">
        <v>18</v>
      </c>
      <c r="C53" s="46" t="s">
        <v>12</v>
      </c>
      <c r="D53" s="47">
        <v>90</v>
      </c>
      <c r="E53" s="46" t="s">
        <v>31</v>
      </c>
      <c r="F53" s="48">
        <v>0</v>
      </c>
      <c r="G53" s="48"/>
      <c r="H53" s="48"/>
      <c r="I53" s="49"/>
      <c r="J53" s="50"/>
      <c r="K53" s="51"/>
      <c r="L53" s="52"/>
      <c r="M53" s="52"/>
      <c r="N53" s="52"/>
      <c r="O53" s="50"/>
      <c r="P53" s="52"/>
      <c r="Q53" s="52"/>
      <c r="R53" s="52"/>
      <c r="S53" s="53"/>
      <c r="T53" s="53"/>
      <c r="U53" s="53"/>
      <c r="V53" s="53"/>
    </row>
    <row r="54" spans="2:26">
      <c r="B54" s="45" t="s">
        <v>18</v>
      </c>
      <c r="C54" s="46" t="s">
        <v>12</v>
      </c>
      <c r="D54" s="47">
        <v>90</v>
      </c>
      <c r="E54" s="46" t="s">
        <v>118</v>
      </c>
      <c r="F54" s="48">
        <v>0</v>
      </c>
      <c r="G54" s="48"/>
      <c r="H54" s="48"/>
      <c r="I54" s="49"/>
      <c r="J54" s="50"/>
      <c r="K54" s="51"/>
      <c r="L54" s="52"/>
      <c r="M54" s="52"/>
      <c r="N54" s="52"/>
      <c r="O54" s="50"/>
      <c r="P54" s="52"/>
      <c r="Q54" s="52"/>
      <c r="R54" s="52"/>
      <c r="S54" s="53"/>
      <c r="T54" s="53"/>
      <c r="U54" s="53"/>
      <c r="V54" s="53"/>
    </row>
    <row r="55" spans="2:26">
      <c r="B55" s="45" t="s">
        <v>18</v>
      </c>
      <c r="C55" s="46" t="s">
        <v>12</v>
      </c>
      <c r="D55" s="47">
        <v>90</v>
      </c>
      <c r="E55" s="46" t="s">
        <v>119</v>
      </c>
      <c r="F55" s="48">
        <v>0</v>
      </c>
      <c r="G55" s="48"/>
      <c r="H55" s="48"/>
      <c r="I55" s="49"/>
      <c r="J55" s="50"/>
      <c r="K55" s="51"/>
      <c r="L55" s="52"/>
      <c r="M55" s="52"/>
      <c r="N55" s="52"/>
      <c r="O55" s="50"/>
      <c r="P55" s="52"/>
      <c r="Q55" s="52"/>
      <c r="R55" s="52"/>
      <c r="S55" s="53"/>
      <c r="T55" s="53"/>
      <c r="U55" s="53"/>
      <c r="V55" s="53"/>
    </row>
    <row r="56" spans="2:26">
      <c r="B56" s="45" t="s">
        <v>18</v>
      </c>
      <c r="C56" s="46" t="s">
        <v>12</v>
      </c>
      <c r="D56" s="47">
        <v>90</v>
      </c>
      <c r="E56" s="46" t="s">
        <v>34</v>
      </c>
      <c r="F56" s="48">
        <v>0</v>
      </c>
      <c r="G56" s="48"/>
      <c r="H56" s="48"/>
      <c r="I56" s="49"/>
      <c r="J56" s="50"/>
      <c r="K56" s="51"/>
      <c r="L56" s="52"/>
      <c r="M56" s="52"/>
      <c r="N56" s="52"/>
      <c r="O56" s="50"/>
      <c r="P56" s="52"/>
      <c r="Q56" s="52"/>
      <c r="R56" s="52"/>
      <c r="S56" s="53"/>
      <c r="T56" s="53"/>
      <c r="U56" s="53"/>
      <c r="V56" s="53"/>
    </row>
    <row r="57" spans="2:26" ht="15.6">
      <c r="B57" s="54" t="s">
        <v>18</v>
      </c>
      <c r="C57" s="55" t="s">
        <v>12</v>
      </c>
      <c r="D57" s="56" t="s">
        <v>122</v>
      </c>
      <c r="E57" s="57" t="s">
        <v>121</v>
      </c>
      <c r="F57" s="58">
        <v>0</v>
      </c>
      <c r="G57" s="58"/>
      <c r="H57" s="58"/>
      <c r="I57" s="59"/>
      <c r="J57" s="60"/>
      <c r="K57" s="61"/>
      <c r="L57" s="62"/>
      <c r="M57" s="62"/>
      <c r="N57" s="62"/>
      <c r="O57" s="60"/>
      <c r="P57" s="63"/>
      <c r="Q57" s="62"/>
      <c r="R57" s="62"/>
      <c r="S57" s="64"/>
      <c r="T57" s="65"/>
      <c r="U57" s="64"/>
      <c r="V57" s="64"/>
      <c r="X57" s="66"/>
      <c r="Z57" s="66"/>
    </row>
    <row r="58" spans="2:26">
      <c r="B58" s="45" t="s">
        <v>18</v>
      </c>
      <c r="C58" s="46" t="s">
        <v>12</v>
      </c>
      <c r="D58" s="47">
        <v>100</v>
      </c>
      <c r="E58" s="46" t="s">
        <v>31</v>
      </c>
      <c r="F58" s="48">
        <v>45</v>
      </c>
      <c r="G58" s="48">
        <v>726774</v>
      </c>
      <c r="H58" s="48">
        <v>2287930</v>
      </c>
      <c r="I58" s="49">
        <v>0</v>
      </c>
      <c r="J58" s="50">
        <v>85</v>
      </c>
      <c r="K58" s="51">
        <v>0.82</v>
      </c>
      <c r="L58" s="52">
        <v>83.38</v>
      </c>
      <c r="M58" s="52">
        <v>86.58</v>
      </c>
      <c r="N58" s="52">
        <v>5.47</v>
      </c>
      <c r="O58" s="50">
        <v>97</v>
      </c>
      <c r="P58" s="52">
        <v>0.85</v>
      </c>
      <c r="Q58" s="52">
        <v>95.34</v>
      </c>
      <c r="R58" s="52">
        <v>98.66</v>
      </c>
      <c r="S58" s="53">
        <v>0.88900000000000001</v>
      </c>
      <c r="T58" s="53">
        <v>4.0000000000000002E-4</v>
      </c>
      <c r="U58" s="53">
        <v>0.88819999999999999</v>
      </c>
      <c r="V58" s="53">
        <v>0.88980000000000004</v>
      </c>
    </row>
    <row r="59" spans="2:26">
      <c r="B59" s="45" t="s">
        <v>18</v>
      </c>
      <c r="C59" s="46" t="s">
        <v>12</v>
      </c>
      <c r="D59" s="47">
        <v>100</v>
      </c>
      <c r="E59" s="46" t="s">
        <v>118</v>
      </c>
      <c r="F59" s="48">
        <v>45</v>
      </c>
      <c r="G59" s="48">
        <v>103908</v>
      </c>
      <c r="H59" s="48">
        <v>2287930</v>
      </c>
      <c r="I59" s="49">
        <v>0</v>
      </c>
      <c r="J59" s="50">
        <v>84.1</v>
      </c>
      <c r="K59" s="51">
        <v>0.88</v>
      </c>
      <c r="L59" s="52">
        <v>82.32</v>
      </c>
      <c r="M59" s="52">
        <v>85.78</v>
      </c>
      <c r="N59" s="52">
        <v>5.93</v>
      </c>
      <c r="O59" s="50">
        <v>96</v>
      </c>
      <c r="P59" s="52">
        <v>1</v>
      </c>
      <c r="Q59" s="52">
        <v>94.04</v>
      </c>
      <c r="R59" s="52">
        <v>97.96</v>
      </c>
      <c r="S59" s="53">
        <v>0.86299999999999999</v>
      </c>
      <c r="T59" s="53">
        <v>1.1000000000000001E-3</v>
      </c>
      <c r="U59" s="53">
        <v>0.86080000000000001</v>
      </c>
      <c r="V59" s="53">
        <v>0.86519999999999997</v>
      </c>
    </row>
    <row r="60" spans="2:26">
      <c r="B60" s="45" t="s">
        <v>18</v>
      </c>
      <c r="C60" s="46" t="s">
        <v>12</v>
      </c>
      <c r="D60" s="47">
        <v>100</v>
      </c>
      <c r="E60" s="46" t="s">
        <v>119</v>
      </c>
      <c r="F60" s="48">
        <v>45</v>
      </c>
      <c r="G60" s="48">
        <v>122532</v>
      </c>
      <c r="H60" s="48">
        <v>2287930</v>
      </c>
      <c r="I60" s="49">
        <v>0</v>
      </c>
      <c r="J60" s="50">
        <v>71.599999999999994</v>
      </c>
      <c r="K60" s="51">
        <v>0.68</v>
      </c>
      <c r="L60" s="52">
        <v>70.290000000000006</v>
      </c>
      <c r="M60" s="52">
        <v>72.959999999999994</v>
      </c>
      <c r="N60" s="52">
        <v>4.58</v>
      </c>
      <c r="O60" s="50">
        <v>80</v>
      </c>
      <c r="P60" s="52">
        <v>0.82</v>
      </c>
      <c r="Q60" s="52">
        <v>78.400000000000006</v>
      </c>
      <c r="R60" s="52">
        <v>81.599999999999994</v>
      </c>
      <c r="S60" s="53">
        <v>0.98799999999999999</v>
      </c>
      <c r="T60" s="53">
        <v>2.9999999999999997E-4</v>
      </c>
      <c r="U60" s="53">
        <v>0.98740000000000006</v>
      </c>
      <c r="V60" s="53">
        <v>0.98860000000000003</v>
      </c>
    </row>
    <row r="61" spans="2:26">
      <c r="B61" s="45" t="s">
        <v>18</v>
      </c>
      <c r="C61" s="46" t="s">
        <v>12</v>
      </c>
      <c r="D61" s="47">
        <v>100</v>
      </c>
      <c r="E61" s="46" t="s">
        <v>34</v>
      </c>
      <c r="F61" s="48">
        <v>45</v>
      </c>
      <c r="G61" s="48">
        <v>14859</v>
      </c>
      <c r="H61" s="48">
        <v>2287930</v>
      </c>
      <c r="I61" s="49">
        <v>0</v>
      </c>
      <c r="J61" s="50">
        <v>81.400000000000006</v>
      </c>
      <c r="K61" s="51">
        <v>1.27</v>
      </c>
      <c r="L61" s="52">
        <v>78.95</v>
      </c>
      <c r="M61" s="52">
        <v>83.94</v>
      </c>
      <c r="N61" s="52">
        <v>8.5399999999999991</v>
      </c>
      <c r="O61" s="50">
        <v>105</v>
      </c>
      <c r="P61" s="52">
        <v>1.02</v>
      </c>
      <c r="Q61" s="52">
        <v>103.01</v>
      </c>
      <c r="R61" s="52">
        <v>106.99</v>
      </c>
      <c r="S61" s="53">
        <v>0.79500000000000004</v>
      </c>
      <c r="T61" s="53">
        <v>3.3E-3</v>
      </c>
      <c r="U61" s="53">
        <v>0.78849999999999998</v>
      </c>
      <c r="V61" s="53">
        <v>0.80149999999999999</v>
      </c>
    </row>
    <row r="62" spans="2:26" ht="15.6">
      <c r="B62" s="54" t="s">
        <v>18</v>
      </c>
      <c r="C62" s="55" t="s">
        <v>12</v>
      </c>
      <c r="D62" s="56" t="s">
        <v>123</v>
      </c>
      <c r="E62" s="57" t="s">
        <v>121</v>
      </c>
      <c r="F62" s="58">
        <v>45</v>
      </c>
      <c r="G62" s="58">
        <v>983755</v>
      </c>
      <c r="H62" s="58">
        <v>2287930</v>
      </c>
      <c r="I62" s="59">
        <v>0</v>
      </c>
      <c r="J62" s="60">
        <v>83.2</v>
      </c>
      <c r="K62" s="61">
        <v>0.8</v>
      </c>
      <c r="L62" s="62">
        <v>81.569999999999993</v>
      </c>
      <c r="M62" s="62">
        <v>84.73</v>
      </c>
      <c r="N62" s="62">
        <v>5.39</v>
      </c>
      <c r="O62" s="60">
        <v>96</v>
      </c>
      <c r="P62" s="63">
        <v>0.88</v>
      </c>
      <c r="Q62" s="62">
        <v>94.27</v>
      </c>
      <c r="R62" s="62">
        <v>97.73</v>
      </c>
      <c r="S62" s="64">
        <v>0.89700000000000002</v>
      </c>
      <c r="T62" s="65">
        <v>2.9999999999999997E-4</v>
      </c>
      <c r="U62" s="64">
        <v>0.89639999999999997</v>
      </c>
      <c r="V62" s="64">
        <v>0.89759999999999995</v>
      </c>
      <c r="X62" s="66"/>
      <c r="Z62" s="66"/>
    </row>
    <row r="63" spans="2:26" ht="15.6">
      <c r="B63" s="54" t="s">
        <v>18</v>
      </c>
      <c r="C63" s="55" t="s">
        <v>12</v>
      </c>
      <c r="D63" s="67" t="s">
        <v>127</v>
      </c>
      <c r="E63" s="68" t="s">
        <v>31</v>
      </c>
      <c r="F63" s="69">
        <v>45</v>
      </c>
      <c r="G63" s="69">
        <v>726774</v>
      </c>
      <c r="H63" s="69">
        <v>2287930</v>
      </c>
      <c r="I63" s="70">
        <v>0</v>
      </c>
      <c r="J63" s="71">
        <v>85</v>
      </c>
      <c r="K63" s="72">
        <v>0.82</v>
      </c>
      <c r="L63" s="73">
        <v>83.38</v>
      </c>
      <c r="M63" s="73">
        <v>86.58</v>
      </c>
      <c r="N63" s="73">
        <v>5.47</v>
      </c>
      <c r="O63" s="71">
        <v>97</v>
      </c>
      <c r="P63" s="63">
        <v>0.85</v>
      </c>
      <c r="Q63" s="73">
        <v>95.34</v>
      </c>
      <c r="R63" s="73">
        <v>98.66</v>
      </c>
      <c r="S63" s="74">
        <v>0.88900000000000001</v>
      </c>
      <c r="T63" s="65">
        <v>4.0000000000000002E-4</v>
      </c>
      <c r="U63" s="75">
        <v>0.88819999999999999</v>
      </c>
      <c r="V63" s="75">
        <v>0.88980000000000004</v>
      </c>
      <c r="X63" s="66"/>
      <c r="Z63" s="66"/>
    </row>
    <row r="64" spans="2:26" ht="15.6">
      <c r="B64" s="54" t="s">
        <v>18</v>
      </c>
      <c r="C64" s="55" t="s">
        <v>12</v>
      </c>
      <c r="D64" s="67" t="s">
        <v>127</v>
      </c>
      <c r="E64" s="68" t="s">
        <v>118</v>
      </c>
      <c r="F64" s="69">
        <v>45</v>
      </c>
      <c r="G64" s="69">
        <v>103908</v>
      </c>
      <c r="H64" s="69">
        <v>2287930</v>
      </c>
      <c r="I64" s="70">
        <v>0</v>
      </c>
      <c r="J64" s="71">
        <v>84.1</v>
      </c>
      <c r="K64" s="72">
        <v>0.88</v>
      </c>
      <c r="L64" s="73">
        <v>82.32</v>
      </c>
      <c r="M64" s="73">
        <v>85.78</v>
      </c>
      <c r="N64" s="73">
        <v>5.93</v>
      </c>
      <c r="O64" s="71">
        <v>96</v>
      </c>
      <c r="P64" s="63">
        <v>1</v>
      </c>
      <c r="Q64" s="73">
        <v>94.04</v>
      </c>
      <c r="R64" s="73">
        <v>97.96</v>
      </c>
      <c r="S64" s="74">
        <v>0.86299999999999999</v>
      </c>
      <c r="T64" s="65">
        <v>1.1000000000000001E-3</v>
      </c>
      <c r="U64" s="75">
        <v>0.86080000000000001</v>
      </c>
      <c r="V64" s="75">
        <v>0.86519999999999997</v>
      </c>
      <c r="X64" s="66"/>
      <c r="Z64" s="66"/>
    </row>
    <row r="65" spans="2:26" ht="15.6">
      <c r="B65" s="54" t="s">
        <v>18</v>
      </c>
      <c r="C65" s="55" t="s">
        <v>12</v>
      </c>
      <c r="D65" s="67" t="s">
        <v>127</v>
      </c>
      <c r="E65" s="68" t="s">
        <v>119</v>
      </c>
      <c r="F65" s="69">
        <v>45</v>
      </c>
      <c r="G65" s="69">
        <v>122532</v>
      </c>
      <c r="H65" s="69">
        <v>2287930</v>
      </c>
      <c r="I65" s="70">
        <v>0</v>
      </c>
      <c r="J65" s="71">
        <v>71.599999999999994</v>
      </c>
      <c r="K65" s="72">
        <v>0.68</v>
      </c>
      <c r="L65" s="73">
        <v>70.290000000000006</v>
      </c>
      <c r="M65" s="73">
        <v>72.959999999999994</v>
      </c>
      <c r="N65" s="73">
        <v>4.58</v>
      </c>
      <c r="O65" s="71">
        <v>80</v>
      </c>
      <c r="P65" s="63">
        <v>0.82</v>
      </c>
      <c r="Q65" s="73">
        <v>78.400000000000006</v>
      </c>
      <c r="R65" s="73">
        <v>81.599999999999994</v>
      </c>
      <c r="S65" s="74">
        <v>0.98799999999999999</v>
      </c>
      <c r="T65" s="65">
        <v>2.9999999999999997E-4</v>
      </c>
      <c r="U65" s="75">
        <v>0.98740000000000006</v>
      </c>
      <c r="V65" s="75">
        <v>0.98860000000000003</v>
      </c>
      <c r="X65" s="66"/>
      <c r="Z65" s="66"/>
    </row>
    <row r="66" spans="2:26" ht="15.6">
      <c r="B66" s="54" t="s">
        <v>18</v>
      </c>
      <c r="C66" s="55" t="s">
        <v>12</v>
      </c>
      <c r="D66" s="67" t="s">
        <v>127</v>
      </c>
      <c r="E66" s="68" t="s">
        <v>34</v>
      </c>
      <c r="F66" s="69">
        <v>45</v>
      </c>
      <c r="G66" s="69">
        <v>14859</v>
      </c>
      <c r="H66" s="69">
        <v>2287930</v>
      </c>
      <c r="I66" s="70">
        <v>0</v>
      </c>
      <c r="J66" s="71">
        <v>81.400000000000006</v>
      </c>
      <c r="K66" s="72">
        <v>1.27</v>
      </c>
      <c r="L66" s="73">
        <v>78.95</v>
      </c>
      <c r="M66" s="73">
        <v>83.94</v>
      </c>
      <c r="N66" s="73">
        <v>8.5399999999999991</v>
      </c>
      <c r="O66" s="71">
        <v>105</v>
      </c>
      <c r="P66" s="63">
        <v>1.02</v>
      </c>
      <c r="Q66" s="73">
        <v>103.01</v>
      </c>
      <c r="R66" s="73">
        <v>106.99</v>
      </c>
      <c r="S66" s="74">
        <v>0.79500000000000004</v>
      </c>
      <c r="T66" s="65">
        <v>3.3E-3</v>
      </c>
      <c r="U66" s="75">
        <v>0.78849999999999998</v>
      </c>
      <c r="V66" s="75">
        <v>0.80149999999999999</v>
      </c>
      <c r="X66" s="66"/>
      <c r="Z66" s="66"/>
    </row>
    <row r="67" spans="2:26" ht="15.6">
      <c r="B67" s="76" t="s">
        <v>18</v>
      </c>
      <c r="C67" s="77" t="s">
        <v>131</v>
      </c>
      <c r="D67" s="78" t="s">
        <v>127</v>
      </c>
      <c r="E67" s="79" t="s">
        <v>121</v>
      </c>
      <c r="F67" s="80">
        <v>45</v>
      </c>
      <c r="G67" s="81">
        <v>983755</v>
      </c>
      <c r="H67" s="81">
        <v>2287930</v>
      </c>
      <c r="I67" s="82">
        <v>0</v>
      </c>
      <c r="J67" s="83">
        <v>83.2</v>
      </c>
      <c r="K67" s="84">
        <v>0.8</v>
      </c>
      <c r="L67" s="85">
        <v>81.569999999999993</v>
      </c>
      <c r="M67" s="85">
        <v>84.73</v>
      </c>
      <c r="N67" s="85">
        <v>5.39</v>
      </c>
      <c r="O67" s="83">
        <v>96</v>
      </c>
      <c r="P67" s="86">
        <v>0.88</v>
      </c>
      <c r="Q67" s="85">
        <v>94.27</v>
      </c>
      <c r="R67" s="85">
        <v>97.73</v>
      </c>
      <c r="S67" s="87">
        <v>0.89700000000000002</v>
      </c>
      <c r="T67" s="88">
        <v>2.9999999999999997E-4</v>
      </c>
      <c r="U67" s="87">
        <v>0.89639999999999997</v>
      </c>
      <c r="V67" s="87">
        <v>0.89759999999999995</v>
      </c>
      <c r="X67" s="66"/>
      <c r="Z67" s="66"/>
    </row>
    <row r="68" spans="2:26">
      <c r="B68" s="45" t="s">
        <v>18</v>
      </c>
      <c r="C68" s="46" t="s">
        <v>10</v>
      </c>
      <c r="D68" s="47">
        <v>30</v>
      </c>
      <c r="E68" s="46" t="s">
        <v>31</v>
      </c>
      <c r="F68" s="48">
        <v>36</v>
      </c>
      <c r="G68" s="48">
        <v>819883</v>
      </c>
      <c r="H68" s="48">
        <v>1737933</v>
      </c>
      <c r="I68" s="49">
        <v>0</v>
      </c>
      <c r="J68" s="50">
        <v>34.299999999999997</v>
      </c>
      <c r="K68" s="51">
        <v>0.46</v>
      </c>
      <c r="L68" s="52">
        <v>33.44</v>
      </c>
      <c r="M68" s="52">
        <v>35.25</v>
      </c>
      <c r="N68" s="52">
        <v>2.76</v>
      </c>
      <c r="O68" s="50">
        <v>40</v>
      </c>
      <c r="P68" s="52">
        <v>0.52</v>
      </c>
      <c r="Q68" s="52">
        <v>38.97</v>
      </c>
      <c r="R68" s="52">
        <v>41.03</v>
      </c>
      <c r="S68" s="53">
        <v>0.23899999999999999</v>
      </c>
      <c r="T68" s="53">
        <v>5.0000000000000001E-4</v>
      </c>
      <c r="U68" s="53">
        <v>0.23799999999999999</v>
      </c>
      <c r="V68" s="53">
        <v>0.24</v>
      </c>
    </row>
    <row r="69" spans="2:26">
      <c r="B69" s="45" t="s">
        <v>18</v>
      </c>
      <c r="C69" s="46" t="s">
        <v>10</v>
      </c>
      <c r="D69" s="47">
        <v>30</v>
      </c>
      <c r="E69" s="46" t="s">
        <v>118</v>
      </c>
      <c r="F69" s="48">
        <v>36</v>
      </c>
      <c r="G69" s="48">
        <v>89728</v>
      </c>
      <c r="H69" s="48">
        <v>1737933</v>
      </c>
      <c r="I69" s="49">
        <v>0</v>
      </c>
      <c r="J69" s="50">
        <v>34.6</v>
      </c>
      <c r="K69" s="51">
        <v>0.48</v>
      </c>
      <c r="L69" s="52">
        <v>33.67</v>
      </c>
      <c r="M69" s="52">
        <v>35.56</v>
      </c>
      <c r="N69" s="52">
        <v>2.89</v>
      </c>
      <c r="O69" s="50">
        <v>41</v>
      </c>
      <c r="P69" s="52">
        <v>0.55000000000000004</v>
      </c>
      <c r="Q69" s="52">
        <v>39.93</v>
      </c>
      <c r="R69" s="52">
        <v>42.07</v>
      </c>
      <c r="S69" s="53">
        <v>0.24099999999999999</v>
      </c>
      <c r="T69" s="53">
        <v>1.4E-3</v>
      </c>
      <c r="U69" s="53">
        <v>0.23830000000000001</v>
      </c>
      <c r="V69" s="53">
        <v>0.2437</v>
      </c>
    </row>
    <row r="70" spans="2:26">
      <c r="B70" s="45" t="s">
        <v>18</v>
      </c>
      <c r="C70" s="46" t="s">
        <v>10</v>
      </c>
      <c r="D70" s="47">
        <v>30</v>
      </c>
      <c r="E70" s="46" t="s">
        <v>119</v>
      </c>
      <c r="F70" s="48">
        <v>36</v>
      </c>
      <c r="G70" s="48">
        <v>31822</v>
      </c>
      <c r="H70" s="48">
        <v>1737933</v>
      </c>
      <c r="I70" s="49">
        <v>0</v>
      </c>
      <c r="J70" s="50">
        <v>29.6</v>
      </c>
      <c r="K70" s="51">
        <v>0.69</v>
      </c>
      <c r="L70" s="52">
        <v>28.28</v>
      </c>
      <c r="M70" s="52">
        <v>30.97</v>
      </c>
      <c r="N70" s="52">
        <v>4.12</v>
      </c>
      <c r="O70" s="50">
        <v>36</v>
      </c>
      <c r="P70" s="52">
        <v>0.78</v>
      </c>
      <c r="Q70" s="52">
        <v>34.46</v>
      </c>
      <c r="R70" s="52">
        <v>37.54</v>
      </c>
      <c r="S70" s="53">
        <v>0.48299999999999998</v>
      </c>
      <c r="T70" s="53">
        <v>2.8E-3</v>
      </c>
      <c r="U70" s="53">
        <v>0.47749999999999998</v>
      </c>
      <c r="V70" s="53">
        <v>0.48849999999999999</v>
      </c>
    </row>
    <row r="71" spans="2:26">
      <c r="B71" s="45" t="s">
        <v>18</v>
      </c>
      <c r="C71" s="46" t="s">
        <v>10</v>
      </c>
      <c r="D71" s="47">
        <v>30</v>
      </c>
      <c r="E71" s="46" t="s">
        <v>34</v>
      </c>
      <c r="F71" s="48">
        <v>36</v>
      </c>
      <c r="G71" s="48">
        <v>22658</v>
      </c>
      <c r="H71" s="48">
        <v>1737933</v>
      </c>
      <c r="I71" s="49">
        <v>0</v>
      </c>
      <c r="J71" s="50">
        <v>34.799999999999997</v>
      </c>
      <c r="K71" s="51">
        <v>0.66</v>
      </c>
      <c r="L71" s="52">
        <v>33.479999999999997</v>
      </c>
      <c r="M71" s="52">
        <v>36.07</v>
      </c>
      <c r="N71" s="52">
        <v>3.96</v>
      </c>
      <c r="O71" s="50">
        <v>43</v>
      </c>
      <c r="P71" s="52">
        <v>0.59</v>
      </c>
      <c r="Q71" s="52">
        <v>41.85</v>
      </c>
      <c r="R71" s="52">
        <v>44.15</v>
      </c>
      <c r="S71" s="53">
        <v>0.214</v>
      </c>
      <c r="T71" s="53">
        <v>2.7000000000000001E-3</v>
      </c>
      <c r="U71" s="53">
        <v>0.2087</v>
      </c>
      <c r="V71" s="53">
        <v>0.21929999999999999</v>
      </c>
    </row>
    <row r="72" spans="2:26" ht="15.6">
      <c r="B72" s="54" t="s">
        <v>18</v>
      </c>
      <c r="C72" s="55" t="s">
        <v>10</v>
      </c>
      <c r="D72" s="56" t="s">
        <v>132</v>
      </c>
      <c r="E72" s="57" t="s">
        <v>121</v>
      </c>
      <c r="F72" s="58">
        <v>36</v>
      </c>
      <c r="G72" s="58">
        <v>980952</v>
      </c>
      <c r="H72" s="58">
        <v>1737933</v>
      </c>
      <c r="I72" s="59">
        <v>0</v>
      </c>
      <c r="J72" s="60">
        <v>34.200000000000003</v>
      </c>
      <c r="K72" s="71">
        <v>0.45</v>
      </c>
      <c r="L72" s="62">
        <v>33.28</v>
      </c>
      <c r="M72" s="62">
        <v>35.06</v>
      </c>
      <c r="N72" s="62">
        <v>2.71</v>
      </c>
      <c r="O72" s="60">
        <v>40</v>
      </c>
      <c r="P72" s="73">
        <v>0.51</v>
      </c>
      <c r="Q72" s="62">
        <v>39</v>
      </c>
      <c r="R72" s="62">
        <v>41</v>
      </c>
      <c r="S72" s="64">
        <v>0.247</v>
      </c>
      <c r="T72" s="75">
        <v>4.0000000000000002E-4</v>
      </c>
      <c r="U72" s="64">
        <v>0.2462</v>
      </c>
      <c r="V72" s="64">
        <v>0.24779999999999999</v>
      </c>
      <c r="X72" s="66"/>
      <c r="Z72" s="66"/>
    </row>
    <row r="73" spans="2:26">
      <c r="B73" s="45" t="s">
        <v>18</v>
      </c>
      <c r="C73" s="46" t="s">
        <v>10</v>
      </c>
      <c r="D73" s="47">
        <v>50</v>
      </c>
      <c r="E73" s="46" t="s">
        <v>31</v>
      </c>
      <c r="F73" s="48">
        <v>61</v>
      </c>
      <c r="G73" s="48">
        <v>1368747</v>
      </c>
      <c r="H73" s="48">
        <v>3873309</v>
      </c>
      <c r="I73" s="49">
        <v>0</v>
      </c>
      <c r="J73" s="50">
        <v>49.8</v>
      </c>
      <c r="K73" s="51">
        <v>0.43</v>
      </c>
      <c r="L73" s="52">
        <v>48.95</v>
      </c>
      <c r="M73" s="52">
        <v>50.65</v>
      </c>
      <c r="N73" s="52">
        <v>3.37</v>
      </c>
      <c r="O73" s="50">
        <v>56</v>
      </c>
      <c r="P73" s="52">
        <v>0.45</v>
      </c>
      <c r="Q73" s="52">
        <v>55.11</v>
      </c>
      <c r="R73" s="52">
        <v>56.89</v>
      </c>
      <c r="S73" s="53">
        <v>0.57399999999999995</v>
      </c>
      <c r="T73" s="53">
        <v>4.0000000000000002E-4</v>
      </c>
      <c r="U73" s="53">
        <v>0.57320000000000004</v>
      </c>
      <c r="V73" s="53">
        <v>0.57479999999999998</v>
      </c>
    </row>
    <row r="74" spans="2:26">
      <c r="B74" s="45" t="s">
        <v>18</v>
      </c>
      <c r="C74" s="46" t="s">
        <v>10</v>
      </c>
      <c r="D74" s="47">
        <v>50</v>
      </c>
      <c r="E74" s="46" t="s">
        <v>118</v>
      </c>
      <c r="F74" s="48">
        <v>61</v>
      </c>
      <c r="G74" s="48">
        <v>167623</v>
      </c>
      <c r="H74" s="48">
        <v>3873309</v>
      </c>
      <c r="I74" s="49">
        <v>0</v>
      </c>
      <c r="J74" s="50">
        <v>49.9</v>
      </c>
      <c r="K74" s="51">
        <v>0.51</v>
      </c>
      <c r="L74" s="52">
        <v>48.93</v>
      </c>
      <c r="M74" s="52">
        <v>50.93</v>
      </c>
      <c r="N74" s="52">
        <v>3.99</v>
      </c>
      <c r="O74" s="50">
        <v>56</v>
      </c>
      <c r="P74" s="52">
        <v>0.52</v>
      </c>
      <c r="Q74" s="52">
        <v>54.97</v>
      </c>
      <c r="R74" s="52">
        <v>57.03</v>
      </c>
      <c r="S74" s="53">
        <v>0.54800000000000004</v>
      </c>
      <c r="T74" s="53">
        <v>1.1999999999999999E-3</v>
      </c>
      <c r="U74" s="53">
        <v>0.54559999999999997</v>
      </c>
      <c r="V74" s="53">
        <v>0.5504</v>
      </c>
    </row>
    <row r="75" spans="2:26">
      <c r="B75" s="45" t="s">
        <v>18</v>
      </c>
      <c r="C75" s="46" t="s">
        <v>10</v>
      </c>
      <c r="D75" s="47">
        <v>50</v>
      </c>
      <c r="E75" s="46" t="s">
        <v>119</v>
      </c>
      <c r="F75" s="48">
        <v>61</v>
      </c>
      <c r="G75" s="48">
        <v>138253</v>
      </c>
      <c r="H75" s="48">
        <v>3873309</v>
      </c>
      <c r="I75" s="49">
        <v>0</v>
      </c>
      <c r="J75" s="50">
        <v>46.1</v>
      </c>
      <c r="K75" s="51">
        <v>0.56999999999999995</v>
      </c>
      <c r="L75" s="52">
        <v>44.93</v>
      </c>
      <c r="M75" s="52">
        <v>47.17</v>
      </c>
      <c r="N75" s="52">
        <v>4.45</v>
      </c>
      <c r="O75" s="50">
        <v>52</v>
      </c>
      <c r="P75" s="52">
        <v>0.57999999999999996</v>
      </c>
      <c r="Q75" s="52">
        <v>50.87</v>
      </c>
      <c r="R75" s="52">
        <v>53.13</v>
      </c>
      <c r="S75" s="53">
        <v>0.70399999999999996</v>
      </c>
      <c r="T75" s="53">
        <v>1.1999999999999999E-3</v>
      </c>
      <c r="U75" s="53">
        <v>0.7016</v>
      </c>
      <c r="V75" s="53">
        <v>0.70640000000000003</v>
      </c>
    </row>
    <row r="76" spans="2:26">
      <c r="B76" s="45" t="s">
        <v>18</v>
      </c>
      <c r="C76" s="46" t="s">
        <v>10</v>
      </c>
      <c r="D76" s="47">
        <v>50</v>
      </c>
      <c r="E76" s="46" t="s">
        <v>34</v>
      </c>
      <c r="F76" s="48">
        <v>61</v>
      </c>
      <c r="G76" s="48">
        <v>39093</v>
      </c>
      <c r="H76" s="48">
        <v>3873309</v>
      </c>
      <c r="I76" s="49">
        <v>0</v>
      </c>
      <c r="J76" s="50">
        <v>48.1</v>
      </c>
      <c r="K76" s="51">
        <v>0.47</v>
      </c>
      <c r="L76" s="52">
        <v>47.14</v>
      </c>
      <c r="M76" s="52">
        <v>48.98</v>
      </c>
      <c r="N76" s="52">
        <v>3.66</v>
      </c>
      <c r="O76" s="50">
        <v>56</v>
      </c>
      <c r="P76" s="52">
        <v>0.51</v>
      </c>
      <c r="Q76" s="52">
        <v>55</v>
      </c>
      <c r="R76" s="52">
        <v>57</v>
      </c>
      <c r="S76" s="53">
        <v>0.59299999999999997</v>
      </c>
      <c r="T76" s="53">
        <v>2.5000000000000001E-3</v>
      </c>
      <c r="U76" s="53">
        <v>0.58809999999999996</v>
      </c>
      <c r="V76" s="53">
        <v>0.59789999999999999</v>
      </c>
    </row>
    <row r="77" spans="2:26" ht="15.6">
      <c r="B77" s="54" t="s">
        <v>18</v>
      </c>
      <c r="C77" s="55" t="s">
        <v>10</v>
      </c>
      <c r="D77" s="56" t="s">
        <v>133</v>
      </c>
      <c r="E77" s="57" t="s">
        <v>121</v>
      </c>
      <c r="F77" s="58">
        <v>61</v>
      </c>
      <c r="G77" s="58">
        <v>1752808</v>
      </c>
      <c r="H77" s="58">
        <v>3873309</v>
      </c>
      <c r="I77" s="59">
        <v>0</v>
      </c>
      <c r="J77" s="60">
        <v>49.5</v>
      </c>
      <c r="K77" s="71">
        <v>0.45</v>
      </c>
      <c r="L77" s="62">
        <v>48.59</v>
      </c>
      <c r="M77" s="62">
        <v>50.34</v>
      </c>
      <c r="N77" s="62">
        <v>3.5</v>
      </c>
      <c r="O77" s="60">
        <v>56</v>
      </c>
      <c r="P77" s="73">
        <v>0.47</v>
      </c>
      <c r="Q77" s="62">
        <v>55.08</v>
      </c>
      <c r="R77" s="62">
        <v>56.92</v>
      </c>
      <c r="S77" s="64">
        <v>0.58399999999999996</v>
      </c>
      <c r="T77" s="75">
        <v>4.0000000000000002E-4</v>
      </c>
      <c r="U77" s="64">
        <v>0.58320000000000005</v>
      </c>
      <c r="V77" s="64">
        <v>0.58479999999999999</v>
      </c>
      <c r="X77" s="66"/>
      <c r="Z77" s="66"/>
    </row>
    <row r="78" spans="2:26">
      <c r="B78" s="45" t="s">
        <v>18</v>
      </c>
      <c r="C78" s="46" t="s">
        <v>10</v>
      </c>
      <c r="D78" s="47">
        <v>70</v>
      </c>
      <c r="E78" s="46" t="s">
        <v>31</v>
      </c>
      <c r="F78" s="48">
        <v>0</v>
      </c>
      <c r="G78" s="48"/>
      <c r="H78" s="48"/>
      <c r="I78" s="49"/>
      <c r="J78" s="50"/>
      <c r="K78" s="51"/>
      <c r="L78" s="52"/>
      <c r="M78" s="52"/>
      <c r="N78" s="52"/>
      <c r="O78" s="50"/>
      <c r="P78" s="52"/>
      <c r="Q78" s="52"/>
      <c r="R78" s="52"/>
      <c r="S78" s="53"/>
      <c r="T78" s="53"/>
      <c r="U78" s="53"/>
      <c r="V78" s="53"/>
    </row>
    <row r="79" spans="2:26">
      <c r="B79" s="45" t="s">
        <v>18</v>
      </c>
      <c r="C79" s="46" t="s">
        <v>10</v>
      </c>
      <c r="D79" s="47">
        <v>70</v>
      </c>
      <c r="E79" s="46" t="s">
        <v>118</v>
      </c>
      <c r="F79" s="48">
        <v>0</v>
      </c>
      <c r="G79" s="48"/>
      <c r="H79" s="48"/>
      <c r="I79" s="49"/>
      <c r="J79" s="50"/>
      <c r="K79" s="51"/>
      <c r="L79" s="52"/>
      <c r="M79" s="52"/>
      <c r="N79" s="52"/>
      <c r="O79" s="50"/>
      <c r="P79" s="52"/>
      <c r="Q79" s="52"/>
      <c r="R79" s="52"/>
      <c r="S79" s="53"/>
      <c r="T79" s="53"/>
      <c r="U79" s="53"/>
      <c r="V79" s="53"/>
    </row>
    <row r="80" spans="2:26">
      <c r="B80" s="45" t="s">
        <v>18</v>
      </c>
      <c r="C80" s="46" t="s">
        <v>10</v>
      </c>
      <c r="D80" s="47">
        <v>70</v>
      </c>
      <c r="E80" s="46" t="s">
        <v>119</v>
      </c>
      <c r="F80" s="48">
        <v>0</v>
      </c>
      <c r="G80" s="48"/>
      <c r="H80" s="48"/>
      <c r="I80" s="49"/>
      <c r="J80" s="50"/>
      <c r="K80" s="51"/>
      <c r="L80" s="52"/>
      <c r="M80" s="52"/>
      <c r="N80" s="52"/>
      <c r="O80" s="50"/>
      <c r="P80" s="52"/>
      <c r="Q80" s="52"/>
      <c r="R80" s="52"/>
      <c r="S80" s="53"/>
      <c r="T80" s="53"/>
      <c r="U80" s="53"/>
      <c r="V80" s="53"/>
    </row>
    <row r="81" spans="2:26">
      <c r="B81" s="45" t="s">
        <v>18</v>
      </c>
      <c r="C81" s="46" t="s">
        <v>10</v>
      </c>
      <c r="D81" s="47">
        <v>70</v>
      </c>
      <c r="E81" s="46" t="s">
        <v>34</v>
      </c>
      <c r="F81" s="48">
        <v>0</v>
      </c>
      <c r="G81" s="48"/>
      <c r="H81" s="48"/>
      <c r="I81" s="49"/>
      <c r="J81" s="50"/>
      <c r="K81" s="51"/>
      <c r="L81" s="52"/>
      <c r="M81" s="52"/>
      <c r="N81" s="52"/>
      <c r="O81" s="50"/>
      <c r="P81" s="52"/>
      <c r="Q81" s="52"/>
      <c r="R81" s="52"/>
      <c r="S81" s="53"/>
      <c r="T81" s="53"/>
      <c r="U81" s="53"/>
      <c r="V81" s="53"/>
    </row>
    <row r="82" spans="2:26" ht="15.6">
      <c r="B82" s="54" t="s">
        <v>18</v>
      </c>
      <c r="C82" s="55" t="s">
        <v>10</v>
      </c>
      <c r="D82" s="56" t="s">
        <v>130</v>
      </c>
      <c r="E82" s="57" t="s">
        <v>121</v>
      </c>
      <c r="F82" s="58">
        <v>0</v>
      </c>
      <c r="G82" s="58"/>
      <c r="H82" s="58"/>
      <c r="I82" s="59"/>
      <c r="J82" s="60"/>
      <c r="K82" s="71"/>
      <c r="L82" s="62"/>
      <c r="M82" s="62"/>
      <c r="N82" s="62"/>
      <c r="O82" s="60"/>
      <c r="P82" s="73"/>
      <c r="Q82" s="62"/>
      <c r="R82" s="62"/>
      <c r="S82" s="64"/>
      <c r="T82" s="75"/>
      <c r="U82" s="64"/>
      <c r="V82" s="64"/>
      <c r="X82" s="66"/>
      <c r="Z82" s="66"/>
    </row>
    <row r="83" spans="2:26" ht="15.6">
      <c r="B83" s="54" t="s">
        <v>18</v>
      </c>
      <c r="C83" s="55" t="s">
        <v>10</v>
      </c>
      <c r="D83" s="67" t="s">
        <v>127</v>
      </c>
      <c r="E83" s="68" t="s">
        <v>31</v>
      </c>
      <c r="F83" s="69">
        <v>61</v>
      </c>
      <c r="G83" s="69">
        <v>1368747</v>
      </c>
      <c r="H83" s="69">
        <v>3873309</v>
      </c>
      <c r="I83" s="70">
        <v>0</v>
      </c>
      <c r="J83" s="71">
        <v>49.8</v>
      </c>
      <c r="K83" s="72">
        <v>0.43</v>
      </c>
      <c r="L83" s="73">
        <v>48.95</v>
      </c>
      <c r="M83" s="73">
        <v>50.65</v>
      </c>
      <c r="N83" s="73">
        <v>3.37</v>
      </c>
      <c r="O83" s="71">
        <v>56</v>
      </c>
      <c r="P83" s="63">
        <v>0.45</v>
      </c>
      <c r="Q83" s="73">
        <v>55.11</v>
      </c>
      <c r="R83" s="73">
        <v>56.89</v>
      </c>
      <c r="S83" s="74">
        <v>0.57399999999999995</v>
      </c>
      <c r="T83" s="65">
        <v>4.0000000000000002E-4</v>
      </c>
      <c r="U83" s="75">
        <v>0.57320000000000004</v>
      </c>
      <c r="V83" s="75">
        <v>0.57479999999999998</v>
      </c>
      <c r="X83" s="66"/>
      <c r="Z83" s="66"/>
    </row>
    <row r="84" spans="2:26" ht="15.6">
      <c r="B84" s="54" t="s">
        <v>18</v>
      </c>
      <c r="C84" s="55" t="s">
        <v>10</v>
      </c>
      <c r="D84" s="67" t="s">
        <v>127</v>
      </c>
      <c r="E84" s="68" t="s">
        <v>118</v>
      </c>
      <c r="F84" s="69">
        <v>61</v>
      </c>
      <c r="G84" s="69">
        <v>167623</v>
      </c>
      <c r="H84" s="69">
        <v>3873309</v>
      </c>
      <c r="I84" s="70">
        <v>0</v>
      </c>
      <c r="J84" s="71">
        <v>49.9</v>
      </c>
      <c r="K84" s="72">
        <v>0.51</v>
      </c>
      <c r="L84" s="73">
        <v>48.93</v>
      </c>
      <c r="M84" s="73">
        <v>50.93</v>
      </c>
      <c r="N84" s="73">
        <v>3.99</v>
      </c>
      <c r="O84" s="71">
        <v>56</v>
      </c>
      <c r="P84" s="63">
        <v>0.52</v>
      </c>
      <c r="Q84" s="73">
        <v>54.97</v>
      </c>
      <c r="R84" s="73">
        <v>57.03</v>
      </c>
      <c r="S84" s="74">
        <v>0.54800000000000004</v>
      </c>
      <c r="T84" s="65">
        <v>1.1999999999999999E-3</v>
      </c>
      <c r="U84" s="75">
        <v>0.54559999999999997</v>
      </c>
      <c r="V84" s="75">
        <v>0.5504</v>
      </c>
      <c r="X84" s="66"/>
      <c r="Z84" s="66"/>
    </row>
    <row r="85" spans="2:26" ht="15.6">
      <c r="B85" s="54" t="s">
        <v>18</v>
      </c>
      <c r="C85" s="55" t="s">
        <v>10</v>
      </c>
      <c r="D85" s="67" t="s">
        <v>127</v>
      </c>
      <c r="E85" s="68" t="s">
        <v>119</v>
      </c>
      <c r="F85" s="69">
        <v>61</v>
      </c>
      <c r="G85" s="69">
        <v>138253</v>
      </c>
      <c r="H85" s="69">
        <v>3873309</v>
      </c>
      <c r="I85" s="70">
        <v>0</v>
      </c>
      <c r="J85" s="71">
        <v>46.1</v>
      </c>
      <c r="K85" s="72">
        <v>0.56999999999999995</v>
      </c>
      <c r="L85" s="73">
        <v>44.93</v>
      </c>
      <c r="M85" s="73">
        <v>47.17</v>
      </c>
      <c r="N85" s="73">
        <v>4.45</v>
      </c>
      <c r="O85" s="71">
        <v>52</v>
      </c>
      <c r="P85" s="63">
        <v>0.57999999999999996</v>
      </c>
      <c r="Q85" s="73">
        <v>50.87</v>
      </c>
      <c r="R85" s="73">
        <v>53.13</v>
      </c>
      <c r="S85" s="74">
        <v>0.70399999999999996</v>
      </c>
      <c r="T85" s="65">
        <v>1.1999999999999999E-3</v>
      </c>
      <c r="U85" s="75">
        <v>0.7016</v>
      </c>
      <c r="V85" s="75">
        <v>0.70640000000000003</v>
      </c>
      <c r="X85" s="66"/>
      <c r="Z85" s="66"/>
    </row>
    <row r="86" spans="2:26" ht="15.6">
      <c r="B86" s="54" t="s">
        <v>18</v>
      </c>
      <c r="C86" s="55" t="s">
        <v>10</v>
      </c>
      <c r="D86" s="67" t="s">
        <v>127</v>
      </c>
      <c r="E86" s="68" t="s">
        <v>34</v>
      </c>
      <c r="F86" s="69">
        <v>61</v>
      </c>
      <c r="G86" s="69">
        <v>39093</v>
      </c>
      <c r="H86" s="69">
        <v>3873309</v>
      </c>
      <c r="I86" s="70">
        <v>0</v>
      </c>
      <c r="J86" s="71">
        <v>48.1</v>
      </c>
      <c r="K86" s="72">
        <v>0.47</v>
      </c>
      <c r="L86" s="73">
        <v>47.14</v>
      </c>
      <c r="M86" s="73">
        <v>48.98</v>
      </c>
      <c r="N86" s="73">
        <v>3.66</v>
      </c>
      <c r="O86" s="71">
        <v>56</v>
      </c>
      <c r="P86" s="63">
        <v>0.51</v>
      </c>
      <c r="Q86" s="73">
        <v>55</v>
      </c>
      <c r="R86" s="73">
        <v>57</v>
      </c>
      <c r="S86" s="74">
        <v>0.59299999999999997</v>
      </c>
      <c r="T86" s="65">
        <v>2.5000000000000001E-3</v>
      </c>
      <c r="U86" s="75">
        <v>0.58809999999999996</v>
      </c>
      <c r="V86" s="75">
        <v>0.59789999999999999</v>
      </c>
      <c r="X86" s="66"/>
      <c r="Z86" s="66"/>
    </row>
    <row r="87" spans="2:26" ht="15.6">
      <c r="B87" s="76" t="s">
        <v>18</v>
      </c>
      <c r="C87" s="77" t="s">
        <v>134</v>
      </c>
      <c r="D87" s="78" t="s">
        <v>127</v>
      </c>
      <c r="E87" s="79" t="s">
        <v>121</v>
      </c>
      <c r="F87" s="80">
        <v>61</v>
      </c>
      <c r="G87" s="81">
        <v>1752808</v>
      </c>
      <c r="H87" s="81">
        <v>3873309</v>
      </c>
      <c r="I87" s="82">
        <v>0</v>
      </c>
      <c r="J87" s="83">
        <v>49.5</v>
      </c>
      <c r="K87" s="89">
        <v>0.45</v>
      </c>
      <c r="L87" s="85">
        <v>48.59</v>
      </c>
      <c r="M87" s="85">
        <v>50.34</v>
      </c>
      <c r="N87" s="85">
        <v>3.5</v>
      </c>
      <c r="O87" s="83">
        <v>56</v>
      </c>
      <c r="P87" s="85">
        <v>0.47</v>
      </c>
      <c r="Q87" s="85">
        <v>55.08</v>
      </c>
      <c r="R87" s="85">
        <v>56.92</v>
      </c>
      <c r="S87" s="87">
        <v>0.58399999999999996</v>
      </c>
      <c r="T87" s="87">
        <v>4.0000000000000002E-4</v>
      </c>
      <c r="U87" s="87">
        <v>0.58320000000000005</v>
      </c>
      <c r="V87" s="87">
        <v>0.58479999999999999</v>
      </c>
      <c r="X87" s="66"/>
      <c r="Z87" s="66"/>
    </row>
    <row r="88" spans="2:26" ht="15.6">
      <c r="B88" s="76" t="s">
        <v>18</v>
      </c>
      <c r="C88" s="79" t="s">
        <v>135</v>
      </c>
      <c r="D88" s="78" t="s">
        <v>136</v>
      </c>
      <c r="E88" s="77" t="s">
        <v>137</v>
      </c>
      <c r="F88" s="81">
        <v>223</v>
      </c>
      <c r="G88" s="81"/>
      <c r="H88" s="90">
        <v>11261279</v>
      </c>
      <c r="I88" s="91">
        <v>0</v>
      </c>
      <c r="J88" s="83"/>
      <c r="K88" s="89"/>
      <c r="L88" s="85"/>
      <c r="M88" s="85"/>
      <c r="N88" s="85"/>
      <c r="O88" s="83"/>
      <c r="P88" s="85"/>
      <c r="Q88" s="85"/>
      <c r="R88" s="85"/>
      <c r="S88" s="87"/>
      <c r="T88" s="87"/>
      <c r="U88" s="87"/>
      <c r="V88" s="87"/>
    </row>
    <row r="89" spans="2:26" ht="15.6">
      <c r="B89" s="76" t="s">
        <v>18</v>
      </c>
      <c r="C89" s="79" t="s">
        <v>135</v>
      </c>
      <c r="D89" s="78" t="s">
        <v>136</v>
      </c>
      <c r="E89" s="77" t="s">
        <v>138</v>
      </c>
      <c r="F89" s="81">
        <v>223</v>
      </c>
      <c r="G89" s="81"/>
      <c r="H89" s="90">
        <v>11261279</v>
      </c>
      <c r="I89" s="91">
        <v>0</v>
      </c>
      <c r="J89" s="83"/>
      <c r="K89" s="89"/>
      <c r="L89" s="85"/>
      <c r="M89" s="85"/>
      <c r="N89" s="85"/>
      <c r="O89" s="83"/>
      <c r="P89" s="85"/>
      <c r="Q89" s="85"/>
      <c r="R89" s="85"/>
      <c r="S89" s="87"/>
      <c r="T89" s="87"/>
      <c r="U89" s="87"/>
      <c r="V89" s="87"/>
    </row>
    <row r="90" spans="2:26" ht="15.6">
      <c r="B90" s="76" t="s">
        <v>18</v>
      </c>
      <c r="C90" s="79" t="s">
        <v>135</v>
      </c>
      <c r="D90" s="78" t="s">
        <v>136</v>
      </c>
      <c r="E90" s="77" t="s">
        <v>139</v>
      </c>
      <c r="F90" s="81">
        <v>223</v>
      </c>
      <c r="G90" s="81"/>
      <c r="H90" s="90">
        <v>11261279</v>
      </c>
      <c r="I90" s="91">
        <v>0</v>
      </c>
      <c r="J90" s="83"/>
      <c r="K90" s="89"/>
      <c r="L90" s="85"/>
      <c r="M90" s="85"/>
      <c r="N90" s="85"/>
      <c r="O90" s="83"/>
      <c r="P90" s="85"/>
      <c r="Q90" s="85"/>
      <c r="R90" s="85"/>
      <c r="S90" s="87"/>
      <c r="T90" s="87"/>
      <c r="U90" s="87"/>
      <c r="V90" s="87"/>
    </row>
    <row r="91" spans="2:26" ht="15.6">
      <c r="B91" s="76" t="s">
        <v>18</v>
      </c>
      <c r="C91" s="79" t="s">
        <v>135</v>
      </c>
      <c r="D91" s="78" t="s">
        <v>136</v>
      </c>
      <c r="E91" s="77" t="s">
        <v>140</v>
      </c>
      <c r="F91" s="81">
        <v>223</v>
      </c>
      <c r="G91" s="81"/>
      <c r="H91" s="81">
        <v>11261279</v>
      </c>
      <c r="I91" s="82">
        <v>0</v>
      </c>
      <c r="J91" s="92"/>
      <c r="K91" s="93"/>
      <c r="L91" s="94"/>
      <c r="M91" s="94"/>
      <c r="N91" s="94"/>
      <c r="O91" s="92"/>
      <c r="P91" s="94"/>
      <c r="Q91" s="94"/>
      <c r="R91" s="94"/>
      <c r="S91" s="95"/>
      <c r="T91" s="95"/>
      <c r="U91" s="95"/>
      <c r="V91" s="95"/>
    </row>
    <row r="92" spans="2:26" ht="15.6">
      <c r="B92" s="96" t="s">
        <v>141</v>
      </c>
      <c r="C92" s="97" t="s">
        <v>135</v>
      </c>
      <c r="D92" s="98" t="s">
        <v>136</v>
      </c>
      <c r="E92" s="97" t="s">
        <v>121</v>
      </c>
      <c r="F92" s="99">
        <v>223</v>
      </c>
      <c r="G92" s="99"/>
      <c r="H92" s="99">
        <v>11261279</v>
      </c>
      <c r="I92" s="100">
        <v>0</v>
      </c>
      <c r="J92" s="101"/>
      <c r="K92" s="102"/>
      <c r="L92" s="103"/>
      <c r="M92" s="103"/>
      <c r="N92" s="104"/>
      <c r="O92" s="101"/>
      <c r="P92" s="104"/>
      <c r="Q92" s="103"/>
      <c r="R92" s="103"/>
      <c r="S92" s="105"/>
      <c r="T92" s="106"/>
      <c r="U92" s="107"/>
      <c r="V92" s="107"/>
    </row>
    <row r="93" spans="2:26">
      <c r="B93" s="45" t="s">
        <v>21</v>
      </c>
      <c r="C93" s="46" t="s">
        <v>14</v>
      </c>
      <c r="D93" s="47">
        <v>80</v>
      </c>
      <c r="E93" s="46" t="s">
        <v>31</v>
      </c>
      <c r="F93" s="48">
        <v>0</v>
      </c>
      <c r="G93" s="48"/>
      <c r="H93" s="48"/>
      <c r="I93" s="49"/>
      <c r="J93" s="50"/>
      <c r="K93" s="51"/>
      <c r="L93" s="52"/>
      <c r="M93" s="52"/>
      <c r="N93" s="52"/>
      <c r="O93" s="50"/>
      <c r="P93" s="52"/>
      <c r="Q93" s="52"/>
      <c r="R93" s="52"/>
      <c r="S93" s="53"/>
      <c r="T93" s="53"/>
      <c r="U93" s="53"/>
      <c r="V93" s="53"/>
    </row>
    <row r="94" spans="2:26">
      <c r="B94" s="45" t="s">
        <v>21</v>
      </c>
      <c r="C94" s="46" t="s">
        <v>14</v>
      </c>
      <c r="D94" s="47">
        <v>80</v>
      </c>
      <c r="E94" s="46" t="s">
        <v>118</v>
      </c>
      <c r="F94" s="48">
        <v>0</v>
      </c>
      <c r="G94" s="48"/>
      <c r="H94" s="48"/>
      <c r="I94" s="49"/>
      <c r="J94" s="50"/>
      <c r="K94" s="51"/>
      <c r="L94" s="52"/>
      <c r="M94" s="52"/>
      <c r="N94" s="52"/>
      <c r="O94" s="50"/>
      <c r="P94" s="52"/>
      <c r="Q94" s="52"/>
      <c r="R94" s="52"/>
      <c r="S94" s="53"/>
      <c r="T94" s="53"/>
      <c r="U94" s="53"/>
      <c r="V94" s="53"/>
    </row>
    <row r="95" spans="2:26">
      <c r="B95" s="45" t="s">
        <v>21</v>
      </c>
      <c r="C95" s="46" t="s">
        <v>14</v>
      </c>
      <c r="D95" s="47">
        <v>80</v>
      </c>
      <c r="E95" s="46" t="s">
        <v>119</v>
      </c>
      <c r="F95" s="48">
        <v>0</v>
      </c>
      <c r="G95" s="48"/>
      <c r="H95" s="48"/>
      <c r="I95" s="49"/>
      <c r="J95" s="50"/>
      <c r="K95" s="51"/>
      <c r="L95" s="52"/>
      <c r="M95" s="52"/>
      <c r="N95" s="52"/>
      <c r="O95" s="50"/>
      <c r="P95" s="52"/>
      <c r="Q95" s="52"/>
      <c r="R95" s="52"/>
      <c r="S95" s="53"/>
      <c r="T95" s="53"/>
      <c r="U95" s="53"/>
      <c r="V95" s="53"/>
    </row>
    <row r="96" spans="2:26">
      <c r="B96" s="45" t="s">
        <v>21</v>
      </c>
      <c r="C96" s="46" t="s">
        <v>14</v>
      </c>
      <c r="D96" s="47">
        <v>80</v>
      </c>
      <c r="E96" s="46" t="s">
        <v>34</v>
      </c>
      <c r="F96" s="48">
        <v>0</v>
      </c>
      <c r="G96" s="48"/>
      <c r="H96" s="48"/>
      <c r="I96" s="49"/>
      <c r="J96" s="50"/>
      <c r="K96" s="51"/>
      <c r="L96" s="52"/>
      <c r="M96" s="52"/>
      <c r="N96" s="52"/>
      <c r="O96" s="50"/>
      <c r="P96" s="52"/>
      <c r="Q96" s="52"/>
      <c r="R96" s="52"/>
      <c r="S96" s="53"/>
      <c r="T96" s="53"/>
      <c r="U96" s="53"/>
      <c r="V96" s="53"/>
    </row>
    <row r="97" spans="2:22" s="66" customFormat="1" ht="15.6">
      <c r="B97" s="54" t="s">
        <v>21</v>
      </c>
      <c r="C97" s="55" t="s">
        <v>14</v>
      </c>
      <c r="D97" s="56" t="s">
        <v>120</v>
      </c>
      <c r="E97" s="57" t="s">
        <v>121</v>
      </c>
      <c r="F97" s="58">
        <v>0</v>
      </c>
      <c r="G97" s="58"/>
      <c r="H97" s="58"/>
      <c r="I97" s="59"/>
      <c r="J97" s="60"/>
      <c r="K97" s="61"/>
      <c r="L97" s="62"/>
      <c r="M97" s="62"/>
      <c r="N97" s="62"/>
      <c r="O97" s="60"/>
      <c r="P97" s="63"/>
      <c r="Q97" s="62"/>
      <c r="R97" s="62"/>
      <c r="S97" s="64"/>
      <c r="T97" s="65"/>
      <c r="U97" s="64"/>
      <c r="V97" s="64"/>
    </row>
    <row r="98" spans="2:22">
      <c r="B98" s="45" t="s">
        <v>21</v>
      </c>
      <c r="C98" s="46" t="s">
        <v>14</v>
      </c>
      <c r="D98" s="47">
        <v>90</v>
      </c>
      <c r="E98" s="46" t="s">
        <v>31</v>
      </c>
      <c r="F98" s="48">
        <v>0</v>
      </c>
      <c r="G98" s="48"/>
      <c r="H98" s="48"/>
      <c r="I98" s="49"/>
      <c r="J98" s="50"/>
      <c r="K98" s="51"/>
      <c r="L98" s="52"/>
      <c r="M98" s="52"/>
      <c r="N98" s="52"/>
      <c r="O98" s="50"/>
      <c r="P98" s="52"/>
      <c r="Q98" s="52"/>
      <c r="R98" s="52"/>
      <c r="S98" s="53"/>
      <c r="T98" s="53"/>
      <c r="U98" s="53"/>
      <c r="V98" s="53"/>
    </row>
    <row r="99" spans="2:22">
      <c r="B99" s="45" t="s">
        <v>21</v>
      </c>
      <c r="C99" s="46" t="s">
        <v>14</v>
      </c>
      <c r="D99" s="47">
        <v>90</v>
      </c>
      <c r="E99" s="46" t="s">
        <v>118</v>
      </c>
      <c r="F99" s="48">
        <v>0</v>
      </c>
      <c r="G99" s="48"/>
      <c r="H99" s="48"/>
      <c r="I99" s="49"/>
      <c r="J99" s="50"/>
      <c r="K99" s="51"/>
      <c r="L99" s="52"/>
      <c r="M99" s="52"/>
      <c r="N99" s="52"/>
      <c r="O99" s="50"/>
      <c r="P99" s="52"/>
      <c r="Q99" s="52"/>
      <c r="R99" s="52"/>
      <c r="S99" s="53"/>
      <c r="T99" s="53"/>
      <c r="U99" s="53"/>
      <c r="V99" s="53"/>
    </row>
    <row r="100" spans="2:22">
      <c r="B100" s="45" t="s">
        <v>21</v>
      </c>
      <c r="C100" s="46" t="s">
        <v>14</v>
      </c>
      <c r="D100" s="47">
        <v>90</v>
      </c>
      <c r="E100" s="46" t="s">
        <v>119</v>
      </c>
      <c r="F100" s="48">
        <v>0</v>
      </c>
      <c r="G100" s="48"/>
      <c r="H100" s="48"/>
      <c r="I100" s="49"/>
      <c r="J100" s="50"/>
      <c r="K100" s="51"/>
      <c r="L100" s="52"/>
      <c r="M100" s="52"/>
      <c r="N100" s="52"/>
      <c r="O100" s="50"/>
      <c r="P100" s="52"/>
      <c r="Q100" s="52"/>
      <c r="R100" s="52"/>
      <c r="S100" s="53"/>
      <c r="T100" s="53"/>
      <c r="U100" s="53"/>
      <c r="V100" s="53"/>
    </row>
    <row r="101" spans="2:22">
      <c r="B101" s="45" t="s">
        <v>21</v>
      </c>
      <c r="C101" s="46" t="s">
        <v>14</v>
      </c>
      <c r="D101" s="47">
        <v>90</v>
      </c>
      <c r="E101" s="46" t="s">
        <v>34</v>
      </c>
      <c r="F101" s="48">
        <v>0</v>
      </c>
      <c r="G101" s="48"/>
      <c r="H101" s="48"/>
      <c r="I101" s="49"/>
      <c r="J101" s="50"/>
      <c r="K101" s="51"/>
      <c r="L101" s="52"/>
      <c r="M101" s="52"/>
      <c r="N101" s="52"/>
      <c r="O101" s="50"/>
      <c r="P101" s="52"/>
      <c r="Q101" s="52"/>
      <c r="R101" s="52"/>
      <c r="S101" s="53"/>
      <c r="T101" s="53"/>
      <c r="U101" s="53"/>
      <c r="V101" s="53"/>
    </row>
    <row r="102" spans="2:22" s="66" customFormat="1" ht="15.6">
      <c r="B102" s="54" t="s">
        <v>21</v>
      </c>
      <c r="C102" s="55" t="s">
        <v>14</v>
      </c>
      <c r="D102" s="56" t="s">
        <v>122</v>
      </c>
      <c r="E102" s="57" t="s">
        <v>121</v>
      </c>
      <c r="F102" s="58">
        <v>0</v>
      </c>
      <c r="G102" s="58"/>
      <c r="H102" s="58"/>
      <c r="I102" s="59"/>
      <c r="J102" s="60"/>
      <c r="K102" s="61"/>
      <c r="L102" s="62"/>
      <c r="M102" s="62"/>
      <c r="N102" s="62"/>
      <c r="O102" s="60"/>
      <c r="P102" s="63"/>
      <c r="Q102" s="62"/>
      <c r="R102" s="62"/>
      <c r="S102" s="64"/>
      <c r="T102" s="65"/>
      <c r="U102" s="64"/>
      <c r="V102" s="64"/>
    </row>
    <row r="103" spans="2:22">
      <c r="B103" s="45" t="s">
        <v>21</v>
      </c>
      <c r="C103" s="46" t="s">
        <v>14</v>
      </c>
      <c r="D103" s="47">
        <v>100</v>
      </c>
      <c r="E103" s="46" t="s">
        <v>31</v>
      </c>
      <c r="F103" s="48">
        <v>0</v>
      </c>
      <c r="G103" s="48"/>
      <c r="H103" s="48"/>
      <c r="I103" s="49"/>
      <c r="J103" s="50"/>
      <c r="K103" s="51"/>
      <c r="L103" s="52"/>
      <c r="M103" s="52"/>
      <c r="N103" s="52"/>
      <c r="O103" s="50"/>
      <c r="P103" s="52"/>
      <c r="Q103" s="52"/>
      <c r="R103" s="52"/>
      <c r="S103" s="53"/>
      <c r="T103" s="53"/>
      <c r="U103" s="53"/>
      <c r="V103" s="53"/>
    </row>
    <row r="104" spans="2:22">
      <c r="B104" s="45" t="s">
        <v>21</v>
      </c>
      <c r="C104" s="46" t="s">
        <v>14</v>
      </c>
      <c r="D104" s="47">
        <v>100</v>
      </c>
      <c r="E104" s="46" t="s">
        <v>118</v>
      </c>
      <c r="F104" s="48">
        <v>0</v>
      </c>
      <c r="G104" s="48"/>
      <c r="H104" s="48"/>
      <c r="I104" s="49"/>
      <c r="J104" s="50"/>
      <c r="K104" s="51"/>
      <c r="L104" s="52"/>
      <c r="M104" s="52"/>
      <c r="N104" s="52"/>
      <c r="O104" s="50"/>
      <c r="P104" s="52"/>
      <c r="Q104" s="52"/>
      <c r="R104" s="52"/>
      <c r="S104" s="53"/>
      <c r="T104" s="53"/>
      <c r="U104" s="53"/>
      <c r="V104" s="53"/>
    </row>
    <row r="105" spans="2:22">
      <c r="B105" s="45" t="s">
        <v>21</v>
      </c>
      <c r="C105" s="46" t="s">
        <v>14</v>
      </c>
      <c r="D105" s="47">
        <v>100</v>
      </c>
      <c r="E105" s="46" t="s">
        <v>119</v>
      </c>
      <c r="F105" s="48">
        <v>0</v>
      </c>
      <c r="G105" s="48"/>
      <c r="H105" s="48"/>
      <c r="I105" s="49"/>
      <c r="J105" s="50"/>
      <c r="K105" s="51"/>
      <c r="L105" s="52"/>
      <c r="M105" s="52"/>
      <c r="N105" s="52"/>
      <c r="O105" s="50"/>
      <c r="P105" s="52"/>
      <c r="Q105" s="52"/>
      <c r="R105" s="52"/>
      <c r="S105" s="53"/>
      <c r="T105" s="53"/>
      <c r="U105" s="53"/>
      <c r="V105" s="53"/>
    </row>
    <row r="106" spans="2:22">
      <c r="B106" s="45" t="s">
        <v>21</v>
      </c>
      <c r="C106" s="46" t="s">
        <v>14</v>
      </c>
      <c r="D106" s="47">
        <v>100</v>
      </c>
      <c r="E106" s="46" t="s">
        <v>34</v>
      </c>
      <c r="F106" s="48">
        <v>0</v>
      </c>
      <c r="G106" s="48"/>
      <c r="H106" s="48"/>
      <c r="I106" s="49"/>
      <c r="J106" s="50"/>
      <c r="K106" s="51"/>
      <c r="L106" s="52"/>
      <c r="M106" s="52"/>
      <c r="N106" s="52"/>
      <c r="O106" s="50"/>
      <c r="P106" s="52"/>
      <c r="Q106" s="52"/>
      <c r="R106" s="52"/>
      <c r="S106" s="53"/>
      <c r="T106" s="53"/>
      <c r="U106" s="53"/>
      <c r="V106" s="53"/>
    </row>
    <row r="107" spans="2:22" s="66" customFormat="1" ht="15.6">
      <c r="B107" s="54" t="s">
        <v>21</v>
      </c>
      <c r="C107" s="55" t="s">
        <v>14</v>
      </c>
      <c r="D107" s="56" t="s">
        <v>123</v>
      </c>
      <c r="E107" s="57" t="s">
        <v>121</v>
      </c>
      <c r="F107" s="58">
        <v>0</v>
      </c>
      <c r="G107" s="58"/>
      <c r="H107" s="58"/>
      <c r="I107" s="59"/>
      <c r="J107" s="60"/>
      <c r="K107" s="61"/>
      <c r="L107" s="62"/>
      <c r="M107" s="62"/>
      <c r="N107" s="62"/>
      <c r="O107" s="60"/>
      <c r="P107" s="63"/>
      <c r="Q107" s="62"/>
      <c r="R107" s="62"/>
      <c r="S107" s="64"/>
      <c r="T107" s="65"/>
      <c r="U107" s="64"/>
      <c r="V107" s="64"/>
    </row>
    <row r="108" spans="2:22">
      <c r="B108" s="45" t="s">
        <v>21</v>
      </c>
      <c r="C108" s="46" t="s">
        <v>14</v>
      </c>
      <c r="D108" s="47">
        <v>110</v>
      </c>
      <c r="E108" s="46" t="s">
        <v>31</v>
      </c>
      <c r="F108" s="48">
        <v>0</v>
      </c>
      <c r="G108" s="48"/>
      <c r="H108" s="48"/>
      <c r="I108" s="49"/>
      <c r="J108" s="50"/>
      <c r="K108" s="51"/>
      <c r="L108" s="52"/>
      <c r="M108" s="52"/>
      <c r="N108" s="52"/>
      <c r="O108" s="50"/>
      <c r="P108" s="52"/>
      <c r="Q108" s="52"/>
      <c r="R108" s="52"/>
      <c r="S108" s="53"/>
      <c r="T108" s="53"/>
      <c r="U108" s="53"/>
      <c r="V108" s="53"/>
    </row>
    <row r="109" spans="2:22">
      <c r="B109" s="45" t="s">
        <v>21</v>
      </c>
      <c r="C109" s="46" t="s">
        <v>14</v>
      </c>
      <c r="D109" s="47">
        <v>110</v>
      </c>
      <c r="E109" s="46" t="s">
        <v>118</v>
      </c>
      <c r="F109" s="48">
        <v>0</v>
      </c>
      <c r="G109" s="48"/>
      <c r="H109" s="48"/>
      <c r="I109" s="49"/>
      <c r="J109" s="50"/>
      <c r="K109" s="51"/>
      <c r="L109" s="52"/>
      <c r="M109" s="52"/>
      <c r="N109" s="52"/>
      <c r="O109" s="50"/>
      <c r="P109" s="52"/>
      <c r="Q109" s="52"/>
      <c r="R109" s="52"/>
      <c r="S109" s="53"/>
      <c r="T109" s="53"/>
      <c r="U109" s="53"/>
      <c r="V109" s="53"/>
    </row>
    <row r="110" spans="2:22">
      <c r="B110" s="45" t="s">
        <v>21</v>
      </c>
      <c r="C110" s="46" t="s">
        <v>14</v>
      </c>
      <c r="D110" s="47">
        <v>110</v>
      </c>
      <c r="E110" s="46" t="s">
        <v>119</v>
      </c>
      <c r="F110" s="48">
        <v>0</v>
      </c>
      <c r="G110" s="48"/>
      <c r="H110" s="48"/>
      <c r="I110" s="49"/>
      <c r="J110" s="50"/>
      <c r="K110" s="51"/>
      <c r="L110" s="52"/>
      <c r="M110" s="52"/>
      <c r="N110" s="52"/>
      <c r="O110" s="50"/>
      <c r="P110" s="52"/>
      <c r="Q110" s="52"/>
      <c r="R110" s="52"/>
      <c r="S110" s="53"/>
      <c r="T110" s="53"/>
      <c r="U110" s="53"/>
      <c r="V110" s="53"/>
    </row>
    <row r="111" spans="2:22">
      <c r="B111" s="45" t="s">
        <v>21</v>
      </c>
      <c r="C111" s="46" t="s">
        <v>14</v>
      </c>
      <c r="D111" s="47">
        <v>110</v>
      </c>
      <c r="E111" s="46" t="s">
        <v>34</v>
      </c>
      <c r="F111" s="48">
        <v>0</v>
      </c>
      <c r="G111" s="48"/>
      <c r="H111" s="48"/>
      <c r="I111" s="49"/>
      <c r="J111" s="50"/>
      <c r="K111" s="51"/>
      <c r="L111" s="52"/>
      <c r="M111" s="52"/>
      <c r="N111" s="52"/>
      <c r="O111" s="50"/>
      <c r="P111" s="52"/>
      <c r="Q111" s="52"/>
      <c r="R111" s="52"/>
      <c r="S111" s="53"/>
      <c r="T111" s="53"/>
      <c r="U111" s="53"/>
      <c r="V111" s="53"/>
    </row>
    <row r="112" spans="2:22" s="66" customFormat="1" ht="15.6">
      <c r="B112" s="54" t="s">
        <v>21</v>
      </c>
      <c r="C112" s="55" t="s">
        <v>14</v>
      </c>
      <c r="D112" s="56" t="s">
        <v>124</v>
      </c>
      <c r="E112" s="57" t="s">
        <v>121</v>
      </c>
      <c r="F112" s="58">
        <v>0</v>
      </c>
      <c r="G112" s="58"/>
      <c r="H112" s="58"/>
      <c r="I112" s="59"/>
      <c r="J112" s="60"/>
      <c r="K112" s="61"/>
      <c r="L112" s="62"/>
      <c r="M112" s="62"/>
      <c r="N112" s="62"/>
      <c r="O112" s="60"/>
      <c r="P112" s="63"/>
      <c r="Q112" s="62"/>
      <c r="R112" s="62"/>
      <c r="S112" s="64"/>
      <c r="T112" s="65"/>
      <c r="U112" s="64"/>
      <c r="V112" s="64"/>
    </row>
    <row r="113" spans="2:26">
      <c r="B113" s="45" t="s">
        <v>21</v>
      </c>
      <c r="C113" s="46" t="s">
        <v>14</v>
      </c>
      <c r="D113" s="47">
        <v>120</v>
      </c>
      <c r="E113" s="46" t="s">
        <v>31</v>
      </c>
      <c r="F113" s="48">
        <v>0</v>
      </c>
      <c r="G113" s="48"/>
      <c r="H113" s="48"/>
      <c r="I113" s="49"/>
      <c r="J113" s="50"/>
      <c r="K113" s="51"/>
      <c r="L113" s="52"/>
      <c r="M113" s="52"/>
      <c r="N113" s="52"/>
      <c r="O113" s="50"/>
      <c r="P113" s="52"/>
      <c r="Q113" s="52"/>
      <c r="R113" s="52"/>
      <c r="S113" s="53"/>
      <c r="T113" s="53"/>
      <c r="U113" s="53"/>
      <c r="V113" s="53"/>
    </row>
    <row r="114" spans="2:26">
      <c r="B114" s="45" t="s">
        <v>21</v>
      </c>
      <c r="C114" s="46" t="s">
        <v>14</v>
      </c>
      <c r="D114" s="47">
        <v>120</v>
      </c>
      <c r="E114" s="46" t="s">
        <v>118</v>
      </c>
      <c r="F114" s="48">
        <v>0</v>
      </c>
      <c r="G114" s="48"/>
      <c r="H114" s="48"/>
      <c r="I114" s="49"/>
      <c r="J114" s="50"/>
      <c r="K114" s="51"/>
      <c r="L114" s="52"/>
      <c r="M114" s="52"/>
      <c r="N114" s="52"/>
      <c r="O114" s="50"/>
      <c r="P114" s="52"/>
      <c r="Q114" s="52"/>
      <c r="R114" s="52"/>
      <c r="S114" s="53"/>
      <c r="T114" s="53"/>
      <c r="U114" s="53"/>
      <c r="V114" s="53"/>
    </row>
    <row r="115" spans="2:26">
      <c r="B115" s="45" t="s">
        <v>21</v>
      </c>
      <c r="C115" s="46" t="s">
        <v>14</v>
      </c>
      <c r="D115" s="47">
        <v>120</v>
      </c>
      <c r="E115" s="46" t="s">
        <v>119</v>
      </c>
      <c r="F115" s="48">
        <v>0</v>
      </c>
      <c r="G115" s="48"/>
      <c r="H115" s="48"/>
      <c r="I115" s="49"/>
      <c r="J115" s="50"/>
      <c r="K115" s="51"/>
      <c r="L115" s="52"/>
      <c r="M115" s="52"/>
      <c r="N115" s="52"/>
      <c r="O115" s="50"/>
      <c r="P115" s="52"/>
      <c r="Q115" s="52"/>
      <c r="R115" s="52"/>
      <c r="S115" s="53"/>
      <c r="T115" s="53"/>
      <c r="U115" s="53"/>
      <c r="V115" s="53"/>
    </row>
    <row r="116" spans="2:26">
      <c r="B116" s="45" t="s">
        <v>21</v>
      </c>
      <c r="C116" s="46" t="s">
        <v>14</v>
      </c>
      <c r="D116" s="47">
        <v>120</v>
      </c>
      <c r="E116" s="46" t="s">
        <v>34</v>
      </c>
      <c r="F116" s="48">
        <v>0</v>
      </c>
      <c r="G116" s="48"/>
      <c r="H116" s="48"/>
      <c r="I116" s="49"/>
      <c r="J116" s="50"/>
      <c r="K116" s="51"/>
      <c r="L116" s="52"/>
      <c r="M116" s="52"/>
      <c r="N116" s="52"/>
      <c r="O116" s="50"/>
      <c r="P116" s="52"/>
      <c r="Q116" s="52"/>
      <c r="R116" s="52"/>
      <c r="S116" s="53"/>
      <c r="T116" s="53"/>
      <c r="U116" s="53"/>
      <c r="V116" s="53"/>
    </row>
    <row r="117" spans="2:26" s="66" customFormat="1" ht="15.6">
      <c r="B117" s="54" t="s">
        <v>21</v>
      </c>
      <c r="C117" s="55" t="s">
        <v>14</v>
      </c>
      <c r="D117" s="56" t="s">
        <v>125</v>
      </c>
      <c r="E117" s="57" t="s">
        <v>121</v>
      </c>
      <c r="F117" s="58">
        <v>0</v>
      </c>
      <c r="G117" s="58"/>
      <c r="H117" s="58"/>
      <c r="I117" s="59"/>
      <c r="J117" s="60"/>
      <c r="K117" s="61"/>
      <c r="L117" s="62"/>
      <c r="M117" s="62"/>
      <c r="N117" s="62"/>
      <c r="O117" s="60"/>
      <c r="P117" s="63"/>
      <c r="Q117" s="62"/>
      <c r="R117" s="62"/>
      <c r="S117" s="64"/>
      <c r="T117" s="65"/>
      <c r="U117" s="64"/>
      <c r="V117" s="64"/>
    </row>
    <row r="118" spans="2:26">
      <c r="B118" s="45" t="s">
        <v>21</v>
      </c>
      <c r="C118" s="46" t="s">
        <v>14</v>
      </c>
      <c r="D118" s="47">
        <v>130</v>
      </c>
      <c r="E118" s="46" t="s">
        <v>31</v>
      </c>
      <c r="F118" s="48">
        <v>0</v>
      </c>
      <c r="G118" s="48"/>
      <c r="H118" s="48"/>
      <c r="I118" s="49"/>
      <c r="J118" s="50"/>
      <c r="K118" s="51"/>
      <c r="L118" s="52"/>
      <c r="M118" s="52"/>
      <c r="N118" s="52"/>
      <c r="O118" s="50"/>
      <c r="P118" s="52"/>
      <c r="Q118" s="52"/>
      <c r="R118" s="52"/>
      <c r="S118" s="53"/>
      <c r="T118" s="53"/>
      <c r="U118" s="53"/>
      <c r="V118" s="53"/>
    </row>
    <row r="119" spans="2:26">
      <c r="B119" s="45" t="s">
        <v>21</v>
      </c>
      <c r="C119" s="46" t="s">
        <v>14</v>
      </c>
      <c r="D119" s="47">
        <v>130</v>
      </c>
      <c r="E119" s="46" t="s">
        <v>118</v>
      </c>
      <c r="F119" s="48">
        <v>0</v>
      </c>
      <c r="G119" s="48"/>
      <c r="H119" s="48"/>
      <c r="I119" s="49"/>
      <c r="J119" s="50"/>
      <c r="K119" s="51"/>
      <c r="L119" s="52"/>
      <c r="M119" s="52"/>
      <c r="N119" s="52"/>
      <c r="O119" s="50"/>
      <c r="P119" s="52"/>
      <c r="Q119" s="52"/>
      <c r="R119" s="52"/>
      <c r="S119" s="53"/>
      <c r="T119" s="53"/>
      <c r="U119" s="53"/>
      <c r="V119" s="53"/>
    </row>
    <row r="120" spans="2:26">
      <c r="B120" s="45" t="s">
        <v>21</v>
      </c>
      <c r="C120" s="46" t="s">
        <v>14</v>
      </c>
      <c r="D120" s="47">
        <v>130</v>
      </c>
      <c r="E120" s="46" t="s">
        <v>119</v>
      </c>
      <c r="F120" s="48">
        <v>0</v>
      </c>
      <c r="G120" s="48"/>
      <c r="H120" s="48"/>
      <c r="I120" s="49"/>
      <c r="J120" s="50"/>
      <c r="K120" s="51"/>
      <c r="L120" s="52"/>
      <c r="M120" s="52"/>
      <c r="N120" s="52"/>
      <c r="O120" s="50"/>
      <c r="P120" s="52"/>
      <c r="Q120" s="52"/>
      <c r="R120" s="52"/>
      <c r="S120" s="53"/>
      <c r="T120" s="53"/>
      <c r="U120" s="53"/>
      <c r="V120" s="53"/>
    </row>
    <row r="121" spans="2:26">
      <c r="B121" s="45" t="s">
        <v>21</v>
      </c>
      <c r="C121" s="46" t="s">
        <v>14</v>
      </c>
      <c r="D121" s="47">
        <v>130</v>
      </c>
      <c r="E121" s="46" t="s">
        <v>34</v>
      </c>
      <c r="F121" s="48">
        <v>0</v>
      </c>
      <c r="G121" s="48"/>
      <c r="H121" s="48"/>
      <c r="I121" s="49"/>
      <c r="J121" s="50"/>
      <c r="K121" s="51"/>
      <c r="L121" s="52"/>
      <c r="M121" s="52"/>
      <c r="N121" s="52"/>
      <c r="O121" s="50"/>
      <c r="P121" s="52"/>
      <c r="Q121" s="52"/>
      <c r="R121" s="52"/>
      <c r="S121" s="53"/>
      <c r="T121" s="53"/>
      <c r="U121" s="53"/>
      <c r="V121" s="53"/>
    </row>
    <row r="122" spans="2:26" s="66" customFormat="1" ht="15.6">
      <c r="B122" s="54" t="s">
        <v>21</v>
      </c>
      <c r="C122" s="55" t="s">
        <v>14</v>
      </c>
      <c r="D122" s="56" t="s">
        <v>126</v>
      </c>
      <c r="E122" s="57" t="s">
        <v>121</v>
      </c>
      <c r="F122" s="58">
        <v>0</v>
      </c>
      <c r="G122" s="58"/>
      <c r="H122" s="58"/>
      <c r="I122" s="59"/>
      <c r="J122" s="60"/>
      <c r="K122" s="61"/>
      <c r="L122" s="62"/>
      <c r="M122" s="62"/>
      <c r="N122" s="62"/>
      <c r="O122" s="60"/>
      <c r="P122" s="63"/>
      <c r="Q122" s="62"/>
      <c r="R122" s="62"/>
      <c r="S122" s="64"/>
      <c r="T122" s="65"/>
      <c r="U122" s="64"/>
      <c r="V122" s="64"/>
    </row>
    <row r="123" spans="2:26" ht="15.6">
      <c r="B123" s="54" t="s">
        <v>21</v>
      </c>
      <c r="C123" s="55" t="s">
        <v>14</v>
      </c>
      <c r="D123" s="67" t="s">
        <v>127</v>
      </c>
      <c r="E123" s="68" t="s">
        <v>31</v>
      </c>
      <c r="F123" s="58">
        <v>0</v>
      </c>
      <c r="G123" s="58"/>
      <c r="H123" s="58"/>
      <c r="I123" s="59"/>
      <c r="J123" s="60"/>
      <c r="K123" s="72"/>
      <c r="L123" s="62"/>
      <c r="M123" s="62"/>
      <c r="N123" s="62"/>
      <c r="O123" s="60"/>
      <c r="P123" s="63"/>
      <c r="Q123" s="62"/>
      <c r="R123" s="62"/>
      <c r="S123" s="64"/>
      <c r="T123" s="65"/>
      <c r="U123" s="64"/>
      <c r="V123" s="64"/>
      <c r="X123" s="66"/>
      <c r="Z123" s="66"/>
    </row>
    <row r="124" spans="2:26" ht="15.6">
      <c r="B124" s="54" t="s">
        <v>21</v>
      </c>
      <c r="C124" s="55" t="s">
        <v>14</v>
      </c>
      <c r="D124" s="67" t="s">
        <v>127</v>
      </c>
      <c r="E124" s="68" t="s">
        <v>118</v>
      </c>
      <c r="F124" s="58">
        <v>0</v>
      </c>
      <c r="G124" s="58"/>
      <c r="H124" s="58"/>
      <c r="I124" s="59"/>
      <c r="J124" s="60"/>
      <c r="K124" s="72"/>
      <c r="L124" s="62"/>
      <c r="M124" s="62"/>
      <c r="N124" s="62"/>
      <c r="O124" s="60"/>
      <c r="P124" s="63"/>
      <c r="Q124" s="62"/>
      <c r="R124" s="62"/>
      <c r="S124" s="64"/>
      <c r="T124" s="65"/>
      <c r="U124" s="64"/>
      <c r="V124" s="64"/>
      <c r="X124" s="66"/>
      <c r="Z124" s="66"/>
    </row>
    <row r="125" spans="2:26" ht="15.6">
      <c r="B125" s="54" t="s">
        <v>21</v>
      </c>
      <c r="C125" s="55" t="s">
        <v>14</v>
      </c>
      <c r="D125" s="67" t="s">
        <v>127</v>
      </c>
      <c r="E125" s="68" t="s">
        <v>119</v>
      </c>
      <c r="F125" s="58">
        <v>0</v>
      </c>
      <c r="G125" s="58"/>
      <c r="H125" s="58"/>
      <c r="I125" s="59"/>
      <c r="J125" s="60"/>
      <c r="K125" s="72"/>
      <c r="L125" s="62"/>
      <c r="M125" s="62"/>
      <c r="N125" s="62"/>
      <c r="O125" s="60"/>
      <c r="P125" s="63"/>
      <c r="Q125" s="62"/>
      <c r="R125" s="62"/>
      <c r="S125" s="64"/>
      <c r="T125" s="65"/>
      <c r="U125" s="64"/>
      <c r="V125" s="64"/>
      <c r="X125" s="66"/>
      <c r="Z125" s="66"/>
    </row>
    <row r="126" spans="2:26" ht="15.6">
      <c r="B126" s="54" t="s">
        <v>21</v>
      </c>
      <c r="C126" s="55" t="s">
        <v>14</v>
      </c>
      <c r="D126" s="67" t="s">
        <v>127</v>
      </c>
      <c r="E126" s="68" t="s">
        <v>34</v>
      </c>
      <c r="F126" s="58">
        <v>0</v>
      </c>
      <c r="G126" s="58"/>
      <c r="H126" s="58"/>
      <c r="I126" s="59"/>
      <c r="J126" s="60"/>
      <c r="K126" s="72"/>
      <c r="L126" s="62"/>
      <c r="M126" s="62"/>
      <c r="N126" s="62"/>
      <c r="O126" s="60"/>
      <c r="P126" s="63"/>
      <c r="Q126" s="62"/>
      <c r="R126" s="62"/>
      <c r="S126" s="64"/>
      <c r="T126" s="65"/>
      <c r="U126" s="64"/>
      <c r="V126" s="64"/>
      <c r="X126" s="66"/>
      <c r="Z126" s="66"/>
    </row>
    <row r="127" spans="2:26" s="66" customFormat="1" ht="15.6">
      <c r="B127" s="76" t="s">
        <v>21</v>
      </c>
      <c r="C127" s="77" t="s">
        <v>128</v>
      </c>
      <c r="D127" s="78" t="s">
        <v>127</v>
      </c>
      <c r="E127" s="79" t="s">
        <v>121</v>
      </c>
      <c r="F127" s="80">
        <v>0</v>
      </c>
      <c r="G127" s="80"/>
      <c r="H127" s="80"/>
      <c r="I127" s="108"/>
      <c r="J127" s="83"/>
      <c r="K127" s="109"/>
      <c r="L127" s="85"/>
      <c r="M127" s="85"/>
      <c r="N127" s="85"/>
      <c r="O127" s="83"/>
      <c r="P127" s="110"/>
      <c r="Q127" s="85"/>
      <c r="R127" s="85"/>
      <c r="S127" s="87"/>
      <c r="T127" s="111"/>
      <c r="U127" s="87"/>
      <c r="V127" s="87"/>
    </row>
    <row r="128" spans="2:26">
      <c r="B128" s="45" t="s">
        <v>21</v>
      </c>
      <c r="C128" s="46" t="s">
        <v>12</v>
      </c>
      <c r="D128" s="47">
        <v>60</v>
      </c>
      <c r="E128" s="46" t="s">
        <v>31</v>
      </c>
      <c r="F128" s="48">
        <v>10</v>
      </c>
      <c r="G128" s="48">
        <v>23642</v>
      </c>
      <c r="H128" s="48">
        <v>40002</v>
      </c>
      <c r="I128" s="49">
        <v>0</v>
      </c>
      <c r="J128" s="50">
        <v>61.6</v>
      </c>
      <c r="K128" s="51">
        <v>1.55</v>
      </c>
      <c r="L128" s="52">
        <v>58.57</v>
      </c>
      <c r="M128" s="52">
        <v>64.66</v>
      </c>
      <c r="N128" s="52">
        <v>4.91</v>
      </c>
      <c r="O128" s="50">
        <v>70</v>
      </c>
      <c r="P128" s="52">
        <v>1.6</v>
      </c>
      <c r="Q128" s="52">
        <v>66.86</v>
      </c>
      <c r="R128" s="52">
        <v>73.14</v>
      </c>
      <c r="S128" s="53">
        <v>0.39300000000000002</v>
      </c>
      <c r="T128" s="53">
        <v>3.2000000000000002E-3</v>
      </c>
      <c r="U128" s="53">
        <v>0.38669999999999999</v>
      </c>
      <c r="V128" s="53">
        <v>0.39929999999999999</v>
      </c>
    </row>
    <row r="129" spans="2:26">
      <c r="B129" s="45" t="s">
        <v>21</v>
      </c>
      <c r="C129" s="46" t="s">
        <v>12</v>
      </c>
      <c r="D129" s="47">
        <v>60</v>
      </c>
      <c r="E129" s="46" t="s">
        <v>118</v>
      </c>
      <c r="F129" s="48">
        <v>10</v>
      </c>
      <c r="G129" s="48">
        <v>3167</v>
      </c>
      <c r="H129" s="48">
        <v>40002</v>
      </c>
      <c r="I129" s="49">
        <v>0</v>
      </c>
      <c r="J129" s="50">
        <v>61.3</v>
      </c>
      <c r="K129" s="51">
        <v>1.83</v>
      </c>
      <c r="L129" s="52">
        <v>57.71</v>
      </c>
      <c r="M129" s="52">
        <v>64.900000000000006</v>
      </c>
      <c r="N129" s="52">
        <v>5.8</v>
      </c>
      <c r="O129" s="50">
        <v>70</v>
      </c>
      <c r="P129" s="52">
        <v>1.87</v>
      </c>
      <c r="Q129" s="52">
        <v>66.33</v>
      </c>
      <c r="R129" s="52">
        <v>73.67</v>
      </c>
      <c r="S129" s="53">
        <v>0.37</v>
      </c>
      <c r="T129" s="53">
        <v>8.6E-3</v>
      </c>
      <c r="U129" s="53">
        <v>0.35310000000000002</v>
      </c>
      <c r="V129" s="53">
        <v>0.38690000000000002</v>
      </c>
    </row>
    <row r="130" spans="2:26">
      <c r="B130" s="45" t="s">
        <v>21</v>
      </c>
      <c r="C130" s="46" t="s">
        <v>12</v>
      </c>
      <c r="D130" s="47">
        <v>60</v>
      </c>
      <c r="E130" s="46" t="s">
        <v>119</v>
      </c>
      <c r="F130" s="48">
        <v>10</v>
      </c>
      <c r="G130" s="48">
        <v>1942</v>
      </c>
      <c r="H130" s="48">
        <v>40002</v>
      </c>
      <c r="I130" s="49">
        <v>0</v>
      </c>
      <c r="J130" s="50">
        <v>53.2</v>
      </c>
      <c r="K130" s="51">
        <v>2.29</v>
      </c>
      <c r="L130" s="52">
        <v>48.67</v>
      </c>
      <c r="M130" s="52">
        <v>57.64</v>
      </c>
      <c r="N130" s="52">
        <v>7.24</v>
      </c>
      <c r="O130" s="50">
        <v>61</v>
      </c>
      <c r="P130" s="52">
        <v>2.61</v>
      </c>
      <c r="Q130" s="52">
        <v>55.89</v>
      </c>
      <c r="R130" s="52">
        <v>66.11</v>
      </c>
      <c r="S130" s="53">
        <v>0.72</v>
      </c>
      <c r="T130" s="53">
        <v>1.0200000000000001E-2</v>
      </c>
      <c r="U130" s="53">
        <v>0.7</v>
      </c>
      <c r="V130" s="53">
        <v>0.74</v>
      </c>
    </row>
    <row r="131" spans="2:26">
      <c r="B131" s="45" t="s">
        <v>21</v>
      </c>
      <c r="C131" s="46" t="s">
        <v>12</v>
      </c>
      <c r="D131" s="47">
        <v>60</v>
      </c>
      <c r="E131" s="46" t="s">
        <v>34</v>
      </c>
      <c r="F131" s="48">
        <v>10</v>
      </c>
      <c r="G131" s="48">
        <v>640</v>
      </c>
      <c r="H131" s="48">
        <v>40002</v>
      </c>
      <c r="I131" s="49">
        <v>0</v>
      </c>
      <c r="J131" s="50">
        <v>55.1</v>
      </c>
      <c r="K131" s="51">
        <v>1.85</v>
      </c>
      <c r="L131" s="52">
        <v>51.44</v>
      </c>
      <c r="M131" s="52">
        <v>58.7</v>
      </c>
      <c r="N131" s="52">
        <v>5.86</v>
      </c>
      <c r="O131" s="50">
        <v>69</v>
      </c>
      <c r="P131" s="52">
        <v>1.89</v>
      </c>
      <c r="Q131" s="52">
        <v>65.290000000000006</v>
      </c>
      <c r="R131" s="52">
        <v>72.709999999999994</v>
      </c>
      <c r="S131" s="53">
        <v>0.66900000000000004</v>
      </c>
      <c r="T131" s="53">
        <v>1.8599999999999998E-2</v>
      </c>
      <c r="U131" s="53">
        <v>0.63249999999999995</v>
      </c>
      <c r="V131" s="53">
        <v>0.70550000000000002</v>
      </c>
    </row>
    <row r="132" spans="2:26" ht="15.6">
      <c r="B132" s="54" t="s">
        <v>21</v>
      </c>
      <c r="C132" s="55" t="s">
        <v>12</v>
      </c>
      <c r="D132" s="56" t="s">
        <v>129</v>
      </c>
      <c r="E132" s="57" t="s">
        <v>121</v>
      </c>
      <c r="F132" s="58">
        <v>10</v>
      </c>
      <c r="G132" s="58">
        <v>29537</v>
      </c>
      <c r="H132" s="58">
        <v>40002</v>
      </c>
      <c r="I132" s="59">
        <v>0</v>
      </c>
      <c r="J132" s="60">
        <v>60.9</v>
      </c>
      <c r="K132" s="61">
        <v>1.59</v>
      </c>
      <c r="L132" s="62">
        <v>57.8</v>
      </c>
      <c r="M132" s="62">
        <v>64.02</v>
      </c>
      <c r="N132" s="62">
        <v>5.0199999999999996</v>
      </c>
      <c r="O132" s="60">
        <v>70</v>
      </c>
      <c r="P132" s="63">
        <v>1.64</v>
      </c>
      <c r="Q132" s="62">
        <v>66.78</v>
      </c>
      <c r="R132" s="62">
        <v>73.22</v>
      </c>
      <c r="S132" s="64">
        <v>0.41899999999999998</v>
      </c>
      <c r="T132" s="65">
        <v>2.8999999999999998E-3</v>
      </c>
      <c r="U132" s="64">
        <v>0.4133</v>
      </c>
      <c r="V132" s="64">
        <v>0.42470000000000002</v>
      </c>
      <c r="X132" s="66"/>
      <c r="Z132" s="66"/>
    </row>
    <row r="133" spans="2:26">
      <c r="B133" s="45" t="s">
        <v>21</v>
      </c>
      <c r="C133" s="46" t="s">
        <v>12</v>
      </c>
      <c r="D133" s="47">
        <v>70</v>
      </c>
      <c r="E133" s="46" t="s">
        <v>31</v>
      </c>
      <c r="F133" s="48">
        <v>26</v>
      </c>
      <c r="G133" s="48">
        <v>111335</v>
      </c>
      <c r="H133" s="48">
        <v>242151</v>
      </c>
      <c r="I133" s="49">
        <v>0</v>
      </c>
      <c r="J133" s="50">
        <v>73.599999999999994</v>
      </c>
      <c r="K133" s="51">
        <v>1.02</v>
      </c>
      <c r="L133" s="52">
        <v>71.59</v>
      </c>
      <c r="M133" s="52">
        <v>75.58</v>
      </c>
      <c r="N133" s="52">
        <v>5.19</v>
      </c>
      <c r="O133" s="50">
        <v>84</v>
      </c>
      <c r="P133" s="52">
        <v>1.1299999999999999</v>
      </c>
      <c r="Q133" s="52">
        <v>81.78</v>
      </c>
      <c r="R133" s="52">
        <v>86.22</v>
      </c>
      <c r="S133" s="53">
        <v>0.38300000000000001</v>
      </c>
      <c r="T133" s="53">
        <v>1.5E-3</v>
      </c>
      <c r="U133" s="53">
        <v>0.38009999999999999</v>
      </c>
      <c r="V133" s="53">
        <v>0.38590000000000002</v>
      </c>
    </row>
    <row r="134" spans="2:26">
      <c r="B134" s="45" t="s">
        <v>21</v>
      </c>
      <c r="C134" s="46" t="s">
        <v>12</v>
      </c>
      <c r="D134" s="47">
        <v>70</v>
      </c>
      <c r="E134" s="46" t="s">
        <v>118</v>
      </c>
      <c r="F134" s="48">
        <v>26</v>
      </c>
      <c r="G134" s="48">
        <v>14755</v>
      </c>
      <c r="H134" s="48">
        <v>242151</v>
      </c>
      <c r="I134" s="49">
        <v>0</v>
      </c>
      <c r="J134" s="50">
        <v>74.400000000000006</v>
      </c>
      <c r="K134" s="51">
        <v>1.1200000000000001</v>
      </c>
      <c r="L134" s="52">
        <v>72.22</v>
      </c>
      <c r="M134" s="52">
        <v>76.63</v>
      </c>
      <c r="N134" s="52">
        <v>5.73</v>
      </c>
      <c r="O134" s="50">
        <v>86</v>
      </c>
      <c r="P134" s="52">
        <v>1.19</v>
      </c>
      <c r="Q134" s="52">
        <v>83.67</v>
      </c>
      <c r="R134" s="52">
        <v>88.33</v>
      </c>
      <c r="S134" s="53">
        <v>0.35399999999999998</v>
      </c>
      <c r="T134" s="53">
        <v>3.8999999999999998E-3</v>
      </c>
      <c r="U134" s="53">
        <v>0.34639999999999999</v>
      </c>
      <c r="V134" s="53">
        <v>0.36159999999999998</v>
      </c>
    </row>
    <row r="135" spans="2:26">
      <c r="B135" s="45" t="s">
        <v>21</v>
      </c>
      <c r="C135" s="46" t="s">
        <v>12</v>
      </c>
      <c r="D135" s="47">
        <v>70</v>
      </c>
      <c r="E135" s="46" t="s">
        <v>119</v>
      </c>
      <c r="F135" s="48">
        <v>26</v>
      </c>
      <c r="G135" s="48">
        <v>13424</v>
      </c>
      <c r="H135" s="48">
        <v>242151</v>
      </c>
      <c r="I135" s="49">
        <v>0</v>
      </c>
      <c r="J135" s="50">
        <v>64.900000000000006</v>
      </c>
      <c r="K135" s="51">
        <v>0.96</v>
      </c>
      <c r="L135" s="52">
        <v>63</v>
      </c>
      <c r="M135" s="52">
        <v>66.75</v>
      </c>
      <c r="N135" s="52">
        <v>4.87</v>
      </c>
      <c r="O135" s="50">
        <v>74</v>
      </c>
      <c r="P135" s="52">
        <v>0.97</v>
      </c>
      <c r="Q135" s="52">
        <v>72.099999999999994</v>
      </c>
      <c r="R135" s="52">
        <v>75.900000000000006</v>
      </c>
      <c r="S135" s="53">
        <v>0.622</v>
      </c>
      <c r="T135" s="53">
        <v>4.1999999999999997E-3</v>
      </c>
      <c r="U135" s="53">
        <v>0.61380000000000001</v>
      </c>
      <c r="V135" s="53">
        <v>0.63019999999999998</v>
      </c>
    </row>
    <row r="136" spans="2:26">
      <c r="B136" s="45" t="s">
        <v>21</v>
      </c>
      <c r="C136" s="46" t="s">
        <v>12</v>
      </c>
      <c r="D136" s="47">
        <v>70</v>
      </c>
      <c r="E136" s="46" t="s">
        <v>34</v>
      </c>
      <c r="F136" s="48">
        <v>26</v>
      </c>
      <c r="G136" s="48">
        <v>1726</v>
      </c>
      <c r="H136" s="48">
        <v>242151</v>
      </c>
      <c r="I136" s="49">
        <v>0</v>
      </c>
      <c r="J136" s="50">
        <v>62.7</v>
      </c>
      <c r="K136" s="51">
        <v>2.08</v>
      </c>
      <c r="L136" s="52">
        <v>58.58</v>
      </c>
      <c r="M136" s="52">
        <v>66.73</v>
      </c>
      <c r="N136" s="52">
        <v>10.4</v>
      </c>
      <c r="O136" s="50">
        <v>81</v>
      </c>
      <c r="P136" s="52">
        <v>2.4700000000000002</v>
      </c>
      <c r="Q136" s="52">
        <v>76.16</v>
      </c>
      <c r="R136" s="52">
        <v>85.84</v>
      </c>
      <c r="S136" s="53">
        <v>0.66500000000000004</v>
      </c>
      <c r="T136" s="53">
        <v>1.14E-2</v>
      </c>
      <c r="U136" s="53">
        <v>0.64270000000000005</v>
      </c>
      <c r="V136" s="53">
        <v>0.68730000000000002</v>
      </c>
    </row>
    <row r="137" spans="2:26" ht="15.6">
      <c r="B137" s="54" t="s">
        <v>21</v>
      </c>
      <c r="C137" s="55" t="s">
        <v>12</v>
      </c>
      <c r="D137" s="56" t="s">
        <v>130</v>
      </c>
      <c r="E137" s="57" t="s">
        <v>121</v>
      </c>
      <c r="F137" s="58">
        <v>26</v>
      </c>
      <c r="G137" s="58">
        <v>142569</v>
      </c>
      <c r="H137" s="58">
        <v>242151</v>
      </c>
      <c r="I137" s="59">
        <v>0</v>
      </c>
      <c r="J137" s="60">
        <v>72.7</v>
      </c>
      <c r="K137" s="61">
        <v>0.98</v>
      </c>
      <c r="L137" s="62">
        <v>70.78</v>
      </c>
      <c r="M137" s="62">
        <v>74.62</v>
      </c>
      <c r="N137" s="62">
        <v>4.99</v>
      </c>
      <c r="O137" s="60">
        <v>84</v>
      </c>
      <c r="P137" s="63">
        <v>1.07</v>
      </c>
      <c r="Q137" s="62">
        <v>81.91</v>
      </c>
      <c r="R137" s="62">
        <v>86.09</v>
      </c>
      <c r="S137" s="64">
        <v>0.40699999999999997</v>
      </c>
      <c r="T137" s="65">
        <v>1.2999999999999999E-3</v>
      </c>
      <c r="U137" s="64">
        <v>0.40450000000000003</v>
      </c>
      <c r="V137" s="64">
        <v>0.40949999999999998</v>
      </c>
      <c r="X137" s="66"/>
      <c r="Z137" s="66"/>
    </row>
    <row r="138" spans="2:26">
      <c r="B138" s="45" t="s">
        <v>21</v>
      </c>
      <c r="C138" s="46" t="s">
        <v>12</v>
      </c>
      <c r="D138" s="47">
        <v>80</v>
      </c>
      <c r="E138" s="46" t="s">
        <v>31</v>
      </c>
      <c r="F138" s="48">
        <v>23</v>
      </c>
      <c r="G138" s="48">
        <v>90200</v>
      </c>
      <c r="H138" s="48">
        <v>209070</v>
      </c>
      <c r="I138" s="49">
        <v>0</v>
      </c>
      <c r="J138" s="50">
        <v>78.099999999999994</v>
      </c>
      <c r="K138" s="51">
        <v>1.08</v>
      </c>
      <c r="L138" s="52">
        <v>76</v>
      </c>
      <c r="M138" s="52">
        <v>80.22</v>
      </c>
      <c r="N138" s="52">
        <v>5.17</v>
      </c>
      <c r="O138" s="50">
        <v>89</v>
      </c>
      <c r="P138" s="52">
        <v>1.36</v>
      </c>
      <c r="Q138" s="52">
        <v>86.33</v>
      </c>
      <c r="R138" s="52">
        <v>91.67</v>
      </c>
      <c r="S138" s="53">
        <v>0.60799999999999998</v>
      </c>
      <c r="T138" s="53">
        <v>1.6000000000000001E-3</v>
      </c>
      <c r="U138" s="53">
        <v>0.60489999999999999</v>
      </c>
      <c r="V138" s="53">
        <v>0.61109999999999998</v>
      </c>
    </row>
    <row r="139" spans="2:26">
      <c r="B139" s="45" t="s">
        <v>21</v>
      </c>
      <c r="C139" s="46" t="s">
        <v>12</v>
      </c>
      <c r="D139" s="47">
        <v>80</v>
      </c>
      <c r="E139" s="46" t="s">
        <v>118</v>
      </c>
      <c r="F139" s="48">
        <v>23</v>
      </c>
      <c r="G139" s="48">
        <v>11876</v>
      </c>
      <c r="H139" s="48">
        <v>209070</v>
      </c>
      <c r="I139" s="49">
        <v>0</v>
      </c>
      <c r="J139" s="50">
        <v>78.099999999999994</v>
      </c>
      <c r="K139" s="51">
        <v>1.27</v>
      </c>
      <c r="L139" s="52">
        <v>75.56</v>
      </c>
      <c r="M139" s="52">
        <v>80.56</v>
      </c>
      <c r="N139" s="52">
        <v>6.11</v>
      </c>
      <c r="O139" s="50">
        <v>89</v>
      </c>
      <c r="P139" s="52">
        <v>1.46</v>
      </c>
      <c r="Q139" s="52">
        <v>86.14</v>
      </c>
      <c r="R139" s="52">
        <v>91.86</v>
      </c>
      <c r="S139" s="53">
        <v>0.58899999999999997</v>
      </c>
      <c r="T139" s="53">
        <v>4.4999999999999997E-3</v>
      </c>
      <c r="U139" s="53">
        <v>0.58020000000000005</v>
      </c>
      <c r="V139" s="53">
        <v>0.5978</v>
      </c>
    </row>
    <row r="140" spans="2:26">
      <c r="B140" s="45" t="s">
        <v>21</v>
      </c>
      <c r="C140" s="46" t="s">
        <v>12</v>
      </c>
      <c r="D140" s="47">
        <v>80</v>
      </c>
      <c r="E140" s="46" t="s">
        <v>119</v>
      </c>
      <c r="F140" s="48">
        <v>23</v>
      </c>
      <c r="G140" s="48">
        <v>12815</v>
      </c>
      <c r="H140" s="48">
        <v>209070</v>
      </c>
      <c r="I140" s="49">
        <v>0</v>
      </c>
      <c r="J140" s="50">
        <v>67.7</v>
      </c>
      <c r="K140" s="51">
        <v>1.1100000000000001</v>
      </c>
      <c r="L140" s="52">
        <v>65.52</v>
      </c>
      <c r="M140" s="52">
        <v>69.87</v>
      </c>
      <c r="N140" s="52">
        <v>5.32</v>
      </c>
      <c r="O140" s="50">
        <v>77</v>
      </c>
      <c r="P140" s="52">
        <v>1.31</v>
      </c>
      <c r="Q140" s="52">
        <v>74.430000000000007</v>
      </c>
      <c r="R140" s="52">
        <v>79.569999999999993</v>
      </c>
      <c r="S140" s="53">
        <v>0.89100000000000001</v>
      </c>
      <c r="T140" s="53">
        <v>2.8E-3</v>
      </c>
      <c r="U140" s="53">
        <v>0.88549999999999995</v>
      </c>
      <c r="V140" s="53">
        <v>0.89649999999999996</v>
      </c>
    </row>
    <row r="141" spans="2:26">
      <c r="B141" s="45" t="s">
        <v>21</v>
      </c>
      <c r="C141" s="46" t="s">
        <v>12</v>
      </c>
      <c r="D141" s="47">
        <v>80</v>
      </c>
      <c r="E141" s="46" t="s">
        <v>34</v>
      </c>
      <c r="F141" s="48">
        <v>23</v>
      </c>
      <c r="G141" s="48">
        <v>982</v>
      </c>
      <c r="H141" s="48">
        <v>209070</v>
      </c>
      <c r="I141" s="49">
        <v>0</v>
      </c>
      <c r="J141" s="50">
        <v>63.6</v>
      </c>
      <c r="K141" s="51">
        <v>2.2400000000000002</v>
      </c>
      <c r="L141" s="52">
        <v>59.24</v>
      </c>
      <c r="M141" s="52">
        <v>68.02</v>
      </c>
      <c r="N141" s="52">
        <v>9.24</v>
      </c>
      <c r="O141" s="50">
        <v>85</v>
      </c>
      <c r="P141" s="52">
        <v>2.17</v>
      </c>
      <c r="Q141" s="52">
        <v>80.75</v>
      </c>
      <c r="R141" s="52">
        <v>89.25</v>
      </c>
      <c r="S141" s="53">
        <v>0.77500000000000002</v>
      </c>
      <c r="T141" s="53">
        <v>1.3299999999999999E-2</v>
      </c>
      <c r="U141" s="53">
        <v>0.74890000000000001</v>
      </c>
      <c r="V141" s="53">
        <v>0.80110000000000003</v>
      </c>
    </row>
    <row r="142" spans="2:26" ht="15.6">
      <c r="B142" s="54" t="s">
        <v>21</v>
      </c>
      <c r="C142" s="55" t="s">
        <v>12</v>
      </c>
      <c r="D142" s="56" t="s">
        <v>120</v>
      </c>
      <c r="E142" s="57" t="s">
        <v>121</v>
      </c>
      <c r="F142" s="58">
        <v>23</v>
      </c>
      <c r="G142" s="58">
        <v>116884</v>
      </c>
      <c r="H142" s="58">
        <v>209070</v>
      </c>
      <c r="I142" s="59">
        <v>0</v>
      </c>
      <c r="J142" s="60">
        <v>76.900000000000006</v>
      </c>
      <c r="K142" s="61">
        <v>1.0900000000000001</v>
      </c>
      <c r="L142" s="62">
        <v>74.739999999999995</v>
      </c>
      <c r="M142" s="62">
        <v>79</v>
      </c>
      <c r="N142" s="62">
        <v>5.22</v>
      </c>
      <c r="O142" s="60">
        <v>88</v>
      </c>
      <c r="P142" s="63">
        <v>1.34</v>
      </c>
      <c r="Q142" s="62">
        <v>85.38</v>
      </c>
      <c r="R142" s="62">
        <v>90.62</v>
      </c>
      <c r="S142" s="64">
        <v>0.64</v>
      </c>
      <c r="T142" s="65">
        <v>1.4E-3</v>
      </c>
      <c r="U142" s="64">
        <v>0.63729999999999998</v>
      </c>
      <c r="V142" s="64">
        <v>0.64270000000000005</v>
      </c>
      <c r="X142" s="66"/>
      <c r="Z142" s="66"/>
    </row>
    <row r="143" spans="2:26">
      <c r="B143" s="45" t="s">
        <v>21</v>
      </c>
      <c r="C143" s="46" t="s">
        <v>12</v>
      </c>
      <c r="D143" s="47">
        <v>90</v>
      </c>
      <c r="E143" s="46" t="s">
        <v>31</v>
      </c>
      <c r="F143" s="48">
        <v>0</v>
      </c>
      <c r="G143" s="48"/>
      <c r="H143" s="48"/>
      <c r="I143" s="49"/>
      <c r="J143" s="50"/>
      <c r="K143" s="51"/>
      <c r="L143" s="52"/>
      <c r="M143" s="52"/>
      <c r="N143" s="52"/>
      <c r="O143" s="50"/>
      <c r="P143" s="52"/>
      <c r="Q143" s="52"/>
      <c r="R143" s="52"/>
      <c r="S143" s="53"/>
      <c r="T143" s="53"/>
      <c r="U143" s="53"/>
      <c r="V143" s="53"/>
    </row>
    <row r="144" spans="2:26">
      <c r="B144" s="45" t="s">
        <v>21</v>
      </c>
      <c r="C144" s="46" t="s">
        <v>12</v>
      </c>
      <c r="D144" s="47">
        <v>90</v>
      </c>
      <c r="E144" s="46" t="s">
        <v>118</v>
      </c>
      <c r="F144" s="48">
        <v>0</v>
      </c>
      <c r="G144" s="48"/>
      <c r="H144" s="48"/>
      <c r="I144" s="49"/>
      <c r="J144" s="50"/>
      <c r="K144" s="51"/>
      <c r="L144" s="52"/>
      <c r="M144" s="52"/>
      <c r="N144" s="52"/>
      <c r="O144" s="50"/>
      <c r="P144" s="52"/>
      <c r="Q144" s="52"/>
      <c r="R144" s="52"/>
      <c r="S144" s="53"/>
      <c r="T144" s="53"/>
      <c r="U144" s="53"/>
      <c r="V144" s="53"/>
    </row>
    <row r="145" spans="2:26">
      <c r="B145" s="45" t="s">
        <v>21</v>
      </c>
      <c r="C145" s="46" t="s">
        <v>12</v>
      </c>
      <c r="D145" s="47">
        <v>90</v>
      </c>
      <c r="E145" s="46" t="s">
        <v>119</v>
      </c>
      <c r="F145" s="48">
        <v>0</v>
      </c>
      <c r="G145" s="48"/>
      <c r="H145" s="48"/>
      <c r="I145" s="49"/>
      <c r="J145" s="50"/>
      <c r="K145" s="51"/>
      <c r="L145" s="52"/>
      <c r="M145" s="52"/>
      <c r="N145" s="52"/>
      <c r="O145" s="50"/>
      <c r="P145" s="52"/>
      <c r="Q145" s="52"/>
      <c r="R145" s="52"/>
      <c r="S145" s="53"/>
      <c r="T145" s="53"/>
      <c r="U145" s="53"/>
      <c r="V145" s="53"/>
    </row>
    <row r="146" spans="2:26">
      <c r="B146" s="45" t="s">
        <v>21</v>
      </c>
      <c r="C146" s="46" t="s">
        <v>12</v>
      </c>
      <c r="D146" s="47">
        <v>90</v>
      </c>
      <c r="E146" s="46" t="s">
        <v>34</v>
      </c>
      <c r="F146" s="48">
        <v>0</v>
      </c>
      <c r="G146" s="48"/>
      <c r="H146" s="48"/>
      <c r="I146" s="49"/>
      <c r="J146" s="50"/>
      <c r="K146" s="51"/>
      <c r="L146" s="52"/>
      <c r="M146" s="52"/>
      <c r="N146" s="52"/>
      <c r="O146" s="50"/>
      <c r="P146" s="52"/>
      <c r="Q146" s="52"/>
      <c r="R146" s="52"/>
      <c r="S146" s="53"/>
      <c r="T146" s="53"/>
      <c r="U146" s="53"/>
      <c r="V146" s="53"/>
    </row>
    <row r="147" spans="2:26" ht="15.6">
      <c r="B147" s="54" t="s">
        <v>21</v>
      </c>
      <c r="C147" s="55" t="s">
        <v>12</v>
      </c>
      <c r="D147" s="56" t="s">
        <v>122</v>
      </c>
      <c r="E147" s="57" t="s">
        <v>121</v>
      </c>
      <c r="F147" s="58">
        <v>0</v>
      </c>
      <c r="G147" s="58"/>
      <c r="H147" s="58"/>
      <c r="I147" s="59"/>
      <c r="J147" s="60"/>
      <c r="K147" s="61"/>
      <c r="L147" s="62"/>
      <c r="M147" s="62"/>
      <c r="N147" s="62"/>
      <c r="O147" s="60"/>
      <c r="P147" s="63"/>
      <c r="Q147" s="62"/>
      <c r="R147" s="62"/>
      <c r="S147" s="64"/>
      <c r="T147" s="65"/>
      <c r="U147" s="64"/>
      <c r="V147" s="64"/>
      <c r="X147" s="66"/>
      <c r="Z147" s="66"/>
    </row>
    <row r="148" spans="2:26">
      <c r="B148" s="45" t="s">
        <v>21</v>
      </c>
      <c r="C148" s="46" t="s">
        <v>12</v>
      </c>
      <c r="D148" s="47">
        <v>100</v>
      </c>
      <c r="E148" s="46" t="s">
        <v>31</v>
      </c>
      <c r="F148" s="48">
        <v>45</v>
      </c>
      <c r="G148" s="48">
        <v>179871</v>
      </c>
      <c r="H148" s="48">
        <v>444845</v>
      </c>
      <c r="I148" s="49">
        <v>0</v>
      </c>
      <c r="J148" s="50">
        <v>87.8</v>
      </c>
      <c r="K148" s="51">
        <v>0.83</v>
      </c>
      <c r="L148" s="52">
        <v>86.18</v>
      </c>
      <c r="M148" s="52">
        <v>89.44</v>
      </c>
      <c r="N148" s="52">
        <v>5.58</v>
      </c>
      <c r="O148" s="50">
        <v>100</v>
      </c>
      <c r="P148" s="52">
        <v>0.88</v>
      </c>
      <c r="Q148" s="52">
        <v>98.28</v>
      </c>
      <c r="R148" s="52">
        <v>101.72</v>
      </c>
      <c r="S148" s="53">
        <v>0.83199999999999996</v>
      </c>
      <c r="T148" s="53">
        <v>8.9999999999999998E-4</v>
      </c>
      <c r="U148" s="53">
        <v>0.83020000000000005</v>
      </c>
      <c r="V148" s="53">
        <v>0.83379999999999999</v>
      </c>
    </row>
    <row r="149" spans="2:26">
      <c r="B149" s="45" t="s">
        <v>21</v>
      </c>
      <c r="C149" s="46" t="s">
        <v>12</v>
      </c>
      <c r="D149" s="47">
        <v>100</v>
      </c>
      <c r="E149" s="46" t="s">
        <v>118</v>
      </c>
      <c r="F149" s="48">
        <v>45</v>
      </c>
      <c r="G149" s="48">
        <v>27729</v>
      </c>
      <c r="H149" s="48">
        <v>444845</v>
      </c>
      <c r="I149" s="49">
        <v>0</v>
      </c>
      <c r="J149" s="50">
        <v>87.3</v>
      </c>
      <c r="K149" s="51">
        <v>0.95</v>
      </c>
      <c r="L149" s="52">
        <v>85.46</v>
      </c>
      <c r="M149" s="52">
        <v>89.17</v>
      </c>
      <c r="N149" s="52">
        <v>6.35</v>
      </c>
      <c r="O149" s="50">
        <v>100</v>
      </c>
      <c r="P149" s="52">
        <v>1.08</v>
      </c>
      <c r="Q149" s="52">
        <v>97.88</v>
      </c>
      <c r="R149" s="52">
        <v>102.12</v>
      </c>
      <c r="S149" s="53">
        <v>0.81399999999999995</v>
      </c>
      <c r="T149" s="53">
        <v>2.3E-3</v>
      </c>
      <c r="U149" s="53">
        <v>0.8095</v>
      </c>
      <c r="V149" s="53">
        <v>0.81850000000000001</v>
      </c>
    </row>
    <row r="150" spans="2:26">
      <c r="B150" s="45" t="s">
        <v>21</v>
      </c>
      <c r="C150" s="46" t="s">
        <v>12</v>
      </c>
      <c r="D150" s="47">
        <v>100</v>
      </c>
      <c r="E150" s="46" t="s">
        <v>119</v>
      </c>
      <c r="F150" s="48">
        <v>45</v>
      </c>
      <c r="G150" s="48">
        <v>25686</v>
      </c>
      <c r="H150" s="48">
        <v>444845</v>
      </c>
      <c r="I150" s="49">
        <v>0</v>
      </c>
      <c r="J150" s="50">
        <v>73.400000000000006</v>
      </c>
      <c r="K150" s="51">
        <v>0.77</v>
      </c>
      <c r="L150" s="52">
        <v>71.94</v>
      </c>
      <c r="M150" s="52">
        <v>74.94</v>
      </c>
      <c r="N150" s="52">
        <v>5.14</v>
      </c>
      <c r="O150" s="50">
        <v>83</v>
      </c>
      <c r="P150" s="52">
        <v>0.99</v>
      </c>
      <c r="Q150" s="52">
        <v>81.06</v>
      </c>
      <c r="R150" s="52">
        <v>84.94</v>
      </c>
      <c r="S150" s="53">
        <v>0.97799999999999998</v>
      </c>
      <c r="T150" s="53">
        <v>8.9999999999999998E-4</v>
      </c>
      <c r="U150" s="53">
        <v>0.97619999999999996</v>
      </c>
      <c r="V150" s="53">
        <v>0.9798</v>
      </c>
    </row>
    <row r="151" spans="2:26">
      <c r="B151" s="45" t="s">
        <v>21</v>
      </c>
      <c r="C151" s="46" t="s">
        <v>12</v>
      </c>
      <c r="D151" s="47">
        <v>100</v>
      </c>
      <c r="E151" s="46" t="s">
        <v>34</v>
      </c>
      <c r="F151" s="48">
        <v>45</v>
      </c>
      <c r="G151" s="48">
        <v>1663</v>
      </c>
      <c r="H151" s="48">
        <v>444845</v>
      </c>
      <c r="I151" s="49">
        <v>0</v>
      </c>
      <c r="J151" s="50">
        <v>77.2</v>
      </c>
      <c r="K151" s="51">
        <v>1.89</v>
      </c>
      <c r="L151" s="52">
        <v>73.45</v>
      </c>
      <c r="M151" s="52">
        <v>80.87</v>
      </c>
      <c r="N151" s="52">
        <v>11.67</v>
      </c>
      <c r="O151" s="50">
        <v>102</v>
      </c>
      <c r="P151" s="52">
        <v>1.61</v>
      </c>
      <c r="Q151" s="52">
        <v>98.84</v>
      </c>
      <c r="R151" s="52">
        <v>105.16</v>
      </c>
      <c r="S151" s="53">
        <v>0.79</v>
      </c>
      <c r="T151" s="53">
        <v>0.01</v>
      </c>
      <c r="U151" s="53">
        <v>0.77039999999999997</v>
      </c>
      <c r="V151" s="53">
        <v>0.80959999999999999</v>
      </c>
    </row>
    <row r="152" spans="2:26" ht="15.6">
      <c r="B152" s="54" t="s">
        <v>21</v>
      </c>
      <c r="C152" s="55" t="s">
        <v>12</v>
      </c>
      <c r="D152" s="56" t="s">
        <v>123</v>
      </c>
      <c r="E152" s="57" t="s">
        <v>121</v>
      </c>
      <c r="F152" s="58">
        <v>45</v>
      </c>
      <c r="G152" s="58">
        <v>236670</v>
      </c>
      <c r="H152" s="58">
        <v>444845</v>
      </c>
      <c r="I152" s="59">
        <v>0</v>
      </c>
      <c r="J152" s="60">
        <v>86</v>
      </c>
      <c r="K152" s="61">
        <v>0.83</v>
      </c>
      <c r="L152" s="62">
        <v>84.37</v>
      </c>
      <c r="M152" s="62">
        <v>87.62</v>
      </c>
      <c r="N152" s="62">
        <v>5.57</v>
      </c>
      <c r="O152" s="60">
        <v>99</v>
      </c>
      <c r="P152" s="63">
        <v>0.91</v>
      </c>
      <c r="Q152" s="62">
        <v>97.22</v>
      </c>
      <c r="R152" s="62">
        <v>100.78</v>
      </c>
      <c r="S152" s="64">
        <v>0.84499999999999997</v>
      </c>
      <c r="T152" s="65">
        <v>6.9999999999999999E-4</v>
      </c>
      <c r="U152" s="64">
        <v>0.84360000000000002</v>
      </c>
      <c r="V152" s="64">
        <v>0.84640000000000004</v>
      </c>
      <c r="X152" s="66"/>
      <c r="Z152" s="66"/>
    </row>
    <row r="153" spans="2:26" ht="15.6">
      <c r="B153" s="54" t="s">
        <v>21</v>
      </c>
      <c r="C153" s="55" t="s">
        <v>12</v>
      </c>
      <c r="D153" s="67" t="s">
        <v>127</v>
      </c>
      <c r="E153" s="68" t="s">
        <v>31</v>
      </c>
      <c r="F153" s="58">
        <v>45</v>
      </c>
      <c r="G153" s="58">
        <v>179871</v>
      </c>
      <c r="H153" s="58">
        <v>444845</v>
      </c>
      <c r="I153" s="59">
        <v>0</v>
      </c>
      <c r="J153" s="60">
        <v>87.8</v>
      </c>
      <c r="K153" s="72">
        <v>0.83</v>
      </c>
      <c r="L153" s="62">
        <v>86.18</v>
      </c>
      <c r="M153" s="62">
        <v>89.44</v>
      </c>
      <c r="N153" s="62">
        <v>5.58</v>
      </c>
      <c r="O153" s="60">
        <v>100</v>
      </c>
      <c r="P153" s="63">
        <v>0.88</v>
      </c>
      <c r="Q153" s="62">
        <v>98.28</v>
      </c>
      <c r="R153" s="62">
        <v>101.72</v>
      </c>
      <c r="S153" s="64">
        <v>0.83199999999999996</v>
      </c>
      <c r="T153" s="65">
        <v>8.9999999999999998E-4</v>
      </c>
      <c r="U153" s="64">
        <v>0.83020000000000005</v>
      </c>
      <c r="V153" s="64">
        <v>0.83379999999999999</v>
      </c>
      <c r="X153" s="66"/>
      <c r="Z153" s="66"/>
    </row>
    <row r="154" spans="2:26" ht="15.6">
      <c r="B154" s="54" t="s">
        <v>21</v>
      </c>
      <c r="C154" s="55" t="s">
        <v>12</v>
      </c>
      <c r="D154" s="67" t="s">
        <v>127</v>
      </c>
      <c r="E154" s="68" t="s">
        <v>118</v>
      </c>
      <c r="F154" s="58">
        <v>45</v>
      </c>
      <c r="G154" s="58">
        <v>27729</v>
      </c>
      <c r="H154" s="58">
        <v>444845</v>
      </c>
      <c r="I154" s="59">
        <v>0</v>
      </c>
      <c r="J154" s="60">
        <v>87.3</v>
      </c>
      <c r="K154" s="72">
        <v>0.95</v>
      </c>
      <c r="L154" s="62">
        <v>85.46</v>
      </c>
      <c r="M154" s="62">
        <v>89.17</v>
      </c>
      <c r="N154" s="62">
        <v>6.35</v>
      </c>
      <c r="O154" s="60">
        <v>100</v>
      </c>
      <c r="P154" s="63">
        <v>1.08</v>
      </c>
      <c r="Q154" s="62">
        <v>97.88</v>
      </c>
      <c r="R154" s="62">
        <v>102.12</v>
      </c>
      <c r="S154" s="64">
        <v>0.81399999999999995</v>
      </c>
      <c r="T154" s="65">
        <v>2.3E-3</v>
      </c>
      <c r="U154" s="64">
        <v>0.8095</v>
      </c>
      <c r="V154" s="64">
        <v>0.81850000000000001</v>
      </c>
      <c r="X154" s="66"/>
      <c r="Z154" s="66"/>
    </row>
    <row r="155" spans="2:26" ht="15.6">
      <c r="B155" s="54" t="s">
        <v>21</v>
      </c>
      <c r="C155" s="55" t="s">
        <v>12</v>
      </c>
      <c r="D155" s="67" t="s">
        <v>127</v>
      </c>
      <c r="E155" s="68" t="s">
        <v>119</v>
      </c>
      <c r="F155" s="58">
        <v>45</v>
      </c>
      <c r="G155" s="58">
        <v>25686</v>
      </c>
      <c r="H155" s="58">
        <v>444845</v>
      </c>
      <c r="I155" s="59">
        <v>0</v>
      </c>
      <c r="J155" s="60">
        <v>73.400000000000006</v>
      </c>
      <c r="K155" s="72">
        <v>0.77</v>
      </c>
      <c r="L155" s="62">
        <v>71.94</v>
      </c>
      <c r="M155" s="62">
        <v>74.94</v>
      </c>
      <c r="N155" s="62">
        <v>5.14</v>
      </c>
      <c r="O155" s="60">
        <v>83</v>
      </c>
      <c r="P155" s="63">
        <v>0.99</v>
      </c>
      <c r="Q155" s="62">
        <v>81.06</v>
      </c>
      <c r="R155" s="62">
        <v>84.94</v>
      </c>
      <c r="S155" s="64">
        <v>0.97799999999999998</v>
      </c>
      <c r="T155" s="65">
        <v>8.9999999999999998E-4</v>
      </c>
      <c r="U155" s="64">
        <v>0.97619999999999996</v>
      </c>
      <c r="V155" s="64">
        <v>0.9798</v>
      </c>
      <c r="X155" s="66"/>
      <c r="Z155" s="66"/>
    </row>
    <row r="156" spans="2:26" ht="15.6">
      <c r="B156" s="54" t="s">
        <v>21</v>
      </c>
      <c r="C156" s="55" t="s">
        <v>12</v>
      </c>
      <c r="D156" s="67" t="s">
        <v>127</v>
      </c>
      <c r="E156" s="68" t="s">
        <v>34</v>
      </c>
      <c r="F156" s="58">
        <v>45</v>
      </c>
      <c r="G156" s="58">
        <v>1663</v>
      </c>
      <c r="H156" s="58">
        <v>444845</v>
      </c>
      <c r="I156" s="59">
        <v>0</v>
      </c>
      <c r="J156" s="60">
        <v>77.2</v>
      </c>
      <c r="K156" s="72">
        <v>1.89</v>
      </c>
      <c r="L156" s="62">
        <v>73.45</v>
      </c>
      <c r="M156" s="62">
        <v>80.87</v>
      </c>
      <c r="N156" s="62">
        <v>11.67</v>
      </c>
      <c r="O156" s="60">
        <v>102</v>
      </c>
      <c r="P156" s="63">
        <v>1.61</v>
      </c>
      <c r="Q156" s="62">
        <v>98.84</v>
      </c>
      <c r="R156" s="62">
        <v>105.16</v>
      </c>
      <c r="S156" s="64">
        <v>0.79</v>
      </c>
      <c r="T156" s="65">
        <v>0.01</v>
      </c>
      <c r="U156" s="64">
        <v>0.77039999999999997</v>
      </c>
      <c r="V156" s="64">
        <v>0.80959999999999999</v>
      </c>
      <c r="X156" s="66"/>
      <c r="Z156" s="66"/>
    </row>
    <row r="157" spans="2:26" ht="15.6">
      <c r="B157" s="76" t="s">
        <v>21</v>
      </c>
      <c r="C157" s="77" t="s">
        <v>131</v>
      </c>
      <c r="D157" s="78" t="s">
        <v>127</v>
      </c>
      <c r="E157" s="79" t="s">
        <v>121</v>
      </c>
      <c r="F157" s="80">
        <v>45</v>
      </c>
      <c r="G157" s="80">
        <v>236670</v>
      </c>
      <c r="H157" s="80">
        <v>444845</v>
      </c>
      <c r="I157" s="108">
        <v>0</v>
      </c>
      <c r="J157" s="83">
        <v>86</v>
      </c>
      <c r="K157" s="109">
        <v>0.83</v>
      </c>
      <c r="L157" s="85">
        <v>84.37</v>
      </c>
      <c r="M157" s="85">
        <v>87.62</v>
      </c>
      <c r="N157" s="85">
        <v>5.57</v>
      </c>
      <c r="O157" s="83">
        <v>99</v>
      </c>
      <c r="P157" s="110">
        <v>0.91</v>
      </c>
      <c r="Q157" s="85">
        <v>97.22</v>
      </c>
      <c r="R157" s="85">
        <v>100.78</v>
      </c>
      <c r="S157" s="87">
        <v>0.84499999999999997</v>
      </c>
      <c r="T157" s="111">
        <v>6.9999999999999999E-4</v>
      </c>
      <c r="U157" s="87">
        <v>0.84360000000000002</v>
      </c>
      <c r="V157" s="87">
        <v>0.84640000000000004</v>
      </c>
      <c r="X157" s="66"/>
      <c r="Z157" s="66"/>
    </row>
    <row r="158" spans="2:26">
      <c r="B158" s="45" t="s">
        <v>21</v>
      </c>
      <c r="C158" s="46" t="s">
        <v>10</v>
      </c>
      <c r="D158" s="47">
        <v>30</v>
      </c>
      <c r="E158" s="46" t="s">
        <v>31</v>
      </c>
      <c r="F158" s="48">
        <v>36</v>
      </c>
      <c r="G158" s="48">
        <v>139632</v>
      </c>
      <c r="H158" s="48">
        <v>226672</v>
      </c>
      <c r="I158" s="49">
        <v>0</v>
      </c>
      <c r="J158" s="50">
        <v>36.700000000000003</v>
      </c>
      <c r="K158" s="51">
        <v>0.56000000000000005</v>
      </c>
      <c r="L158" s="52">
        <v>35.6</v>
      </c>
      <c r="M158" s="52">
        <v>37.799999999999997</v>
      </c>
      <c r="N158" s="52">
        <v>3.36</v>
      </c>
      <c r="O158" s="50">
        <v>44</v>
      </c>
      <c r="P158" s="52">
        <v>0.62</v>
      </c>
      <c r="Q158" s="52">
        <v>42.79</v>
      </c>
      <c r="R158" s="52">
        <v>45.21</v>
      </c>
      <c r="S158" s="53">
        <v>0.17399999999999999</v>
      </c>
      <c r="T158" s="53">
        <v>1E-3</v>
      </c>
      <c r="U158" s="53">
        <v>0.17199999999999999</v>
      </c>
      <c r="V158" s="53">
        <v>0.17599999999999999</v>
      </c>
    </row>
    <row r="159" spans="2:26">
      <c r="B159" s="45" t="s">
        <v>21</v>
      </c>
      <c r="C159" s="46" t="s">
        <v>10</v>
      </c>
      <c r="D159" s="47">
        <v>30</v>
      </c>
      <c r="E159" s="46" t="s">
        <v>118</v>
      </c>
      <c r="F159" s="48">
        <v>36</v>
      </c>
      <c r="G159" s="48">
        <v>16697</v>
      </c>
      <c r="H159" s="48">
        <v>226672</v>
      </c>
      <c r="I159" s="49">
        <v>0</v>
      </c>
      <c r="J159" s="50">
        <v>37.4</v>
      </c>
      <c r="K159" s="51">
        <v>0.56999999999999995</v>
      </c>
      <c r="L159" s="52">
        <v>36.31</v>
      </c>
      <c r="M159" s="52">
        <v>38.549999999999997</v>
      </c>
      <c r="N159" s="52">
        <v>3.42</v>
      </c>
      <c r="O159" s="50">
        <v>45</v>
      </c>
      <c r="P159" s="52">
        <v>0.62</v>
      </c>
      <c r="Q159" s="52">
        <v>43.78</v>
      </c>
      <c r="R159" s="52">
        <v>46.22</v>
      </c>
      <c r="S159" s="53">
        <v>0.16600000000000001</v>
      </c>
      <c r="T159" s="53">
        <v>2.8999999999999998E-3</v>
      </c>
      <c r="U159" s="53">
        <v>0.1603</v>
      </c>
      <c r="V159" s="53">
        <v>0.17169999999999999</v>
      </c>
    </row>
    <row r="160" spans="2:26">
      <c r="B160" s="45" t="s">
        <v>21</v>
      </c>
      <c r="C160" s="46" t="s">
        <v>10</v>
      </c>
      <c r="D160" s="47">
        <v>30</v>
      </c>
      <c r="E160" s="46" t="s">
        <v>119</v>
      </c>
      <c r="F160" s="48">
        <v>36</v>
      </c>
      <c r="G160" s="48">
        <v>6857</v>
      </c>
      <c r="H160" s="48">
        <v>226672</v>
      </c>
      <c r="I160" s="49">
        <v>0</v>
      </c>
      <c r="J160" s="50">
        <v>32.1</v>
      </c>
      <c r="K160" s="51">
        <v>1.04</v>
      </c>
      <c r="L160" s="52">
        <v>30.11</v>
      </c>
      <c r="M160" s="52">
        <v>34.18</v>
      </c>
      <c r="N160" s="52">
        <v>5.87</v>
      </c>
      <c r="O160" s="50">
        <v>39</v>
      </c>
      <c r="P160" s="52">
        <v>1.33</v>
      </c>
      <c r="Q160" s="52">
        <v>36.4</v>
      </c>
      <c r="R160" s="52">
        <v>41.6</v>
      </c>
      <c r="S160" s="53">
        <v>0.443</v>
      </c>
      <c r="T160" s="53">
        <v>6.0000000000000001E-3</v>
      </c>
      <c r="U160" s="53">
        <v>0.43120000000000003</v>
      </c>
      <c r="V160" s="53">
        <v>0.45479999999999998</v>
      </c>
    </row>
    <row r="161" spans="2:26">
      <c r="B161" s="45" t="s">
        <v>21</v>
      </c>
      <c r="C161" s="46" t="s">
        <v>10</v>
      </c>
      <c r="D161" s="47">
        <v>30</v>
      </c>
      <c r="E161" s="46" t="s">
        <v>34</v>
      </c>
      <c r="F161" s="48">
        <v>36</v>
      </c>
      <c r="G161" s="48">
        <v>3753</v>
      </c>
      <c r="H161" s="48">
        <v>226672</v>
      </c>
      <c r="I161" s="49">
        <v>0</v>
      </c>
      <c r="J161" s="50">
        <v>36.9</v>
      </c>
      <c r="K161" s="51">
        <v>0.75</v>
      </c>
      <c r="L161" s="52">
        <v>35.42</v>
      </c>
      <c r="M161" s="52">
        <v>38.35</v>
      </c>
      <c r="N161" s="52">
        <v>4.16</v>
      </c>
      <c r="O161" s="50">
        <v>45</v>
      </c>
      <c r="P161" s="52">
        <v>0.75</v>
      </c>
      <c r="Q161" s="52">
        <v>43.54</v>
      </c>
      <c r="R161" s="52">
        <v>46.46</v>
      </c>
      <c r="S161" s="53">
        <v>0.16700000000000001</v>
      </c>
      <c r="T161" s="53">
        <v>6.1000000000000004E-3</v>
      </c>
      <c r="U161" s="53">
        <v>0.155</v>
      </c>
      <c r="V161" s="53">
        <v>0.17899999999999999</v>
      </c>
    </row>
    <row r="162" spans="2:26" ht="15.6">
      <c r="B162" s="54" t="s">
        <v>21</v>
      </c>
      <c r="C162" s="55" t="s">
        <v>10</v>
      </c>
      <c r="D162" s="56" t="s">
        <v>132</v>
      </c>
      <c r="E162" s="57" t="s">
        <v>121</v>
      </c>
      <c r="F162" s="58">
        <v>36</v>
      </c>
      <c r="G162" s="58">
        <v>168125</v>
      </c>
      <c r="H162" s="58">
        <v>226672</v>
      </c>
      <c r="I162" s="59">
        <v>0</v>
      </c>
      <c r="J162" s="60">
        <v>36.5</v>
      </c>
      <c r="K162" s="71">
        <v>0.55000000000000004</v>
      </c>
      <c r="L162" s="62">
        <v>35.47</v>
      </c>
      <c r="M162" s="62">
        <v>37.619999999999997</v>
      </c>
      <c r="N162" s="62">
        <v>3.29</v>
      </c>
      <c r="O162" s="60">
        <v>44</v>
      </c>
      <c r="P162" s="73">
        <v>0.61</v>
      </c>
      <c r="Q162" s="62">
        <v>42.8</v>
      </c>
      <c r="R162" s="62">
        <v>45.2</v>
      </c>
      <c r="S162" s="64">
        <v>0.184</v>
      </c>
      <c r="T162" s="75">
        <v>8.9999999999999998E-4</v>
      </c>
      <c r="U162" s="64">
        <v>0.1822</v>
      </c>
      <c r="V162" s="64">
        <v>0.18579999999999999</v>
      </c>
      <c r="X162" s="66"/>
      <c r="Z162" s="66"/>
    </row>
    <row r="163" spans="2:26">
      <c r="B163" s="45" t="s">
        <v>21</v>
      </c>
      <c r="C163" s="46" t="s">
        <v>10</v>
      </c>
      <c r="D163" s="47">
        <v>50</v>
      </c>
      <c r="E163" s="46" t="s">
        <v>31</v>
      </c>
      <c r="F163" s="48">
        <v>61</v>
      </c>
      <c r="G163" s="48">
        <v>295690</v>
      </c>
      <c r="H163" s="48">
        <v>577502</v>
      </c>
      <c r="I163" s="49">
        <v>0</v>
      </c>
      <c r="J163" s="50">
        <v>52.5</v>
      </c>
      <c r="K163" s="51">
        <v>0.44</v>
      </c>
      <c r="L163" s="52">
        <v>51.66</v>
      </c>
      <c r="M163" s="52">
        <v>53.41</v>
      </c>
      <c r="N163" s="52">
        <v>3.47</v>
      </c>
      <c r="O163" s="50">
        <v>59</v>
      </c>
      <c r="P163" s="52">
        <v>0.53</v>
      </c>
      <c r="Q163" s="52">
        <v>57.97</v>
      </c>
      <c r="R163" s="52">
        <v>60.03</v>
      </c>
      <c r="S163" s="53">
        <v>0.46500000000000002</v>
      </c>
      <c r="T163" s="53">
        <v>8.9999999999999998E-4</v>
      </c>
      <c r="U163" s="53">
        <v>0.4632</v>
      </c>
      <c r="V163" s="53">
        <v>0.46679999999999999</v>
      </c>
    </row>
    <row r="164" spans="2:26">
      <c r="B164" s="45" t="s">
        <v>21</v>
      </c>
      <c r="C164" s="46" t="s">
        <v>10</v>
      </c>
      <c r="D164" s="47">
        <v>50</v>
      </c>
      <c r="E164" s="46" t="s">
        <v>118</v>
      </c>
      <c r="F164" s="48">
        <v>61</v>
      </c>
      <c r="G164" s="48">
        <v>37737</v>
      </c>
      <c r="H164" s="48">
        <v>577502</v>
      </c>
      <c r="I164" s="49">
        <v>0</v>
      </c>
      <c r="J164" s="50">
        <v>53.2</v>
      </c>
      <c r="K164" s="51">
        <v>0.55000000000000004</v>
      </c>
      <c r="L164" s="52">
        <v>52.15</v>
      </c>
      <c r="M164" s="52">
        <v>54.3</v>
      </c>
      <c r="N164" s="52">
        <v>4.2699999999999996</v>
      </c>
      <c r="O164" s="50">
        <v>61</v>
      </c>
      <c r="P164" s="52">
        <v>0.64</v>
      </c>
      <c r="Q164" s="52">
        <v>59.75</v>
      </c>
      <c r="R164" s="52">
        <v>62.25</v>
      </c>
      <c r="S164" s="53">
        <v>0.41799999999999998</v>
      </c>
      <c r="T164" s="53">
        <v>2.5000000000000001E-3</v>
      </c>
      <c r="U164" s="53">
        <v>0.41310000000000002</v>
      </c>
      <c r="V164" s="53">
        <v>0.4229</v>
      </c>
    </row>
    <row r="165" spans="2:26">
      <c r="B165" s="45" t="s">
        <v>21</v>
      </c>
      <c r="C165" s="46" t="s">
        <v>10</v>
      </c>
      <c r="D165" s="47">
        <v>50</v>
      </c>
      <c r="E165" s="46" t="s">
        <v>119</v>
      </c>
      <c r="F165" s="48">
        <v>61</v>
      </c>
      <c r="G165" s="48">
        <v>29476</v>
      </c>
      <c r="H165" s="48">
        <v>577502</v>
      </c>
      <c r="I165" s="49">
        <v>0</v>
      </c>
      <c r="J165" s="50">
        <v>48.1</v>
      </c>
      <c r="K165" s="51">
        <v>0.64</v>
      </c>
      <c r="L165" s="52">
        <v>46.85</v>
      </c>
      <c r="M165" s="52">
        <v>49.37</v>
      </c>
      <c r="N165" s="52">
        <v>5.03</v>
      </c>
      <c r="O165" s="50">
        <v>55</v>
      </c>
      <c r="P165" s="52">
        <v>0.67</v>
      </c>
      <c r="Q165" s="52">
        <v>53.68</v>
      </c>
      <c r="R165" s="52">
        <v>56.32</v>
      </c>
      <c r="S165" s="53">
        <v>0.623</v>
      </c>
      <c r="T165" s="53">
        <v>2.8E-3</v>
      </c>
      <c r="U165" s="53">
        <v>0.61750000000000005</v>
      </c>
      <c r="V165" s="53">
        <v>0.62849999999999995</v>
      </c>
    </row>
    <row r="166" spans="2:26">
      <c r="B166" s="45" t="s">
        <v>21</v>
      </c>
      <c r="C166" s="46" t="s">
        <v>10</v>
      </c>
      <c r="D166" s="47">
        <v>50</v>
      </c>
      <c r="E166" s="46" t="s">
        <v>34</v>
      </c>
      <c r="F166" s="48">
        <v>61</v>
      </c>
      <c r="G166" s="48">
        <v>6433</v>
      </c>
      <c r="H166" s="48">
        <v>577502</v>
      </c>
      <c r="I166" s="49">
        <v>0</v>
      </c>
      <c r="J166" s="50">
        <v>50.3</v>
      </c>
      <c r="K166" s="51">
        <v>0.67</v>
      </c>
      <c r="L166" s="52">
        <v>48.95</v>
      </c>
      <c r="M166" s="52">
        <v>51.6</v>
      </c>
      <c r="N166" s="52">
        <v>5.14</v>
      </c>
      <c r="O166" s="50">
        <v>60</v>
      </c>
      <c r="P166" s="52">
        <v>0.8</v>
      </c>
      <c r="Q166" s="52">
        <v>58.42</v>
      </c>
      <c r="R166" s="52">
        <v>61.58</v>
      </c>
      <c r="S166" s="53">
        <v>0.505</v>
      </c>
      <c r="T166" s="53">
        <v>6.1999999999999998E-3</v>
      </c>
      <c r="U166" s="53">
        <v>0.49280000000000002</v>
      </c>
      <c r="V166" s="53">
        <v>0.51719999999999999</v>
      </c>
    </row>
    <row r="167" spans="2:26" ht="15.6">
      <c r="B167" s="54" t="s">
        <v>21</v>
      </c>
      <c r="C167" s="55" t="s">
        <v>10</v>
      </c>
      <c r="D167" s="56" t="s">
        <v>133</v>
      </c>
      <c r="E167" s="57" t="s">
        <v>121</v>
      </c>
      <c r="F167" s="58">
        <v>61</v>
      </c>
      <c r="G167" s="58">
        <v>372634</v>
      </c>
      <c r="H167" s="58">
        <v>577502</v>
      </c>
      <c r="I167" s="59">
        <v>0</v>
      </c>
      <c r="J167" s="60">
        <v>52.3</v>
      </c>
      <c r="K167" s="71">
        <v>0.47</v>
      </c>
      <c r="L167" s="62">
        <v>51.35</v>
      </c>
      <c r="M167" s="62">
        <v>53.18</v>
      </c>
      <c r="N167" s="62">
        <v>3.66</v>
      </c>
      <c r="O167" s="60">
        <v>59</v>
      </c>
      <c r="P167" s="73">
        <v>0.54</v>
      </c>
      <c r="Q167" s="62">
        <v>57.95</v>
      </c>
      <c r="R167" s="62">
        <v>60.05</v>
      </c>
      <c r="S167" s="64">
        <v>0.47399999999999998</v>
      </c>
      <c r="T167" s="75">
        <v>8.0000000000000004E-4</v>
      </c>
      <c r="U167" s="64">
        <v>0.47239999999999999</v>
      </c>
      <c r="V167" s="64">
        <v>0.47560000000000002</v>
      </c>
      <c r="X167" s="66"/>
      <c r="Z167" s="66"/>
    </row>
    <row r="168" spans="2:26">
      <c r="B168" s="45" t="s">
        <v>21</v>
      </c>
      <c r="C168" s="46" t="s">
        <v>10</v>
      </c>
      <c r="D168" s="47">
        <v>70</v>
      </c>
      <c r="E168" s="46" t="s">
        <v>31</v>
      </c>
      <c r="F168" s="48">
        <v>0</v>
      </c>
      <c r="G168" s="48"/>
      <c r="H168" s="48"/>
      <c r="I168" s="49"/>
      <c r="J168" s="50"/>
      <c r="K168" s="51"/>
      <c r="L168" s="52"/>
      <c r="M168" s="52"/>
      <c r="N168" s="52"/>
      <c r="O168" s="50"/>
      <c r="P168" s="52"/>
      <c r="Q168" s="52"/>
      <c r="R168" s="52"/>
      <c r="S168" s="53"/>
      <c r="T168" s="53"/>
      <c r="U168" s="53"/>
      <c r="V168" s="53"/>
    </row>
    <row r="169" spans="2:26">
      <c r="B169" s="45" t="s">
        <v>21</v>
      </c>
      <c r="C169" s="46" t="s">
        <v>10</v>
      </c>
      <c r="D169" s="47">
        <v>70</v>
      </c>
      <c r="E169" s="46" t="s">
        <v>118</v>
      </c>
      <c r="F169" s="48">
        <v>0</v>
      </c>
      <c r="G169" s="48"/>
      <c r="H169" s="48"/>
      <c r="I169" s="49"/>
      <c r="J169" s="50"/>
      <c r="K169" s="51"/>
      <c r="L169" s="52"/>
      <c r="M169" s="52"/>
      <c r="N169" s="52"/>
      <c r="O169" s="50"/>
      <c r="P169" s="52"/>
      <c r="Q169" s="52"/>
      <c r="R169" s="52"/>
      <c r="S169" s="53"/>
      <c r="T169" s="53"/>
      <c r="U169" s="53"/>
      <c r="V169" s="53"/>
    </row>
    <row r="170" spans="2:26">
      <c r="B170" s="45" t="s">
        <v>21</v>
      </c>
      <c r="C170" s="46" t="s">
        <v>10</v>
      </c>
      <c r="D170" s="47">
        <v>70</v>
      </c>
      <c r="E170" s="46" t="s">
        <v>119</v>
      </c>
      <c r="F170" s="48">
        <v>0</v>
      </c>
      <c r="G170" s="48"/>
      <c r="H170" s="48"/>
      <c r="I170" s="49"/>
      <c r="J170" s="50"/>
      <c r="K170" s="51"/>
      <c r="L170" s="52"/>
      <c r="M170" s="52"/>
      <c r="N170" s="52"/>
      <c r="O170" s="50"/>
      <c r="P170" s="52"/>
      <c r="Q170" s="52"/>
      <c r="R170" s="52"/>
      <c r="S170" s="53"/>
      <c r="T170" s="53"/>
      <c r="U170" s="53"/>
      <c r="V170" s="53"/>
    </row>
    <row r="171" spans="2:26">
      <c r="B171" s="45" t="s">
        <v>21</v>
      </c>
      <c r="C171" s="46" t="s">
        <v>10</v>
      </c>
      <c r="D171" s="47">
        <v>70</v>
      </c>
      <c r="E171" s="46" t="s">
        <v>34</v>
      </c>
      <c r="F171" s="48">
        <v>0</v>
      </c>
      <c r="G171" s="48"/>
      <c r="H171" s="48"/>
      <c r="I171" s="49"/>
      <c r="J171" s="50"/>
      <c r="K171" s="51"/>
      <c r="L171" s="52"/>
      <c r="M171" s="52"/>
      <c r="N171" s="52"/>
      <c r="O171" s="50"/>
      <c r="P171" s="52"/>
      <c r="Q171" s="52"/>
      <c r="R171" s="52"/>
      <c r="S171" s="53"/>
      <c r="T171" s="53"/>
      <c r="U171" s="53"/>
      <c r="V171" s="53"/>
    </row>
    <row r="172" spans="2:26" ht="15.6">
      <c r="B172" s="54" t="s">
        <v>21</v>
      </c>
      <c r="C172" s="55" t="s">
        <v>10</v>
      </c>
      <c r="D172" s="56" t="s">
        <v>130</v>
      </c>
      <c r="E172" s="57" t="s">
        <v>121</v>
      </c>
      <c r="F172" s="58">
        <v>0</v>
      </c>
      <c r="G172" s="58"/>
      <c r="H172" s="58"/>
      <c r="I172" s="59"/>
      <c r="J172" s="60"/>
      <c r="K172" s="71"/>
      <c r="L172" s="62"/>
      <c r="M172" s="62"/>
      <c r="N172" s="62"/>
      <c r="O172" s="60"/>
      <c r="P172" s="73"/>
      <c r="Q172" s="62"/>
      <c r="R172" s="62"/>
      <c r="S172" s="64"/>
      <c r="T172" s="75"/>
      <c r="U172" s="64"/>
      <c r="V172" s="64"/>
      <c r="X172" s="66"/>
      <c r="Z172" s="66"/>
    </row>
    <row r="173" spans="2:26" ht="15.6">
      <c r="B173" s="54" t="s">
        <v>21</v>
      </c>
      <c r="C173" s="55" t="s">
        <v>10</v>
      </c>
      <c r="D173" s="67" t="s">
        <v>127</v>
      </c>
      <c r="E173" s="68" t="s">
        <v>31</v>
      </c>
      <c r="F173" s="58">
        <v>61</v>
      </c>
      <c r="G173" s="58">
        <v>295690</v>
      </c>
      <c r="H173" s="58">
        <v>577502</v>
      </c>
      <c r="I173" s="59">
        <v>0</v>
      </c>
      <c r="J173" s="60">
        <v>52.5</v>
      </c>
      <c r="K173" s="72">
        <v>0.44</v>
      </c>
      <c r="L173" s="62">
        <v>51.66</v>
      </c>
      <c r="M173" s="62">
        <v>53.41</v>
      </c>
      <c r="N173" s="62">
        <v>3.47</v>
      </c>
      <c r="O173" s="60">
        <v>59</v>
      </c>
      <c r="P173" s="63">
        <v>0.53</v>
      </c>
      <c r="Q173" s="62">
        <v>57.97</v>
      </c>
      <c r="R173" s="62">
        <v>60.03</v>
      </c>
      <c r="S173" s="64">
        <v>0.46500000000000002</v>
      </c>
      <c r="T173" s="65">
        <v>8.9999999999999998E-4</v>
      </c>
      <c r="U173" s="64">
        <v>0.4632</v>
      </c>
      <c r="V173" s="64">
        <v>0.46679999999999999</v>
      </c>
      <c r="X173" s="66"/>
      <c r="Z173" s="66"/>
    </row>
    <row r="174" spans="2:26" ht="15.6">
      <c r="B174" s="54" t="s">
        <v>21</v>
      </c>
      <c r="C174" s="55" t="s">
        <v>10</v>
      </c>
      <c r="D174" s="67" t="s">
        <v>127</v>
      </c>
      <c r="E174" s="68" t="s">
        <v>118</v>
      </c>
      <c r="F174" s="58">
        <v>61</v>
      </c>
      <c r="G174" s="58">
        <v>37737</v>
      </c>
      <c r="H174" s="58">
        <v>577502</v>
      </c>
      <c r="I174" s="59">
        <v>0</v>
      </c>
      <c r="J174" s="60">
        <v>53.2</v>
      </c>
      <c r="K174" s="72">
        <v>0.55000000000000004</v>
      </c>
      <c r="L174" s="62">
        <v>52.15</v>
      </c>
      <c r="M174" s="62">
        <v>54.3</v>
      </c>
      <c r="N174" s="62">
        <v>4.2699999999999996</v>
      </c>
      <c r="O174" s="60">
        <v>61</v>
      </c>
      <c r="P174" s="63">
        <v>0.64</v>
      </c>
      <c r="Q174" s="62">
        <v>59.75</v>
      </c>
      <c r="R174" s="62">
        <v>62.25</v>
      </c>
      <c r="S174" s="64">
        <v>0.41799999999999998</v>
      </c>
      <c r="T174" s="65">
        <v>2.5000000000000001E-3</v>
      </c>
      <c r="U174" s="64">
        <v>0.41310000000000002</v>
      </c>
      <c r="V174" s="64">
        <v>0.4229</v>
      </c>
      <c r="X174" s="66"/>
      <c r="Z174" s="66"/>
    </row>
    <row r="175" spans="2:26" ht="15.6">
      <c r="B175" s="54" t="s">
        <v>21</v>
      </c>
      <c r="C175" s="55" t="s">
        <v>10</v>
      </c>
      <c r="D175" s="67" t="s">
        <v>127</v>
      </c>
      <c r="E175" s="68" t="s">
        <v>119</v>
      </c>
      <c r="F175" s="58">
        <v>61</v>
      </c>
      <c r="G175" s="58">
        <v>29476</v>
      </c>
      <c r="H175" s="58">
        <v>577502</v>
      </c>
      <c r="I175" s="59">
        <v>0</v>
      </c>
      <c r="J175" s="60">
        <v>48.1</v>
      </c>
      <c r="K175" s="72">
        <v>0.64</v>
      </c>
      <c r="L175" s="62">
        <v>46.85</v>
      </c>
      <c r="M175" s="62">
        <v>49.37</v>
      </c>
      <c r="N175" s="62">
        <v>5.03</v>
      </c>
      <c r="O175" s="60">
        <v>55</v>
      </c>
      <c r="P175" s="63">
        <v>0.67</v>
      </c>
      <c r="Q175" s="62">
        <v>53.68</v>
      </c>
      <c r="R175" s="62">
        <v>56.32</v>
      </c>
      <c r="S175" s="64">
        <v>0.623</v>
      </c>
      <c r="T175" s="65">
        <v>2.8E-3</v>
      </c>
      <c r="U175" s="64">
        <v>0.61750000000000005</v>
      </c>
      <c r="V175" s="64">
        <v>0.62849999999999995</v>
      </c>
      <c r="X175" s="66"/>
      <c r="Z175" s="66"/>
    </row>
    <row r="176" spans="2:26" ht="15.6">
      <c r="B176" s="54" t="s">
        <v>21</v>
      </c>
      <c r="C176" s="55" t="s">
        <v>10</v>
      </c>
      <c r="D176" s="67" t="s">
        <v>127</v>
      </c>
      <c r="E176" s="68" t="s">
        <v>34</v>
      </c>
      <c r="F176" s="58">
        <v>61</v>
      </c>
      <c r="G176" s="58">
        <v>6433</v>
      </c>
      <c r="H176" s="58">
        <v>577502</v>
      </c>
      <c r="I176" s="59">
        <v>0</v>
      </c>
      <c r="J176" s="60">
        <v>50.3</v>
      </c>
      <c r="K176" s="72">
        <v>0.67</v>
      </c>
      <c r="L176" s="62">
        <v>48.95</v>
      </c>
      <c r="M176" s="62">
        <v>51.6</v>
      </c>
      <c r="N176" s="62">
        <v>5.14</v>
      </c>
      <c r="O176" s="60">
        <v>60</v>
      </c>
      <c r="P176" s="63">
        <v>0.8</v>
      </c>
      <c r="Q176" s="62">
        <v>58.42</v>
      </c>
      <c r="R176" s="62">
        <v>61.58</v>
      </c>
      <c r="S176" s="64">
        <v>0.505</v>
      </c>
      <c r="T176" s="65">
        <v>6.1999999999999998E-3</v>
      </c>
      <c r="U176" s="64">
        <v>0.49280000000000002</v>
      </c>
      <c r="V176" s="64">
        <v>0.51719999999999999</v>
      </c>
      <c r="X176" s="66"/>
      <c r="Z176" s="66"/>
    </row>
    <row r="177" spans="2:26" ht="15.6">
      <c r="B177" s="76" t="s">
        <v>21</v>
      </c>
      <c r="C177" s="77" t="s">
        <v>134</v>
      </c>
      <c r="D177" s="78" t="s">
        <v>127</v>
      </c>
      <c r="E177" s="79" t="s">
        <v>121</v>
      </c>
      <c r="F177" s="80">
        <v>61</v>
      </c>
      <c r="G177" s="80">
        <v>372634</v>
      </c>
      <c r="H177" s="80">
        <v>577502</v>
      </c>
      <c r="I177" s="108">
        <v>0</v>
      </c>
      <c r="J177" s="83">
        <v>52.3</v>
      </c>
      <c r="K177" s="93">
        <v>0.47</v>
      </c>
      <c r="L177" s="85">
        <v>51.35</v>
      </c>
      <c r="M177" s="85">
        <v>53.18</v>
      </c>
      <c r="N177" s="85">
        <v>3.66</v>
      </c>
      <c r="O177" s="83">
        <v>59</v>
      </c>
      <c r="P177" s="94">
        <v>0.54</v>
      </c>
      <c r="Q177" s="85">
        <v>57.95</v>
      </c>
      <c r="R177" s="85">
        <v>60.05</v>
      </c>
      <c r="S177" s="87">
        <v>0.47399999999999998</v>
      </c>
      <c r="T177" s="95">
        <v>8.0000000000000004E-4</v>
      </c>
      <c r="U177" s="87">
        <v>0.47239999999999999</v>
      </c>
      <c r="V177" s="87">
        <v>0.47560000000000002</v>
      </c>
      <c r="X177" s="66"/>
      <c r="Z177" s="66"/>
    </row>
    <row r="178" spans="2:26" ht="15.6">
      <c r="B178" s="76" t="s">
        <v>21</v>
      </c>
      <c r="C178" s="79" t="s">
        <v>135</v>
      </c>
      <c r="D178" s="78" t="s">
        <v>136</v>
      </c>
      <c r="E178" s="77" t="s">
        <v>137</v>
      </c>
      <c r="F178" s="81">
        <v>208</v>
      </c>
      <c r="G178" s="81"/>
      <c r="H178" s="90">
        <v>1764410</v>
      </c>
      <c r="I178" s="91">
        <v>0</v>
      </c>
      <c r="J178" s="83"/>
      <c r="K178" s="93"/>
      <c r="L178" s="85"/>
      <c r="M178" s="85"/>
      <c r="N178" s="85"/>
      <c r="O178" s="83"/>
      <c r="P178" s="94"/>
      <c r="Q178" s="85"/>
      <c r="R178" s="85"/>
      <c r="S178" s="87"/>
      <c r="T178" s="95"/>
      <c r="U178" s="87"/>
      <c r="V178" s="87"/>
    </row>
    <row r="179" spans="2:26" ht="15.6">
      <c r="B179" s="76" t="s">
        <v>21</v>
      </c>
      <c r="C179" s="79" t="s">
        <v>135</v>
      </c>
      <c r="D179" s="78" t="s">
        <v>136</v>
      </c>
      <c r="E179" s="77" t="s">
        <v>138</v>
      </c>
      <c r="F179" s="81">
        <v>208</v>
      </c>
      <c r="G179" s="81"/>
      <c r="H179" s="90">
        <v>1764410</v>
      </c>
      <c r="I179" s="91">
        <v>0</v>
      </c>
      <c r="J179" s="83"/>
      <c r="K179" s="93"/>
      <c r="L179" s="85"/>
      <c r="M179" s="85"/>
      <c r="N179" s="85"/>
      <c r="O179" s="83"/>
      <c r="P179" s="94"/>
      <c r="Q179" s="85"/>
      <c r="R179" s="85"/>
      <c r="S179" s="87"/>
      <c r="T179" s="95"/>
      <c r="U179" s="87"/>
      <c r="V179" s="87"/>
    </row>
    <row r="180" spans="2:26" ht="15.6">
      <c r="B180" s="76" t="s">
        <v>21</v>
      </c>
      <c r="C180" s="79" t="s">
        <v>135</v>
      </c>
      <c r="D180" s="78" t="s">
        <v>136</v>
      </c>
      <c r="E180" s="77" t="s">
        <v>139</v>
      </c>
      <c r="F180" s="81">
        <v>208</v>
      </c>
      <c r="G180" s="81"/>
      <c r="H180" s="90">
        <v>1764410</v>
      </c>
      <c r="I180" s="91">
        <v>0</v>
      </c>
      <c r="J180" s="83"/>
      <c r="K180" s="93"/>
      <c r="L180" s="85"/>
      <c r="M180" s="85"/>
      <c r="N180" s="85"/>
      <c r="O180" s="83"/>
      <c r="P180" s="94"/>
      <c r="Q180" s="85"/>
      <c r="R180" s="85"/>
      <c r="S180" s="87"/>
      <c r="T180" s="95"/>
      <c r="U180" s="87"/>
      <c r="V180" s="87"/>
    </row>
    <row r="181" spans="2:26" ht="15.6">
      <c r="B181" s="76" t="s">
        <v>21</v>
      </c>
      <c r="C181" s="79" t="s">
        <v>135</v>
      </c>
      <c r="D181" s="78" t="s">
        <v>136</v>
      </c>
      <c r="E181" s="77" t="s">
        <v>140</v>
      </c>
      <c r="F181" s="81">
        <v>208</v>
      </c>
      <c r="G181" s="81"/>
      <c r="H181" s="81">
        <v>1764410</v>
      </c>
      <c r="I181" s="82">
        <v>0</v>
      </c>
      <c r="J181" s="92"/>
      <c r="K181" s="93"/>
      <c r="L181" s="94"/>
      <c r="M181" s="94"/>
      <c r="N181" s="94"/>
      <c r="O181" s="92"/>
      <c r="P181" s="94"/>
      <c r="Q181" s="94"/>
      <c r="R181" s="94"/>
      <c r="S181" s="95"/>
      <c r="T181" s="95"/>
      <c r="U181" s="95"/>
      <c r="V181" s="95"/>
    </row>
    <row r="182" spans="2:26" ht="15.6">
      <c r="B182" s="96" t="s">
        <v>142</v>
      </c>
      <c r="C182" s="97" t="s">
        <v>135</v>
      </c>
      <c r="D182" s="98" t="s">
        <v>136</v>
      </c>
      <c r="E182" s="97" t="s">
        <v>121</v>
      </c>
      <c r="F182" s="99">
        <v>208</v>
      </c>
      <c r="G182" s="99"/>
      <c r="H182" s="99">
        <v>1764410</v>
      </c>
      <c r="I182" s="100">
        <v>0</v>
      </c>
      <c r="J182" s="101"/>
      <c r="K182" s="102"/>
      <c r="L182" s="103"/>
      <c r="M182" s="103"/>
      <c r="N182" s="104"/>
      <c r="O182" s="101"/>
      <c r="P182" s="104"/>
      <c r="Q182" s="103"/>
      <c r="R182" s="103"/>
      <c r="S182" s="105"/>
      <c r="T182" s="106"/>
      <c r="U182" s="107"/>
      <c r="V182" s="107"/>
    </row>
    <row r="183" spans="2:26">
      <c r="B183" s="45" t="s">
        <v>23</v>
      </c>
      <c r="C183" s="46" t="s">
        <v>14</v>
      </c>
      <c r="D183" s="47">
        <v>80</v>
      </c>
      <c r="E183" s="46" t="s">
        <v>31</v>
      </c>
      <c r="F183" s="48">
        <v>0</v>
      </c>
      <c r="G183" s="48"/>
      <c r="H183" s="48"/>
      <c r="I183" s="49"/>
      <c r="J183" s="50"/>
      <c r="K183" s="51"/>
      <c r="L183" s="52"/>
      <c r="M183" s="52"/>
      <c r="N183" s="52"/>
      <c r="O183" s="50"/>
      <c r="P183" s="52"/>
      <c r="Q183" s="52"/>
      <c r="R183" s="52"/>
      <c r="S183" s="53"/>
      <c r="T183" s="53"/>
      <c r="U183" s="53"/>
      <c r="V183" s="53"/>
    </row>
    <row r="184" spans="2:26">
      <c r="B184" s="45" t="s">
        <v>23</v>
      </c>
      <c r="C184" s="46" t="s">
        <v>14</v>
      </c>
      <c r="D184" s="47">
        <v>80</v>
      </c>
      <c r="E184" s="46" t="s">
        <v>118</v>
      </c>
      <c r="F184" s="48">
        <v>0</v>
      </c>
      <c r="G184" s="48"/>
      <c r="H184" s="48"/>
      <c r="I184" s="49"/>
      <c r="J184" s="50"/>
      <c r="K184" s="51"/>
      <c r="L184" s="52"/>
      <c r="M184" s="52"/>
      <c r="N184" s="52"/>
      <c r="O184" s="50"/>
      <c r="P184" s="52"/>
      <c r="Q184" s="52"/>
      <c r="R184" s="52"/>
      <c r="S184" s="53"/>
      <c r="T184" s="53"/>
      <c r="U184" s="53"/>
      <c r="V184" s="53"/>
    </row>
    <row r="185" spans="2:26">
      <c r="B185" s="45" t="s">
        <v>23</v>
      </c>
      <c r="C185" s="46" t="s">
        <v>14</v>
      </c>
      <c r="D185" s="47">
        <v>80</v>
      </c>
      <c r="E185" s="46" t="s">
        <v>119</v>
      </c>
      <c r="F185" s="48">
        <v>0</v>
      </c>
      <c r="G185" s="48"/>
      <c r="H185" s="48"/>
      <c r="I185" s="49"/>
      <c r="J185" s="50"/>
      <c r="K185" s="51"/>
      <c r="L185" s="52"/>
      <c r="M185" s="52"/>
      <c r="N185" s="52"/>
      <c r="O185" s="50"/>
      <c r="P185" s="52"/>
      <c r="Q185" s="52"/>
      <c r="R185" s="52"/>
      <c r="S185" s="53"/>
      <c r="T185" s="53"/>
      <c r="U185" s="53"/>
      <c r="V185" s="53"/>
    </row>
    <row r="186" spans="2:26">
      <c r="B186" s="45" t="s">
        <v>23</v>
      </c>
      <c r="C186" s="46" t="s">
        <v>14</v>
      </c>
      <c r="D186" s="47">
        <v>80</v>
      </c>
      <c r="E186" s="46" t="s">
        <v>34</v>
      </c>
      <c r="F186" s="48">
        <v>0</v>
      </c>
      <c r="G186" s="48"/>
      <c r="H186" s="48"/>
      <c r="I186" s="49"/>
      <c r="J186" s="50"/>
      <c r="K186" s="51"/>
      <c r="L186" s="52"/>
      <c r="M186" s="52"/>
      <c r="N186" s="52"/>
      <c r="O186" s="50"/>
      <c r="P186" s="52"/>
      <c r="Q186" s="52"/>
      <c r="R186" s="52"/>
      <c r="S186" s="53"/>
      <c r="T186" s="53"/>
      <c r="U186" s="53"/>
      <c r="V186" s="53"/>
    </row>
    <row r="187" spans="2:26" s="66" customFormat="1" ht="15.6">
      <c r="B187" s="54" t="s">
        <v>23</v>
      </c>
      <c r="C187" s="55" t="s">
        <v>14</v>
      </c>
      <c r="D187" s="56" t="s">
        <v>120</v>
      </c>
      <c r="E187" s="57" t="s">
        <v>121</v>
      </c>
      <c r="F187" s="58">
        <v>0</v>
      </c>
      <c r="G187" s="58"/>
      <c r="H187" s="58"/>
      <c r="I187" s="59"/>
      <c r="J187" s="60"/>
      <c r="K187" s="61"/>
      <c r="L187" s="62"/>
      <c r="M187" s="62"/>
      <c r="N187" s="62"/>
      <c r="O187" s="60"/>
      <c r="P187" s="63"/>
      <c r="Q187" s="62"/>
      <c r="R187" s="62"/>
      <c r="S187" s="64"/>
      <c r="T187" s="65"/>
      <c r="U187" s="64"/>
      <c r="V187" s="64"/>
    </row>
    <row r="188" spans="2:26">
      <c r="B188" s="45" t="s">
        <v>23</v>
      </c>
      <c r="C188" s="46" t="s">
        <v>14</v>
      </c>
      <c r="D188" s="47">
        <v>90</v>
      </c>
      <c r="E188" s="46" t="s">
        <v>31</v>
      </c>
      <c r="F188" s="48">
        <v>0</v>
      </c>
      <c r="G188" s="48"/>
      <c r="H188" s="48"/>
      <c r="I188" s="49"/>
      <c r="J188" s="50"/>
      <c r="K188" s="51"/>
      <c r="L188" s="52"/>
      <c r="M188" s="52"/>
      <c r="N188" s="52"/>
      <c r="O188" s="50"/>
      <c r="P188" s="52"/>
      <c r="Q188" s="52"/>
      <c r="R188" s="52"/>
      <c r="S188" s="53"/>
      <c r="T188" s="53"/>
      <c r="U188" s="53"/>
      <c r="V188" s="53"/>
    </row>
    <row r="189" spans="2:26">
      <c r="B189" s="45" t="s">
        <v>23</v>
      </c>
      <c r="C189" s="46" t="s">
        <v>14</v>
      </c>
      <c r="D189" s="47">
        <v>90</v>
      </c>
      <c r="E189" s="46" t="s">
        <v>118</v>
      </c>
      <c r="F189" s="48">
        <v>0</v>
      </c>
      <c r="G189" s="48"/>
      <c r="H189" s="48"/>
      <c r="I189" s="49"/>
      <c r="J189" s="50"/>
      <c r="K189" s="51"/>
      <c r="L189" s="52"/>
      <c r="M189" s="52"/>
      <c r="N189" s="52"/>
      <c r="O189" s="50"/>
      <c r="P189" s="52"/>
      <c r="Q189" s="52"/>
      <c r="R189" s="52"/>
      <c r="S189" s="53"/>
      <c r="T189" s="53"/>
      <c r="U189" s="53"/>
      <c r="V189" s="53"/>
    </row>
    <row r="190" spans="2:26">
      <c r="B190" s="45" t="s">
        <v>23</v>
      </c>
      <c r="C190" s="46" t="s">
        <v>14</v>
      </c>
      <c r="D190" s="47">
        <v>90</v>
      </c>
      <c r="E190" s="46" t="s">
        <v>119</v>
      </c>
      <c r="F190" s="48">
        <v>0</v>
      </c>
      <c r="G190" s="48"/>
      <c r="H190" s="48"/>
      <c r="I190" s="49"/>
      <c r="J190" s="50"/>
      <c r="K190" s="51"/>
      <c r="L190" s="52"/>
      <c r="M190" s="52"/>
      <c r="N190" s="52"/>
      <c r="O190" s="50"/>
      <c r="P190" s="52"/>
      <c r="Q190" s="52"/>
      <c r="R190" s="52"/>
      <c r="S190" s="53"/>
      <c r="T190" s="53"/>
      <c r="U190" s="53"/>
      <c r="V190" s="53"/>
    </row>
    <row r="191" spans="2:26">
      <c r="B191" s="45" t="s">
        <v>23</v>
      </c>
      <c r="C191" s="46" t="s">
        <v>14</v>
      </c>
      <c r="D191" s="47">
        <v>90</v>
      </c>
      <c r="E191" s="46" t="s">
        <v>34</v>
      </c>
      <c r="F191" s="48">
        <v>0</v>
      </c>
      <c r="G191" s="48"/>
      <c r="H191" s="48"/>
      <c r="I191" s="49"/>
      <c r="J191" s="50"/>
      <c r="K191" s="51"/>
      <c r="L191" s="52"/>
      <c r="M191" s="52"/>
      <c r="N191" s="52"/>
      <c r="O191" s="50"/>
      <c r="P191" s="52"/>
      <c r="Q191" s="52"/>
      <c r="R191" s="52"/>
      <c r="S191" s="53"/>
      <c r="T191" s="53"/>
      <c r="U191" s="53"/>
      <c r="V191" s="53"/>
    </row>
    <row r="192" spans="2:26" s="66" customFormat="1" ht="15.6">
      <c r="B192" s="54" t="s">
        <v>23</v>
      </c>
      <c r="C192" s="55" t="s">
        <v>14</v>
      </c>
      <c r="D192" s="56" t="s">
        <v>122</v>
      </c>
      <c r="E192" s="57" t="s">
        <v>121</v>
      </c>
      <c r="F192" s="58">
        <v>0</v>
      </c>
      <c r="G192" s="58"/>
      <c r="H192" s="58"/>
      <c r="I192" s="59"/>
      <c r="J192" s="60"/>
      <c r="K192" s="61"/>
      <c r="L192" s="62"/>
      <c r="M192" s="62"/>
      <c r="N192" s="62"/>
      <c r="O192" s="60"/>
      <c r="P192" s="63"/>
      <c r="Q192" s="62"/>
      <c r="R192" s="62"/>
      <c r="S192" s="64"/>
      <c r="T192" s="65"/>
      <c r="U192" s="64"/>
      <c r="V192" s="64"/>
    </row>
    <row r="193" spans="2:22">
      <c r="B193" s="45" t="s">
        <v>23</v>
      </c>
      <c r="C193" s="46" t="s">
        <v>14</v>
      </c>
      <c r="D193" s="47">
        <v>100</v>
      </c>
      <c r="E193" s="46" t="s">
        <v>31</v>
      </c>
      <c r="F193" s="48">
        <v>0</v>
      </c>
      <c r="G193" s="48"/>
      <c r="H193" s="48"/>
      <c r="I193" s="49"/>
      <c r="J193" s="50"/>
      <c r="K193" s="51"/>
      <c r="L193" s="52"/>
      <c r="M193" s="52"/>
      <c r="N193" s="52"/>
      <c r="O193" s="50"/>
      <c r="P193" s="52"/>
      <c r="Q193" s="52"/>
      <c r="R193" s="52"/>
      <c r="S193" s="53"/>
      <c r="T193" s="53"/>
      <c r="U193" s="53"/>
      <c r="V193" s="53"/>
    </row>
    <row r="194" spans="2:22">
      <c r="B194" s="45" t="s">
        <v>23</v>
      </c>
      <c r="C194" s="46" t="s">
        <v>14</v>
      </c>
      <c r="D194" s="47">
        <v>100</v>
      </c>
      <c r="E194" s="46" t="s">
        <v>118</v>
      </c>
      <c r="F194" s="48">
        <v>0</v>
      </c>
      <c r="G194" s="48"/>
      <c r="H194" s="48"/>
      <c r="I194" s="49"/>
      <c r="J194" s="50"/>
      <c r="K194" s="51"/>
      <c r="L194" s="52"/>
      <c r="M194" s="52"/>
      <c r="N194" s="52"/>
      <c r="O194" s="50"/>
      <c r="P194" s="52"/>
      <c r="Q194" s="52"/>
      <c r="R194" s="52"/>
      <c r="S194" s="53"/>
      <c r="T194" s="53"/>
      <c r="U194" s="53"/>
      <c r="V194" s="53"/>
    </row>
    <row r="195" spans="2:22">
      <c r="B195" s="45" t="s">
        <v>23</v>
      </c>
      <c r="C195" s="46" t="s">
        <v>14</v>
      </c>
      <c r="D195" s="47">
        <v>100</v>
      </c>
      <c r="E195" s="46" t="s">
        <v>119</v>
      </c>
      <c r="F195" s="48">
        <v>0</v>
      </c>
      <c r="G195" s="48"/>
      <c r="H195" s="48"/>
      <c r="I195" s="49"/>
      <c r="J195" s="50"/>
      <c r="K195" s="51"/>
      <c r="L195" s="52"/>
      <c r="M195" s="52"/>
      <c r="N195" s="52"/>
      <c r="O195" s="50"/>
      <c r="P195" s="52"/>
      <c r="Q195" s="52"/>
      <c r="R195" s="52"/>
      <c r="S195" s="53"/>
      <c r="T195" s="53"/>
      <c r="U195" s="53"/>
      <c r="V195" s="53"/>
    </row>
    <row r="196" spans="2:22">
      <c r="B196" s="45" t="s">
        <v>23</v>
      </c>
      <c r="C196" s="46" t="s">
        <v>14</v>
      </c>
      <c r="D196" s="47">
        <v>100</v>
      </c>
      <c r="E196" s="46" t="s">
        <v>34</v>
      </c>
      <c r="F196" s="48">
        <v>0</v>
      </c>
      <c r="G196" s="48"/>
      <c r="H196" s="48"/>
      <c r="I196" s="49"/>
      <c r="J196" s="50"/>
      <c r="K196" s="51"/>
      <c r="L196" s="52"/>
      <c r="M196" s="52"/>
      <c r="N196" s="52"/>
      <c r="O196" s="50"/>
      <c r="P196" s="52"/>
      <c r="Q196" s="52"/>
      <c r="R196" s="52"/>
      <c r="S196" s="53"/>
      <c r="T196" s="53"/>
      <c r="U196" s="53"/>
      <c r="V196" s="53"/>
    </row>
    <row r="197" spans="2:22" s="66" customFormat="1" ht="15.6">
      <c r="B197" s="54" t="s">
        <v>23</v>
      </c>
      <c r="C197" s="55" t="s">
        <v>14</v>
      </c>
      <c r="D197" s="56" t="s">
        <v>123</v>
      </c>
      <c r="E197" s="57" t="s">
        <v>121</v>
      </c>
      <c r="F197" s="58">
        <v>0</v>
      </c>
      <c r="G197" s="58"/>
      <c r="H197" s="58"/>
      <c r="I197" s="59"/>
      <c r="J197" s="60"/>
      <c r="K197" s="61"/>
      <c r="L197" s="62"/>
      <c r="M197" s="62"/>
      <c r="N197" s="62"/>
      <c r="O197" s="60"/>
      <c r="P197" s="63"/>
      <c r="Q197" s="62"/>
      <c r="R197" s="62"/>
      <c r="S197" s="64"/>
      <c r="T197" s="65"/>
      <c r="U197" s="64"/>
      <c r="V197" s="64"/>
    </row>
    <row r="198" spans="2:22">
      <c r="B198" s="45" t="s">
        <v>23</v>
      </c>
      <c r="C198" s="46" t="s">
        <v>14</v>
      </c>
      <c r="D198" s="47">
        <v>110</v>
      </c>
      <c r="E198" s="46" t="s">
        <v>31</v>
      </c>
      <c r="F198" s="48">
        <v>0</v>
      </c>
      <c r="G198" s="48"/>
      <c r="H198" s="48"/>
      <c r="I198" s="49"/>
      <c r="J198" s="50"/>
      <c r="K198" s="51"/>
      <c r="L198" s="52"/>
      <c r="M198" s="52"/>
      <c r="N198" s="52"/>
      <c r="O198" s="50"/>
      <c r="P198" s="52"/>
      <c r="Q198" s="52"/>
      <c r="R198" s="52"/>
      <c r="S198" s="53"/>
      <c r="T198" s="53"/>
      <c r="U198" s="53"/>
      <c r="V198" s="53"/>
    </row>
    <row r="199" spans="2:22">
      <c r="B199" s="45" t="s">
        <v>23</v>
      </c>
      <c r="C199" s="46" t="s">
        <v>14</v>
      </c>
      <c r="D199" s="47">
        <v>110</v>
      </c>
      <c r="E199" s="46" t="s">
        <v>118</v>
      </c>
      <c r="F199" s="48">
        <v>0</v>
      </c>
      <c r="G199" s="48"/>
      <c r="H199" s="48"/>
      <c r="I199" s="49"/>
      <c r="J199" s="50"/>
      <c r="K199" s="51"/>
      <c r="L199" s="52"/>
      <c r="M199" s="52"/>
      <c r="N199" s="52"/>
      <c r="O199" s="50"/>
      <c r="P199" s="52"/>
      <c r="Q199" s="52"/>
      <c r="R199" s="52"/>
      <c r="S199" s="53"/>
      <c r="T199" s="53"/>
      <c r="U199" s="53"/>
      <c r="V199" s="53"/>
    </row>
    <row r="200" spans="2:22">
      <c r="B200" s="45" t="s">
        <v>23</v>
      </c>
      <c r="C200" s="46" t="s">
        <v>14</v>
      </c>
      <c r="D200" s="47">
        <v>110</v>
      </c>
      <c r="E200" s="46" t="s">
        <v>119</v>
      </c>
      <c r="F200" s="48">
        <v>0</v>
      </c>
      <c r="G200" s="48"/>
      <c r="H200" s="48"/>
      <c r="I200" s="49"/>
      <c r="J200" s="50"/>
      <c r="K200" s="51"/>
      <c r="L200" s="52"/>
      <c r="M200" s="52"/>
      <c r="N200" s="52"/>
      <c r="O200" s="50"/>
      <c r="P200" s="52"/>
      <c r="Q200" s="52"/>
      <c r="R200" s="52"/>
      <c r="S200" s="53"/>
      <c r="T200" s="53"/>
      <c r="U200" s="53"/>
      <c r="V200" s="53"/>
    </row>
    <row r="201" spans="2:22">
      <c r="B201" s="45" t="s">
        <v>23</v>
      </c>
      <c r="C201" s="46" t="s">
        <v>14</v>
      </c>
      <c r="D201" s="47">
        <v>110</v>
      </c>
      <c r="E201" s="46" t="s">
        <v>34</v>
      </c>
      <c r="F201" s="48">
        <v>0</v>
      </c>
      <c r="G201" s="48"/>
      <c r="H201" s="48"/>
      <c r="I201" s="49"/>
      <c r="J201" s="50"/>
      <c r="K201" s="51"/>
      <c r="L201" s="52"/>
      <c r="M201" s="52"/>
      <c r="N201" s="52"/>
      <c r="O201" s="50"/>
      <c r="P201" s="52"/>
      <c r="Q201" s="52"/>
      <c r="R201" s="52"/>
      <c r="S201" s="53"/>
      <c r="T201" s="53"/>
      <c r="U201" s="53"/>
      <c r="V201" s="53"/>
    </row>
    <row r="202" spans="2:22" s="66" customFormat="1" ht="15.6">
      <c r="B202" s="54" t="s">
        <v>23</v>
      </c>
      <c r="C202" s="55" t="s">
        <v>14</v>
      </c>
      <c r="D202" s="56" t="s">
        <v>124</v>
      </c>
      <c r="E202" s="57" t="s">
        <v>121</v>
      </c>
      <c r="F202" s="58">
        <v>0</v>
      </c>
      <c r="G202" s="58"/>
      <c r="H202" s="58"/>
      <c r="I202" s="59"/>
      <c r="J202" s="60"/>
      <c r="K202" s="61"/>
      <c r="L202" s="62"/>
      <c r="M202" s="62"/>
      <c r="N202" s="62"/>
      <c r="O202" s="60"/>
      <c r="P202" s="63"/>
      <c r="Q202" s="62"/>
      <c r="R202" s="62"/>
      <c r="S202" s="64"/>
      <c r="T202" s="65"/>
      <c r="U202" s="64"/>
      <c r="V202" s="64"/>
    </row>
    <row r="203" spans="2:22">
      <c r="B203" s="45" t="s">
        <v>23</v>
      </c>
      <c r="C203" s="46" t="s">
        <v>14</v>
      </c>
      <c r="D203" s="47">
        <v>120</v>
      </c>
      <c r="E203" s="46" t="s">
        <v>31</v>
      </c>
      <c r="F203" s="48">
        <v>0</v>
      </c>
      <c r="G203" s="48"/>
      <c r="H203" s="48"/>
      <c r="I203" s="49"/>
      <c r="J203" s="50"/>
      <c r="K203" s="51"/>
      <c r="L203" s="52"/>
      <c r="M203" s="52"/>
      <c r="N203" s="52"/>
      <c r="O203" s="50"/>
      <c r="P203" s="52"/>
      <c r="Q203" s="52"/>
      <c r="R203" s="52"/>
      <c r="S203" s="53"/>
      <c r="T203" s="53"/>
      <c r="U203" s="53"/>
      <c r="V203" s="53"/>
    </row>
    <row r="204" spans="2:22">
      <c r="B204" s="45" t="s">
        <v>23</v>
      </c>
      <c r="C204" s="46" t="s">
        <v>14</v>
      </c>
      <c r="D204" s="47">
        <v>120</v>
      </c>
      <c r="E204" s="46" t="s">
        <v>118</v>
      </c>
      <c r="F204" s="48">
        <v>0</v>
      </c>
      <c r="G204" s="48"/>
      <c r="H204" s="48"/>
      <c r="I204" s="49"/>
      <c r="J204" s="50"/>
      <c r="K204" s="51"/>
      <c r="L204" s="52"/>
      <c r="M204" s="52"/>
      <c r="N204" s="52"/>
      <c r="O204" s="50"/>
      <c r="P204" s="52"/>
      <c r="Q204" s="52"/>
      <c r="R204" s="52"/>
      <c r="S204" s="53"/>
      <c r="T204" s="53"/>
      <c r="U204" s="53"/>
      <c r="V204" s="53"/>
    </row>
    <row r="205" spans="2:22">
      <c r="B205" s="45" t="s">
        <v>23</v>
      </c>
      <c r="C205" s="46" t="s">
        <v>14</v>
      </c>
      <c r="D205" s="47">
        <v>120</v>
      </c>
      <c r="E205" s="46" t="s">
        <v>119</v>
      </c>
      <c r="F205" s="48">
        <v>0</v>
      </c>
      <c r="G205" s="48"/>
      <c r="H205" s="48"/>
      <c r="I205" s="49"/>
      <c r="J205" s="50"/>
      <c r="K205" s="51"/>
      <c r="L205" s="52"/>
      <c r="M205" s="52"/>
      <c r="N205" s="52"/>
      <c r="O205" s="50"/>
      <c r="P205" s="52"/>
      <c r="Q205" s="52"/>
      <c r="R205" s="52"/>
      <c r="S205" s="53"/>
      <c r="T205" s="53"/>
      <c r="U205" s="53"/>
      <c r="V205" s="53"/>
    </row>
    <row r="206" spans="2:22">
      <c r="B206" s="45" t="s">
        <v>23</v>
      </c>
      <c r="C206" s="46" t="s">
        <v>14</v>
      </c>
      <c r="D206" s="47">
        <v>120</v>
      </c>
      <c r="E206" s="46" t="s">
        <v>34</v>
      </c>
      <c r="F206" s="48">
        <v>0</v>
      </c>
      <c r="G206" s="48"/>
      <c r="H206" s="48"/>
      <c r="I206" s="49"/>
      <c r="J206" s="50"/>
      <c r="K206" s="51"/>
      <c r="L206" s="52"/>
      <c r="M206" s="52"/>
      <c r="N206" s="52"/>
      <c r="O206" s="50"/>
      <c r="P206" s="52"/>
      <c r="Q206" s="52"/>
      <c r="R206" s="52"/>
      <c r="S206" s="53"/>
      <c r="T206" s="53"/>
      <c r="U206" s="53"/>
      <c r="V206" s="53"/>
    </row>
    <row r="207" spans="2:22" s="66" customFormat="1" ht="15.6">
      <c r="B207" s="54" t="s">
        <v>23</v>
      </c>
      <c r="C207" s="55" t="s">
        <v>14</v>
      </c>
      <c r="D207" s="56" t="s">
        <v>125</v>
      </c>
      <c r="E207" s="57" t="s">
        <v>121</v>
      </c>
      <c r="F207" s="58">
        <v>0</v>
      </c>
      <c r="G207" s="58"/>
      <c r="H207" s="58"/>
      <c r="I207" s="59"/>
      <c r="J207" s="60"/>
      <c r="K207" s="61"/>
      <c r="L207" s="62"/>
      <c r="M207" s="62"/>
      <c r="N207" s="62"/>
      <c r="O207" s="60"/>
      <c r="P207" s="63"/>
      <c r="Q207" s="62"/>
      <c r="R207" s="62"/>
      <c r="S207" s="64"/>
      <c r="T207" s="65"/>
      <c r="U207" s="64"/>
      <c r="V207" s="64"/>
    </row>
    <row r="208" spans="2:22">
      <c r="B208" s="45" t="s">
        <v>23</v>
      </c>
      <c r="C208" s="46" t="s">
        <v>14</v>
      </c>
      <c r="D208" s="47">
        <v>130</v>
      </c>
      <c r="E208" s="46" t="s">
        <v>31</v>
      </c>
      <c r="F208" s="48">
        <v>0</v>
      </c>
      <c r="G208" s="48"/>
      <c r="H208" s="48"/>
      <c r="I208" s="49"/>
      <c r="J208" s="50"/>
      <c r="K208" s="51"/>
      <c r="L208" s="52"/>
      <c r="M208" s="52"/>
      <c r="N208" s="52"/>
      <c r="O208" s="50"/>
      <c r="P208" s="52"/>
      <c r="Q208" s="52"/>
      <c r="R208" s="52"/>
      <c r="S208" s="53"/>
      <c r="T208" s="53"/>
      <c r="U208" s="53"/>
      <c r="V208" s="53"/>
    </row>
    <row r="209" spans="2:26">
      <c r="B209" s="45" t="s">
        <v>23</v>
      </c>
      <c r="C209" s="46" t="s">
        <v>14</v>
      </c>
      <c r="D209" s="47">
        <v>130</v>
      </c>
      <c r="E209" s="46" t="s">
        <v>118</v>
      </c>
      <c r="F209" s="48">
        <v>0</v>
      </c>
      <c r="G209" s="48"/>
      <c r="H209" s="48"/>
      <c r="I209" s="49"/>
      <c r="J209" s="50"/>
      <c r="K209" s="51"/>
      <c r="L209" s="52"/>
      <c r="M209" s="52"/>
      <c r="N209" s="52"/>
      <c r="O209" s="50"/>
      <c r="P209" s="52"/>
      <c r="Q209" s="52"/>
      <c r="R209" s="52"/>
      <c r="S209" s="53"/>
      <c r="T209" s="53"/>
      <c r="U209" s="53"/>
      <c r="V209" s="53"/>
    </row>
    <row r="210" spans="2:26">
      <c r="B210" s="45" t="s">
        <v>23</v>
      </c>
      <c r="C210" s="46" t="s">
        <v>14</v>
      </c>
      <c r="D210" s="47">
        <v>130</v>
      </c>
      <c r="E210" s="46" t="s">
        <v>119</v>
      </c>
      <c r="F210" s="48">
        <v>0</v>
      </c>
      <c r="G210" s="48"/>
      <c r="H210" s="48"/>
      <c r="I210" s="49"/>
      <c r="J210" s="50"/>
      <c r="K210" s="51"/>
      <c r="L210" s="52"/>
      <c r="M210" s="52"/>
      <c r="N210" s="52"/>
      <c r="O210" s="50"/>
      <c r="P210" s="52"/>
      <c r="Q210" s="52"/>
      <c r="R210" s="52"/>
      <c r="S210" s="53"/>
      <c r="T210" s="53"/>
      <c r="U210" s="53"/>
      <c r="V210" s="53"/>
    </row>
    <row r="211" spans="2:26">
      <c r="B211" s="45" t="s">
        <v>23</v>
      </c>
      <c r="C211" s="46" t="s">
        <v>14</v>
      </c>
      <c r="D211" s="47">
        <v>130</v>
      </c>
      <c r="E211" s="46" t="s">
        <v>34</v>
      </c>
      <c r="F211" s="48">
        <v>0</v>
      </c>
      <c r="G211" s="48"/>
      <c r="H211" s="48"/>
      <c r="I211" s="49"/>
      <c r="J211" s="50"/>
      <c r="K211" s="51"/>
      <c r="L211" s="52"/>
      <c r="M211" s="52"/>
      <c r="N211" s="52"/>
      <c r="O211" s="50"/>
      <c r="P211" s="52"/>
      <c r="Q211" s="52"/>
      <c r="R211" s="52"/>
      <c r="S211" s="53"/>
      <c r="T211" s="53"/>
      <c r="U211" s="53"/>
      <c r="V211" s="53"/>
    </row>
    <row r="212" spans="2:26" s="66" customFormat="1" ht="15.6">
      <c r="B212" s="54" t="s">
        <v>23</v>
      </c>
      <c r="C212" s="55" t="s">
        <v>14</v>
      </c>
      <c r="D212" s="56" t="s">
        <v>126</v>
      </c>
      <c r="E212" s="57" t="s">
        <v>121</v>
      </c>
      <c r="F212" s="58">
        <v>0</v>
      </c>
      <c r="G212" s="58"/>
      <c r="H212" s="58"/>
      <c r="I212" s="59"/>
      <c r="J212" s="60"/>
      <c r="K212" s="61"/>
      <c r="L212" s="62"/>
      <c r="M212" s="62"/>
      <c r="N212" s="62"/>
      <c r="O212" s="60"/>
      <c r="P212" s="63"/>
      <c r="Q212" s="62"/>
      <c r="R212" s="62"/>
      <c r="S212" s="64"/>
      <c r="T212" s="65"/>
      <c r="U212" s="64"/>
      <c r="V212" s="64"/>
    </row>
    <row r="213" spans="2:26" ht="15.6">
      <c r="B213" s="54" t="s">
        <v>23</v>
      </c>
      <c r="C213" s="55" t="s">
        <v>14</v>
      </c>
      <c r="D213" s="67" t="s">
        <v>127</v>
      </c>
      <c r="E213" s="68" t="s">
        <v>31</v>
      </c>
      <c r="F213" s="58">
        <v>0</v>
      </c>
      <c r="G213" s="58"/>
      <c r="H213" s="58"/>
      <c r="I213" s="59"/>
      <c r="J213" s="60"/>
      <c r="K213" s="72"/>
      <c r="L213" s="62"/>
      <c r="M213" s="62"/>
      <c r="N213" s="62"/>
      <c r="O213" s="60"/>
      <c r="P213" s="63"/>
      <c r="Q213" s="62"/>
      <c r="R213" s="62"/>
      <c r="S213" s="64"/>
      <c r="T213" s="65"/>
      <c r="U213" s="64"/>
      <c r="V213" s="64"/>
      <c r="X213" s="66"/>
      <c r="Z213" s="66"/>
    </row>
    <row r="214" spans="2:26" ht="15.6">
      <c r="B214" s="54" t="s">
        <v>23</v>
      </c>
      <c r="C214" s="55" t="s">
        <v>14</v>
      </c>
      <c r="D214" s="67" t="s">
        <v>127</v>
      </c>
      <c r="E214" s="68" t="s">
        <v>118</v>
      </c>
      <c r="F214" s="58">
        <v>0</v>
      </c>
      <c r="G214" s="58"/>
      <c r="H214" s="58"/>
      <c r="I214" s="59"/>
      <c r="J214" s="60"/>
      <c r="K214" s="72"/>
      <c r="L214" s="62"/>
      <c r="M214" s="62"/>
      <c r="N214" s="62"/>
      <c r="O214" s="60"/>
      <c r="P214" s="63"/>
      <c r="Q214" s="62"/>
      <c r="R214" s="62"/>
      <c r="S214" s="64"/>
      <c r="T214" s="65"/>
      <c r="U214" s="64"/>
      <c r="V214" s="64"/>
      <c r="X214" s="66"/>
      <c r="Z214" s="66"/>
    </row>
    <row r="215" spans="2:26" ht="15.6">
      <c r="B215" s="54" t="s">
        <v>23</v>
      </c>
      <c r="C215" s="55" t="s">
        <v>14</v>
      </c>
      <c r="D215" s="67" t="s">
        <v>127</v>
      </c>
      <c r="E215" s="68" t="s">
        <v>119</v>
      </c>
      <c r="F215" s="58">
        <v>0</v>
      </c>
      <c r="G215" s="58"/>
      <c r="H215" s="58"/>
      <c r="I215" s="59"/>
      <c r="J215" s="60"/>
      <c r="K215" s="72"/>
      <c r="L215" s="62"/>
      <c r="M215" s="62"/>
      <c r="N215" s="62"/>
      <c r="O215" s="60"/>
      <c r="P215" s="63"/>
      <c r="Q215" s="62"/>
      <c r="R215" s="62"/>
      <c r="S215" s="64"/>
      <c r="T215" s="65"/>
      <c r="U215" s="64"/>
      <c r="V215" s="64"/>
      <c r="X215" s="66"/>
      <c r="Z215" s="66"/>
    </row>
    <row r="216" spans="2:26" ht="15.6">
      <c r="B216" s="54" t="s">
        <v>23</v>
      </c>
      <c r="C216" s="55" t="s">
        <v>14</v>
      </c>
      <c r="D216" s="67" t="s">
        <v>127</v>
      </c>
      <c r="E216" s="68" t="s">
        <v>34</v>
      </c>
      <c r="F216" s="58">
        <v>0</v>
      </c>
      <c r="G216" s="58"/>
      <c r="H216" s="58"/>
      <c r="I216" s="59"/>
      <c r="J216" s="60"/>
      <c r="K216" s="72"/>
      <c r="L216" s="62"/>
      <c r="M216" s="62"/>
      <c r="N216" s="62"/>
      <c r="O216" s="60"/>
      <c r="P216" s="63"/>
      <c r="Q216" s="62"/>
      <c r="R216" s="62"/>
      <c r="S216" s="64"/>
      <c r="T216" s="65"/>
      <c r="U216" s="64"/>
      <c r="V216" s="64"/>
      <c r="X216" s="66"/>
      <c r="Z216" s="66"/>
    </row>
    <row r="217" spans="2:26" s="66" customFormat="1" ht="15.6">
      <c r="B217" s="76" t="s">
        <v>23</v>
      </c>
      <c r="C217" s="77" t="s">
        <v>128</v>
      </c>
      <c r="D217" s="78" t="s">
        <v>127</v>
      </c>
      <c r="E217" s="79" t="s">
        <v>121</v>
      </c>
      <c r="F217" s="80">
        <v>0</v>
      </c>
      <c r="G217" s="80"/>
      <c r="H217" s="80"/>
      <c r="I217" s="108"/>
      <c r="J217" s="83"/>
      <c r="K217" s="109"/>
      <c r="L217" s="85"/>
      <c r="M217" s="85"/>
      <c r="N217" s="85"/>
      <c r="O217" s="83"/>
      <c r="P217" s="110"/>
      <c r="Q217" s="85"/>
      <c r="R217" s="85"/>
      <c r="S217" s="87"/>
      <c r="T217" s="111"/>
      <c r="U217" s="87"/>
      <c r="V217" s="87"/>
    </row>
    <row r="218" spans="2:26">
      <c r="B218" s="45" t="s">
        <v>23</v>
      </c>
      <c r="C218" s="46" t="s">
        <v>12</v>
      </c>
      <c r="D218" s="47">
        <v>60</v>
      </c>
      <c r="E218" s="46" t="s">
        <v>31</v>
      </c>
      <c r="F218" s="48">
        <v>10</v>
      </c>
      <c r="G218" s="48">
        <v>62709</v>
      </c>
      <c r="H218" s="48">
        <v>143437</v>
      </c>
      <c r="I218" s="49">
        <v>0</v>
      </c>
      <c r="J218" s="50">
        <v>59.1</v>
      </c>
      <c r="K218" s="51">
        <v>1.51</v>
      </c>
      <c r="L218" s="52">
        <v>56.09</v>
      </c>
      <c r="M218" s="52">
        <v>62.02</v>
      </c>
      <c r="N218" s="52">
        <v>4.79</v>
      </c>
      <c r="O218" s="50">
        <v>66</v>
      </c>
      <c r="P218" s="52">
        <v>1.51</v>
      </c>
      <c r="Q218" s="52">
        <v>63.03</v>
      </c>
      <c r="R218" s="52">
        <v>68.97</v>
      </c>
      <c r="S218" s="53">
        <v>0.53500000000000003</v>
      </c>
      <c r="T218" s="53">
        <v>2E-3</v>
      </c>
      <c r="U218" s="53">
        <v>0.53110000000000002</v>
      </c>
      <c r="V218" s="53">
        <v>0.53890000000000005</v>
      </c>
    </row>
    <row r="219" spans="2:26">
      <c r="B219" s="45" t="s">
        <v>23</v>
      </c>
      <c r="C219" s="46" t="s">
        <v>12</v>
      </c>
      <c r="D219" s="47">
        <v>60</v>
      </c>
      <c r="E219" s="46" t="s">
        <v>118</v>
      </c>
      <c r="F219" s="48">
        <v>10</v>
      </c>
      <c r="G219" s="48">
        <v>5426</v>
      </c>
      <c r="H219" s="48">
        <v>143437</v>
      </c>
      <c r="I219" s="49">
        <v>0</v>
      </c>
      <c r="J219" s="50">
        <v>58.9</v>
      </c>
      <c r="K219" s="51">
        <v>1.87</v>
      </c>
      <c r="L219" s="52">
        <v>55.2</v>
      </c>
      <c r="M219" s="52">
        <v>62.53</v>
      </c>
      <c r="N219" s="52">
        <v>5.91</v>
      </c>
      <c r="O219" s="50">
        <v>67</v>
      </c>
      <c r="P219" s="52">
        <v>1.77</v>
      </c>
      <c r="Q219" s="52">
        <v>63.53</v>
      </c>
      <c r="R219" s="52">
        <v>70.47</v>
      </c>
      <c r="S219" s="53">
        <v>0.44</v>
      </c>
      <c r="T219" s="53">
        <v>6.7000000000000002E-3</v>
      </c>
      <c r="U219" s="53">
        <v>0.4269</v>
      </c>
      <c r="V219" s="53">
        <v>0.4531</v>
      </c>
    </row>
    <row r="220" spans="2:26">
      <c r="B220" s="45" t="s">
        <v>23</v>
      </c>
      <c r="C220" s="46" t="s">
        <v>12</v>
      </c>
      <c r="D220" s="47">
        <v>60</v>
      </c>
      <c r="E220" s="46" t="s">
        <v>119</v>
      </c>
      <c r="F220" s="48">
        <v>10</v>
      </c>
      <c r="G220" s="48">
        <v>1729</v>
      </c>
      <c r="H220" s="48">
        <v>143437</v>
      </c>
      <c r="I220" s="49">
        <v>0</v>
      </c>
      <c r="J220" s="50">
        <v>50</v>
      </c>
      <c r="K220" s="51">
        <v>2.09</v>
      </c>
      <c r="L220" s="52">
        <v>45.86</v>
      </c>
      <c r="M220" s="52">
        <v>54.05</v>
      </c>
      <c r="N220" s="52">
        <v>6.61</v>
      </c>
      <c r="O220" s="50">
        <v>60</v>
      </c>
      <c r="P220" s="52">
        <v>2.09</v>
      </c>
      <c r="Q220" s="52">
        <v>55.91</v>
      </c>
      <c r="R220" s="52">
        <v>64.09</v>
      </c>
      <c r="S220" s="53">
        <v>0.82699999999999996</v>
      </c>
      <c r="T220" s="53">
        <v>9.1000000000000004E-3</v>
      </c>
      <c r="U220" s="53">
        <v>0.80920000000000003</v>
      </c>
      <c r="V220" s="53">
        <v>0.8448</v>
      </c>
    </row>
    <row r="221" spans="2:26">
      <c r="B221" s="45" t="s">
        <v>23</v>
      </c>
      <c r="C221" s="46" t="s">
        <v>12</v>
      </c>
      <c r="D221" s="47">
        <v>60</v>
      </c>
      <c r="E221" s="46" t="s">
        <v>34</v>
      </c>
      <c r="F221" s="48">
        <v>10</v>
      </c>
      <c r="G221" s="48">
        <v>7007</v>
      </c>
      <c r="H221" s="48">
        <v>143437</v>
      </c>
      <c r="I221" s="49">
        <v>0</v>
      </c>
      <c r="J221" s="50">
        <v>59.4</v>
      </c>
      <c r="K221" s="51">
        <v>1.22</v>
      </c>
      <c r="L221" s="52">
        <v>57.03</v>
      </c>
      <c r="M221" s="52">
        <v>61.81</v>
      </c>
      <c r="N221" s="52">
        <v>3.86</v>
      </c>
      <c r="O221" s="50">
        <v>72</v>
      </c>
      <c r="P221" s="52">
        <v>1.62</v>
      </c>
      <c r="Q221" s="52">
        <v>68.83</v>
      </c>
      <c r="R221" s="52">
        <v>75.17</v>
      </c>
      <c r="S221" s="53">
        <v>0.52100000000000002</v>
      </c>
      <c r="T221" s="53">
        <v>6.0000000000000001E-3</v>
      </c>
      <c r="U221" s="53">
        <v>0.50919999999999999</v>
      </c>
      <c r="V221" s="53">
        <v>0.53280000000000005</v>
      </c>
    </row>
    <row r="222" spans="2:26" ht="15.6">
      <c r="B222" s="54" t="s">
        <v>23</v>
      </c>
      <c r="C222" s="55" t="s">
        <v>12</v>
      </c>
      <c r="D222" s="56" t="s">
        <v>129</v>
      </c>
      <c r="E222" s="57" t="s">
        <v>121</v>
      </c>
      <c r="F222" s="58">
        <v>10</v>
      </c>
      <c r="G222" s="58">
        <v>77827</v>
      </c>
      <c r="H222" s="58">
        <v>143437</v>
      </c>
      <c r="I222" s="59">
        <v>0</v>
      </c>
      <c r="J222" s="60">
        <v>59.1</v>
      </c>
      <c r="K222" s="61">
        <v>1.42</v>
      </c>
      <c r="L222" s="62">
        <v>56.34</v>
      </c>
      <c r="M222" s="62">
        <v>61.89</v>
      </c>
      <c r="N222" s="62">
        <v>4.4800000000000004</v>
      </c>
      <c r="O222" s="60">
        <v>67</v>
      </c>
      <c r="P222" s="63">
        <v>1.33</v>
      </c>
      <c r="Q222" s="62">
        <v>64.400000000000006</v>
      </c>
      <c r="R222" s="62">
        <v>69.599999999999994</v>
      </c>
      <c r="S222" s="64">
        <v>0.53400000000000003</v>
      </c>
      <c r="T222" s="65">
        <v>1.8E-3</v>
      </c>
      <c r="U222" s="64">
        <v>0.53049999999999997</v>
      </c>
      <c r="V222" s="64">
        <v>0.53749999999999998</v>
      </c>
      <c r="X222" s="66"/>
      <c r="Z222" s="66"/>
    </row>
    <row r="223" spans="2:26">
      <c r="B223" s="45" t="s">
        <v>23</v>
      </c>
      <c r="C223" s="46" t="s">
        <v>12</v>
      </c>
      <c r="D223" s="47">
        <v>70</v>
      </c>
      <c r="E223" s="46" t="s">
        <v>31</v>
      </c>
      <c r="F223" s="48">
        <v>26</v>
      </c>
      <c r="G223" s="48">
        <v>233801</v>
      </c>
      <c r="H223" s="48">
        <v>520723</v>
      </c>
      <c r="I223" s="49">
        <v>0</v>
      </c>
      <c r="J223" s="50">
        <v>70.5</v>
      </c>
      <c r="K223" s="51">
        <v>0.98</v>
      </c>
      <c r="L223" s="52">
        <v>68.59</v>
      </c>
      <c r="M223" s="52">
        <v>72.42</v>
      </c>
      <c r="N223" s="52">
        <v>4.9800000000000004</v>
      </c>
      <c r="O223" s="50">
        <v>80</v>
      </c>
      <c r="P223" s="52">
        <v>1.04</v>
      </c>
      <c r="Q223" s="52">
        <v>77.97</v>
      </c>
      <c r="R223" s="52">
        <v>82.03</v>
      </c>
      <c r="S223" s="53">
        <v>0.48899999999999999</v>
      </c>
      <c r="T223" s="53">
        <v>1E-3</v>
      </c>
      <c r="U223" s="53">
        <v>0.48699999999999999</v>
      </c>
      <c r="V223" s="53">
        <v>0.49099999999999999</v>
      </c>
    </row>
    <row r="224" spans="2:26">
      <c r="B224" s="45" t="s">
        <v>23</v>
      </c>
      <c r="C224" s="46" t="s">
        <v>12</v>
      </c>
      <c r="D224" s="47">
        <v>70</v>
      </c>
      <c r="E224" s="46" t="s">
        <v>118</v>
      </c>
      <c r="F224" s="48">
        <v>26</v>
      </c>
      <c r="G224" s="48">
        <v>20403</v>
      </c>
      <c r="H224" s="48">
        <v>520723</v>
      </c>
      <c r="I224" s="49">
        <v>0</v>
      </c>
      <c r="J224" s="50">
        <v>71.8</v>
      </c>
      <c r="K224" s="51">
        <v>1.03</v>
      </c>
      <c r="L224" s="52">
        <v>69.77</v>
      </c>
      <c r="M224" s="52">
        <v>73.81</v>
      </c>
      <c r="N224" s="52">
        <v>5.25</v>
      </c>
      <c r="O224" s="50">
        <v>82</v>
      </c>
      <c r="P224" s="52">
        <v>1.1499999999999999</v>
      </c>
      <c r="Q224" s="52">
        <v>79.739999999999995</v>
      </c>
      <c r="R224" s="52">
        <v>84.26</v>
      </c>
      <c r="S224" s="53">
        <v>0.39600000000000002</v>
      </c>
      <c r="T224" s="53">
        <v>3.3999999999999998E-3</v>
      </c>
      <c r="U224" s="53">
        <v>0.38929999999999998</v>
      </c>
      <c r="V224" s="53">
        <v>0.4027</v>
      </c>
    </row>
    <row r="225" spans="2:26">
      <c r="B225" s="45" t="s">
        <v>23</v>
      </c>
      <c r="C225" s="46" t="s">
        <v>12</v>
      </c>
      <c r="D225" s="47">
        <v>70</v>
      </c>
      <c r="E225" s="46" t="s">
        <v>119</v>
      </c>
      <c r="F225" s="48">
        <v>26</v>
      </c>
      <c r="G225" s="48">
        <v>4406</v>
      </c>
      <c r="H225" s="48">
        <v>520723</v>
      </c>
      <c r="I225" s="49">
        <v>0</v>
      </c>
      <c r="J225" s="50">
        <v>61.1</v>
      </c>
      <c r="K225" s="51">
        <v>1.51</v>
      </c>
      <c r="L225" s="52">
        <v>58.11</v>
      </c>
      <c r="M225" s="52">
        <v>64.040000000000006</v>
      </c>
      <c r="N225" s="52">
        <v>7.57</v>
      </c>
      <c r="O225" s="50">
        <v>73</v>
      </c>
      <c r="P225" s="52">
        <v>1.19</v>
      </c>
      <c r="Q225" s="52">
        <v>70.67</v>
      </c>
      <c r="R225" s="52">
        <v>75.33</v>
      </c>
      <c r="S225" s="53">
        <v>0.69399999999999995</v>
      </c>
      <c r="T225" s="53">
        <v>6.8999999999999999E-3</v>
      </c>
      <c r="U225" s="53">
        <v>0.68049999999999999</v>
      </c>
      <c r="V225" s="53">
        <v>0.70750000000000002</v>
      </c>
    </row>
    <row r="226" spans="2:26">
      <c r="B226" s="45" t="s">
        <v>23</v>
      </c>
      <c r="C226" s="46" t="s">
        <v>12</v>
      </c>
      <c r="D226" s="47">
        <v>70</v>
      </c>
      <c r="E226" s="46" t="s">
        <v>34</v>
      </c>
      <c r="F226" s="48">
        <v>26</v>
      </c>
      <c r="G226" s="48">
        <v>8177</v>
      </c>
      <c r="H226" s="48">
        <v>520723</v>
      </c>
      <c r="I226" s="49">
        <v>0</v>
      </c>
      <c r="J226" s="50">
        <v>65.8</v>
      </c>
      <c r="K226" s="51">
        <v>1.78</v>
      </c>
      <c r="L226" s="52">
        <v>62.32</v>
      </c>
      <c r="M226" s="52">
        <v>69.3</v>
      </c>
      <c r="N226" s="52">
        <v>9.08</v>
      </c>
      <c r="O226" s="50">
        <v>82</v>
      </c>
      <c r="P226" s="52">
        <v>1.72</v>
      </c>
      <c r="Q226" s="52">
        <v>78.63</v>
      </c>
      <c r="R226" s="52">
        <v>85.37</v>
      </c>
      <c r="S226" s="53">
        <v>0.52800000000000002</v>
      </c>
      <c r="T226" s="53">
        <v>5.4999999999999997E-3</v>
      </c>
      <c r="U226" s="53">
        <v>0.51719999999999999</v>
      </c>
      <c r="V226" s="53">
        <v>0.53879999999999995</v>
      </c>
    </row>
    <row r="227" spans="2:26" ht="15.6">
      <c r="B227" s="54" t="s">
        <v>23</v>
      </c>
      <c r="C227" s="55" t="s">
        <v>12</v>
      </c>
      <c r="D227" s="56" t="s">
        <v>130</v>
      </c>
      <c r="E227" s="57" t="s">
        <v>121</v>
      </c>
      <c r="F227" s="58">
        <v>26</v>
      </c>
      <c r="G227" s="58">
        <v>270596</v>
      </c>
      <c r="H227" s="58">
        <v>520723</v>
      </c>
      <c r="I227" s="59">
        <v>0</v>
      </c>
      <c r="J227" s="60">
        <v>70.3</v>
      </c>
      <c r="K227" s="61">
        <v>1</v>
      </c>
      <c r="L227" s="62">
        <v>68.37</v>
      </c>
      <c r="M227" s="62">
        <v>72.290000000000006</v>
      </c>
      <c r="N227" s="62">
        <v>5.0999999999999996</v>
      </c>
      <c r="O227" s="60">
        <v>80</v>
      </c>
      <c r="P227" s="63">
        <v>1.07</v>
      </c>
      <c r="Q227" s="62">
        <v>77.900000000000006</v>
      </c>
      <c r="R227" s="62">
        <v>82.1</v>
      </c>
      <c r="S227" s="64">
        <v>0.48699999999999999</v>
      </c>
      <c r="T227" s="65">
        <v>1E-3</v>
      </c>
      <c r="U227" s="64">
        <v>0.48499999999999999</v>
      </c>
      <c r="V227" s="64">
        <v>0.48899999999999999</v>
      </c>
      <c r="X227" s="66"/>
      <c r="Z227" s="66"/>
    </row>
    <row r="228" spans="2:26">
      <c r="B228" s="45" t="s">
        <v>23</v>
      </c>
      <c r="C228" s="46" t="s">
        <v>12</v>
      </c>
      <c r="D228" s="47">
        <v>80</v>
      </c>
      <c r="E228" s="46" t="s">
        <v>31</v>
      </c>
      <c r="F228" s="48">
        <v>23</v>
      </c>
      <c r="G228" s="48">
        <v>169080</v>
      </c>
      <c r="H228" s="48">
        <v>404027</v>
      </c>
      <c r="I228" s="49">
        <v>0</v>
      </c>
      <c r="J228" s="50">
        <v>74.7</v>
      </c>
      <c r="K228" s="51">
        <v>1.02</v>
      </c>
      <c r="L228" s="52">
        <v>72.7</v>
      </c>
      <c r="M228" s="52">
        <v>76.72</v>
      </c>
      <c r="N228" s="52">
        <v>4.91</v>
      </c>
      <c r="O228" s="50">
        <v>84</v>
      </c>
      <c r="P228" s="52">
        <v>1.18</v>
      </c>
      <c r="Q228" s="52">
        <v>81.680000000000007</v>
      </c>
      <c r="R228" s="52">
        <v>86.32</v>
      </c>
      <c r="S228" s="53">
        <v>0.72899999999999998</v>
      </c>
      <c r="T228" s="53">
        <v>1.1000000000000001E-3</v>
      </c>
      <c r="U228" s="53">
        <v>0.7268</v>
      </c>
      <c r="V228" s="53">
        <v>0.73119999999999996</v>
      </c>
    </row>
    <row r="229" spans="2:26">
      <c r="B229" s="45" t="s">
        <v>23</v>
      </c>
      <c r="C229" s="46" t="s">
        <v>12</v>
      </c>
      <c r="D229" s="47">
        <v>80</v>
      </c>
      <c r="E229" s="46" t="s">
        <v>118</v>
      </c>
      <c r="F229" s="48">
        <v>23</v>
      </c>
      <c r="G229" s="48">
        <v>12869</v>
      </c>
      <c r="H229" s="48">
        <v>404027</v>
      </c>
      <c r="I229" s="49">
        <v>0</v>
      </c>
      <c r="J229" s="50">
        <v>74.8</v>
      </c>
      <c r="K229" s="51">
        <v>1.19</v>
      </c>
      <c r="L229" s="52">
        <v>72.44</v>
      </c>
      <c r="M229" s="52">
        <v>77.12</v>
      </c>
      <c r="N229" s="52">
        <v>5.73</v>
      </c>
      <c r="O229" s="50">
        <v>85</v>
      </c>
      <c r="P229" s="52">
        <v>1.33</v>
      </c>
      <c r="Q229" s="52">
        <v>82.39</v>
      </c>
      <c r="R229" s="52">
        <v>87.61</v>
      </c>
      <c r="S229" s="53">
        <v>0.68100000000000005</v>
      </c>
      <c r="T229" s="53">
        <v>4.1000000000000003E-3</v>
      </c>
      <c r="U229" s="53">
        <v>0.67300000000000004</v>
      </c>
      <c r="V229" s="53">
        <v>0.68899999999999995</v>
      </c>
    </row>
    <row r="230" spans="2:26">
      <c r="B230" s="45" t="s">
        <v>23</v>
      </c>
      <c r="C230" s="46" t="s">
        <v>12</v>
      </c>
      <c r="D230" s="47">
        <v>80</v>
      </c>
      <c r="E230" s="46" t="s">
        <v>119</v>
      </c>
      <c r="F230" s="48">
        <v>23</v>
      </c>
      <c r="G230" s="48">
        <v>3185</v>
      </c>
      <c r="H230" s="48">
        <v>404027</v>
      </c>
      <c r="I230" s="49">
        <v>0</v>
      </c>
      <c r="J230" s="50">
        <v>62.1</v>
      </c>
      <c r="K230" s="51">
        <v>1.1499999999999999</v>
      </c>
      <c r="L230" s="52">
        <v>59.85</v>
      </c>
      <c r="M230" s="52">
        <v>64.37</v>
      </c>
      <c r="N230" s="52">
        <v>5.53</v>
      </c>
      <c r="O230" s="50">
        <v>75</v>
      </c>
      <c r="P230" s="52">
        <v>1.19</v>
      </c>
      <c r="Q230" s="52">
        <v>72.66</v>
      </c>
      <c r="R230" s="52">
        <v>77.34</v>
      </c>
      <c r="S230" s="53">
        <v>0.91300000000000003</v>
      </c>
      <c r="T230" s="53">
        <v>5.0000000000000001E-3</v>
      </c>
      <c r="U230" s="53">
        <v>0.9032</v>
      </c>
      <c r="V230" s="53">
        <v>0.92279999999999995</v>
      </c>
    </row>
    <row r="231" spans="2:26">
      <c r="B231" s="45" t="s">
        <v>23</v>
      </c>
      <c r="C231" s="46" t="s">
        <v>12</v>
      </c>
      <c r="D231" s="47">
        <v>80</v>
      </c>
      <c r="E231" s="46" t="s">
        <v>34</v>
      </c>
      <c r="F231" s="48">
        <v>23</v>
      </c>
      <c r="G231" s="48">
        <v>7108</v>
      </c>
      <c r="H231" s="48">
        <v>404027</v>
      </c>
      <c r="I231" s="49">
        <v>0</v>
      </c>
      <c r="J231" s="50">
        <v>72.099999999999994</v>
      </c>
      <c r="K231" s="51">
        <v>1.94</v>
      </c>
      <c r="L231" s="52">
        <v>68.319999999999993</v>
      </c>
      <c r="M231" s="52">
        <v>75.91</v>
      </c>
      <c r="N231" s="52">
        <v>9.2899999999999991</v>
      </c>
      <c r="O231" s="50">
        <v>90</v>
      </c>
      <c r="P231" s="52">
        <v>1.7</v>
      </c>
      <c r="Q231" s="52">
        <v>86.68</v>
      </c>
      <c r="R231" s="52">
        <v>93.32</v>
      </c>
      <c r="S231" s="53">
        <v>0.59199999999999997</v>
      </c>
      <c r="T231" s="53">
        <v>5.7999999999999996E-3</v>
      </c>
      <c r="U231" s="53">
        <v>0.5806</v>
      </c>
      <c r="V231" s="53">
        <v>0.60340000000000005</v>
      </c>
    </row>
    <row r="232" spans="2:26" ht="15.6">
      <c r="B232" s="54" t="s">
        <v>23</v>
      </c>
      <c r="C232" s="55" t="s">
        <v>12</v>
      </c>
      <c r="D232" s="56" t="s">
        <v>120</v>
      </c>
      <c r="E232" s="57" t="s">
        <v>121</v>
      </c>
      <c r="F232" s="58">
        <v>23</v>
      </c>
      <c r="G232" s="58">
        <v>195174</v>
      </c>
      <c r="H232" s="58">
        <v>404027</v>
      </c>
      <c r="I232" s="59">
        <v>0</v>
      </c>
      <c r="J232" s="60">
        <v>74.599999999999994</v>
      </c>
      <c r="K232" s="61">
        <v>1</v>
      </c>
      <c r="L232" s="62">
        <v>72.67</v>
      </c>
      <c r="M232" s="62">
        <v>76.61</v>
      </c>
      <c r="N232" s="62">
        <v>4.8099999999999996</v>
      </c>
      <c r="O232" s="60">
        <v>84</v>
      </c>
      <c r="P232" s="63">
        <v>1.19</v>
      </c>
      <c r="Q232" s="62">
        <v>81.66</v>
      </c>
      <c r="R232" s="62">
        <v>86.34</v>
      </c>
      <c r="S232" s="64">
        <v>0.72499999999999998</v>
      </c>
      <c r="T232" s="65">
        <v>1E-3</v>
      </c>
      <c r="U232" s="64">
        <v>0.72299999999999998</v>
      </c>
      <c r="V232" s="64">
        <v>0.72699999999999998</v>
      </c>
      <c r="X232" s="66"/>
      <c r="Z232" s="66"/>
    </row>
    <row r="233" spans="2:26">
      <c r="B233" s="45" t="s">
        <v>23</v>
      </c>
      <c r="C233" s="46" t="s">
        <v>12</v>
      </c>
      <c r="D233" s="47">
        <v>90</v>
      </c>
      <c r="E233" s="46" t="s">
        <v>31</v>
      </c>
      <c r="F233" s="48">
        <v>0</v>
      </c>
      <c r="G233" s="48"/>
      <c r="H233" s="48"/>
      <c r="I233" s="49"/>
      <c r="J233" s="50"/>
      <c r="K233" s="51"/>
      <c r="L233" s="52"/>
      <c r="M233" s="52"/>
      <c r="N233" s="52"/>
      <c r="O233" s="50"/>
      <c r="P233" s="52"/>
      <c r="Q233" s="52"/>
      <c r="R233" s="52"/>
      <c r="S233" s="53"/>
      <c r="T233" s="53"/>
      <c r="U233" s="53"/>
      <c r="V233" s="53"/>
    </row>
    <row r="234" spans="2:26">
      <c r="B234" s="45" t="s">
        <v>23</v>
      </c>
      <c r="C234" s="46" t="s">
        <v>12</v>
      </c>
      <c r="D234" s="47">
        <v>90</v>
      </c>
      <c r="E234" s="46" t="s">
        <v>118</v>
      </c>
      <c r="F234" s="48">
        <v>0</v>
      </c>
      <c r="G234" s="48"/>
      <c r="H234" s="48"/>
      <c r="I234" s="49"/>
      <c r="J234" s="50"/>
      <c r="K234" s="51"/>
      <c r="L234" s="52"/>
      <c r="M234" s="52"/>
      <c r="N234" s="52"/>
      <c r="O234" s="50"/>
      <c r="P234" s="52"/>
      <c r="Q234" s="52"/>
      <c r="R234" s="52"/>
      <c r="S234" s="53"/>
      <c r="T234" s="53"/>
      <c r="U234" s="53"/>
      <c r="V234" s="53"/>
    </row>
    <row r="235" spans="2:26">
      <c r="B235" s="45" t="s">
        <v>23</v>
      </c>
      <c r="C235" s="46" t="s">
        <v>12</v>
      </c>
      <c r="D235" s="47">
        <v>90</v>
      </c>
      <c r="E235" s="46" t="s">
        <v>119</v>
      </c>
      <c r="F235" s="48">
        <v>0</v>
      </c>
      <c r="G235" s="48"/>
      <c r="H235" s="48"/>
      <c r="I235" s="49"/>
      <c r="J235" s="50"/>
      <c r="K235" s="51"/>
      <c r="L235" s="52"/>
      <c r="M235" s="52"/>
      <c r="N235" s="52"/>
      <c r="O235" s="50"/>
      <c r="P235" s="52"/>
      <c r="Q235" s="52"/>
      <c r="R235" s="52"/>
      <c r="S235" s="53"/>
      <c r="T235" s="53"/>
      <c r="U235" s="53"/>
      <c r="V235" s="53"/>
    </row>
    <row r="236" spans="2:26">
      <c r="B236" s="45" t="s">
        <v>23</v>
      </c>
      <c r="C236" s="46" t="s">
        <v>12</v>
      </c>
      <c r="D236" s="47">
        <v>90</v>
      </c>
      <c r="E236" s="46" t="s">
        <v>34</v>
      </c>
      <c r="F236" s="48">
        <v>0</v>
      </c>
      <c r="G236" s="48"/>
      <c r="H236" s="48"/>
      <c r="I236" s="49"/>
      <c r="J236" s="50"/>
      <c r="K236" s="51"/>
      <c r="L236" s="52"/>
      <c r="M236" s="52"/>
      <c r="N236" s="52"/>
      <c r="O236" s="50"/>
      <c r="P236" s="52"/>
      <c r="Q236" s="52"/>
      <c r="R236" s="52"/>
      <c r="S236" s="53"/>
      <c r="T236" s="53"/>
      <c r="U236" s="53"/>
      <c r="V236" s="53"/>
    </row>
    <row r="237" spans="2:26" ht="15.6">
      <c r="B237" s="54" t="s">
        <v>23</v>
      </c>
      <c r="C237" s="55" t="s">
        <v>12</v>
      </c>
      <c r="D237" s="56" t="s">
        <v>122</v>
      </c>
      <c r="E237" s="57" t="s">
        <v>121</v>
      </c>
      <c r="F237" s="58">
        <v>0</v>
      </c>
      <c r="G237" s="58"/>
      <c r="H237" s="58"/>
      <c r="I237" s="59"/>
      <c r="J237" s="60"/>
      <c r="K237" s="61"/>
      <c r="L237" s="62"/>
      <c r="M237" s="62"/>
      <c r="N237" s="62"/>
      <c r="O237" s="60"/>
      <c r="P237" s="63"/>
      <c r="Q237" s="62"/>
      <c r="R237" s="62"/>
      <c r="S237" s="64"/>
      <c r="T237" s="65"/>
      <c r="U237" s="64"/>
      <c r="V237" s="64"/>
      <c r="X237" s="66"/>
      <c r="Z237" s="66"/>
    </row>
    <row r="238" spans="2:26">
      <c r="B238" s="45" t="s">
        <v>23</v>
      </c>
      <c r="C238" s="46" t="s">
        <v>12</v>
      </c>
      <c r="D238" s="47">
        <v>100</v>
      </c>
      <c r="E238" s="46" t="s">
        <v>31</v>
      </c>
      <c r="F238" s="48">
        <v>44</v>
      </c>
      <c r="G238" s="48">
        <v>340079</v>
      </c>
      <c r="H238" s="48">
        <v>791230</v>
      </c>
      <c r="I238" s="49">
        <v>0</v>
      </c>
      <c r="J238" s="50">
        <v>85</v>
      </c>
      <c r="K238" s="51">
        <v>0.84</v>
      </c>
      <c r="L238" s="52">
        <v>83.32</v>
      </c>
      <c r="M238" s="52">
        <v>86.61</v>
      </c>
      <c r="N238" s="52">
        <v>5.57</v>
      </c>
      <c r="O238" s="50">
        <v>97</v>
      </c>
      <c r="P238" s="52">
        <v>0.86</v>
      </c>
      <c r="Q238" s="52">
        <v>95.32</v>
      </c>
      <c r="R238" s="52">
        <v>98.68</v>
      </c>
      <c r="S238" s="53">
        <v>0.89100000000000001</v>
      </c>
      <c r="T238" s="53">
        <v>5.0000000000000001E-4</v>
      </c>
      <c r="U238" s="53">
        <v>0.89</v>
      </c>
      <c r="V238" s="53">
        <v>0.89200000000000002</v>
      </c>
    </row>
    <row r="239" spans="2:26">
      <c r="B239" s="45" t="s">
        <v>23</v>
      </c>
      <c r="C239" s="46" t="s">
        <v>12</v>
      </c>
      <c r="D239" s="47">
        <v>100</v>
      </c>
      <c r="E239" s="46" t="s">
        <v>118</v>
      </c>
      <c r="F239" s="48">
        <v>44</v>
      </c>
      <c r="G239" s="48">
        <v>28437</v>
      </c>
      <c r="H239" s="48">
        <v>791230</v>
      </c>
      <c r="I239" s="49">
        <v>0</v>
      </c>
      <c r="J239" s="50">
        <v>84.5</v>
      </c>
      <c r="K239" s="51">
        <v>0.94</v>
      </c>
      <c r="L239" s="52">
        <v>82.68</v>
      </c>
      <c r="M239" s="52">
        <v>86.35</v>
      </c>
      <c r="N239" s="52">
        <v>6.21</v>
      </c>
      <c r="O239" s="50">
        <v>97</v>
      </c>
      <c r="P239" s="52">
        <v>1.03</v>
      </c>
      <c r="Q239" s="52">
        <v>94.99</v>
      </c>
      <c r="R239" s="52">
        <v>99.01</v>
      </c>
      <c r="S239" s="53">
        <v>0.85099999999999998</v>
      </c>
      <c r="T239" s="53">
        <v>2.0999999999999999E-3</v>
      </c>
      <c r="U239" s="53">
        <v>0.84689999999999999</v>
      </c>
      <c r="V239" s="53">
        <v>0.85509999999999997</v>
      </c>
    </row>
    <row r="240" spans="2:26">
      <c r="B240" s="45" t="s">
        <v>23</v>
      </c>
      <c r="C240" s="46" t="s">
        <v>12</v>
      </c>
      <c r="D240" s="47">
        <v>100</v>
      </c>
      <c r="E240" s="46" t="s">
        <v>119</v>
      </c>
      <c r="F240" s="48">
        <v>44</v>
      </c>
      <c r="G240" s="48">
        <v>7245</v>
      </c>
      <c r="H240" s="48">
        <v>791230</v>
      </c>
      <c r="I240" s="49">
        <v>0</v>
      </c>
      <c r="J240" s="50">
        <v>70.400000000000006</v>
      </c>
      <c r="K240" s="51">
        <v>1.45</v>
      </c>
      <c r="L240" s="52">
        <v>67.569999999999993</v>
      </c>
      <c r="M240" s="52">
        <v>73.25</v>
      </c>
      <c r="N240" s="52">
        <v>9.61</v>
      </c>
      <c r="O240" s="50">
        <v>86</v>
      </c>
      <c r="P240" s="52">
        <v>1.83</v>
      </c>
      <c r="Q240" s="52">
        <v>82.41</v>
      </c>
      <c r="R240" s="52">
        <v>89.59</v>
      </c>
      <c r="S240" s="53">
        <v>0.93600000000000005</v>
      </c>
      <c r="T240" s="53">
        <v>2.8999999999999998E-3</v>
      </c>
      <c r="U240" s="53">
        <v>0.93030000000000002</v>
      </c>
      <c r="V240" s="53">
        <v>0.94169999999999998</v>
      </c>
    </row>
    <row r="241" spans="2:26">
      <c r="B241" s="45" t="s">
        <v>23</v>
      </c>
      <c r="C241" s="46" t="s">
        <v>12</v>
      </c>
      <c r="D241" s="47">
        <v>100</v>
      </c>
      <c r="E241" s="46" t="s">
        <v>34</v>
      </c>
      <c r="F241" s="48">
        <v>44</v>
      </c>
      <c r="G241" s="48">
        <v>11066</v>
      </c>
      <c r="H241" s="48">
        <v>791230</v>
      </c>
      <c r="I241" s="49">
        <v>0</v>
      </c>
      <c r="J241" s="50">
        <v>83.3</v>
      </c>
      <c r="K241" s="51">
        <v>1.25</v>
      </c>
      <c r="L241" s="52">
        <v>80.819999999999993</v>
      </c>
      <c r="M241" s="52">
        <v>85.73</v>
      </c>
      <c r="N241" s="52">
        <v>8.2200000000000006</v>
      </c>
      <c r="O241" s="50">
        <v>106</v>
      </c>
      <c r="P241" s="52">
        <v>0.98</v>
      </c>
      <c r="Q241" s="52">
        <v>104.08</v>
      </c>
      <c r="R241" s="52">
        <v>107.92</v>
      </c>
      <c r="S241" s="53">
        <v>0.75600000000000001</v>
      </c>
      <c r="T241" s="53">
        <v>4.1000000000000003E-3</v>
      </c>
      <c r="U241" s="53">
        <v>0.748</v>
      </c>
      <c r="V241" s="53">
        <v>0.76400000000000001</v>
      </c>
    </row>
    <row r="242" spans="2:26" ht="15.6">
      <c r="B242" s="54" t="s">
        <v>23</v>
      </c>
      <c r="C242" s="55" t="s">
        <v>12</v>
      </c>
      <c r="D242" s="56" t="s">
        <v>123</v>
      </c>
      <c r="E242" s="57" t="s">
        <v>121</v>
      </c>
      <c r="F242" s="58">
        <v>44</v>
      </c>
      <c r="G242" s="58">
        <v>391793</v>
      </c>
      <c r="H242" s="58">
        <v>791230</v>
      </c>
      <c r="I242" s="59">
        <v>0</v>
      </c>
      <c r="J242" s="60">
        <v>84.7</v>
      </c>
      <c r="K242" s="61">
        <v>0.85</v>
      </c>
      <c r="L242" s="62">
        <v>83.04</v>
      </c>
      <c r="M242" s="62">
        <v>86.36</v>
      </c>
      <c r="N242" s="62">
        <v>5.61</v>
      </c>
      <c r="O242" s="60">
        <v>97</v>
      </c>
      <c r="P242" s="63">
        <v>0.88</v>
      </c>
      <c r="Q242" s="62">
        <v>95.28</v>
      </c>
      <c r="R242" s="62">
        <v>98.72</v>
      </c>
      <c r="S242" s="64">
        <v>0.88500000000000001</v>
      </c>
      <c r="T242" s="65">
        <v>5.0000000000000001E-4</v>
      </c>
      <c r="U242" s="64">
        <v>0.88400000000000001</v>
      </c>
      <c r="V242" s="64">
        <v>0.88600000000000001</v>
      </c>
      <c r="X242" s="66"/>
      <c r="Z242" s="66"/>
    </row>
    <row r="243" spans="2:26" ht="15.6">
      <c r="B243" s="54" t="s">
        <v>23</v>
      </c>
      <c r="C243" s="55" t="s">
        <v>12</v>
      </c>
      <c r="D243" s="67" t="s">
        <v>127</v>
      </c>
      <c r="E243" s="68" t="s">
        <v>31</v>
      </c>
      <c r="F243" s="58">
        <v>44</v>
      </c>
      <c r="G243" s="58">
        <v>340079</v>
      </c>
      <c r="H243" s="58">
        <v>791230</v>
      </c>
      <c r="I243" s="59">
        <v>0</v>
      </c>
      <c r="J243" s="60">
        <v>85</v>
      </c>
      <c r="K243" s="72">
        <v>0.84</v>
      </c>
      <c r="L243" s="62">
        <v>83.32</v>
      </c>
      <c r="M243" s="62">
        <v>86.61</v>
      </c>
      <c r="N243" s="62">
        <v>5.57</v>
      </c>
      <c r="O243" s="60">
        <v>97</v>
      </c>
      <c r="P243" s="63">
        <v>0.86</v>
      </c>
      <c r="Q243" s="62">
        <v>95.32</v>
      </c>
      <c r="R243" s="62">
        <v>98.68</v>
      </c>
      <c r="S243" s="64">
        <v>0.89100000000000001</v>
      </c>
      <c r="T243" s="65">
        <v>5.0000000000000001E-4</v>
      </c>
      <c r="U243" s="64">
        <v>0.89</v>
      </c>
      <c r="V243" s="64">
        <v>0.89200000000000002</v>
      </c>
      <c r="X243" s="66"/>
      <c r="Z243" s="66"/>
    </row>
    <row r="244" spans="2:26" ht="15.6">
      <c r="B244" s="54" t="s">
        <v>23</v>
      </c>
      <c r="C244" s="55" t="s">
        <v>12</v>
      </c>
      <c r="D244" s="67" t="s">
        <v>127</v>
      </c>
      <c r="E244" s="68" t="s">
        <v>118</v>
      </c>
      <c r="F244" s="58">
        <v>44</v>
      </c>
      <c r="G244" s="58">
        <v>28437</v>
      </c>
      <c r="H244" s="58">
        <v>791230</v>
      </c>
      <c r="I244" s="59">
        <v>0</v>
      </c>
      <c r="J244" s="60">
        <v>84.5</v>
      </c>
      <c r="K244" s="72">
        <v>0.94</v>
      </c>
      <c r="L244" s="62">
        <v>82.68</v>
      </c>
      <c r="M244" s="62">
        <v>86.35</v>
      </c>
      <c r="N244" s="62">
        <v>6.21</v>
      </c>
      <c r="O244" s="60">
        <v>97</v>
      </c>
      <c r="P244" s="63">
        <v>1.03</v>
      </c>
      <c r="Q244" s="62">
        <v>94.99</v>
      </c>
      <c r="R244" s="62">
        <v>99.01</v>
      </c>
      <c r="S244" s="64">
        <v>0.85099999999999998</v>
      </c>
      <c r="T244" s="65">
        <v>2.0999999999999999E-3</v>
      </c>
      <c r="U244" s="64">
        <v>0.84689999999999999</v>
      </c>
      <c r="V244" s="64">
        <v>0.85509999999999997</v>
      </c>
      <c r="X244" s="66"/>
      <c r="Z244" s="66"/>
    </row>
    <row r="245" spans="2:26" ht="15.6">
      <c r="B245" s="54" t="s">
        <v>23</v>
      </c>
      <c r="C245" s="55" t="s">
        <v>12</v>
      </c>
      <c r="D245" s="67" t="s">
        <v>127</v>
      </c>
      <c r="E245" s="68" t="s">
        <v>119</v>
      </c>
      <c r="F245" s="58">
        <v>44</v>
      </c>
      <c r="G245" s="58">
        <v>7245</v>
      </c>
      <c r="H245" s="58">
        <v>791230</v>
      </c>
      <c r="I245" s="59">
        <v>0</v>
      </c>
      <c r="J245" s="60">
        <v>70.400000000000006</v>
      </c>
      <c r="K245" s="72">
        <v>1.45</v>
      </c>
      <c r="L245" s="62">
        <v>67.569999999999993</v>
      </c>
      <c r="M245" s="62">
        <v>73.25</v>
      </c>
      <c r="N245" s="62">
        <v>9.61</v>
      </c>
      <c r="O245" s="60">
        <v>86</v>
      </c>
      <c r="P245" s="63">
        <v>1.83</v>
      </c>
      <c r="Q245" s="62">
        <v>82.41</v>
      </c>
      <c r="R245" s="62">
        <v>89.59</v>
      </c>
      <c r="S245" s="64">
        <v>0.93600000000000005</v>
      </c>
      <c r="T245" s="65">
        <v>2.8999999999999998E-3</v>
      </c>
      <c r="U245" s="64">
        <v>0.93030000000000002</v>
      </c>
      <c r="V245" s="64">
        <v>0.94169999999999998</v>
      </c>
      <c r="X245" s="66"/>
      <c r="Z245" s="66"/>
    </row>
    <row r="246" spans="2:26" ht="15.6">
      <c r="B246" s="54" t="s">
        <v>23</v>
      </c>
      <c r="C246" s="55" t="s">
        <v>12</v>
      </c>
      <c r="D246" s="67" t="s">
        <v>127</v>
      </c>
      <c r="E246" s="68" t="s">
        <v>34</v>
      </c>
      <c r="F246" s="58">
        <v>44</v>
      </c>
      <c r="G246" s="58">
        <v>11066</v>
      </c>
      <c r="H246" s="58">
        <v>791230</v>
      </c>
      <c r="I246" s="59">
        <v>0</v>
      </c>
      <c r="J246" s="60">
        <v>83.3</v>
      </c>
      <c r="K246" s="72">
        <v>1.25</v>
      </c>
      <c r="L246" s="62">
        <v>80.819999999999993</v>
      </c>
      <c r="M246" s="62">
        <v>85.73</v>
      </c>
      <c r="N246" s="62">
        <v>8.2200000000000006</v>
      </c>
      <c r="O246" s="60">
        <v>106</v>
      </c>
      <c r="P246" s="63">
        <v>0.98</v>
      </c>
      <c r="Q246" s="62">
        <v>104.08</v>
      </c>
      <c r="R246" s="62">
        <v>107.92</v>
      </c>
      <c r="S246" s="64">
        <v>0.75600000000000001</v>
      </c>
      <c r="T246" s="65">
        <v>4.1000000000000003E-3</v>
      </c>
      <c r="U246" s="64">
        <v>0.748</v>
      </c>
      <c r="V246" s="64">
        <v>0.76400000000000001</v>
      </c>
      <c r="X246" s="66"/>
      <c r="Z246" s="66"/>
    </row>
    <row r="247" spans="2:26" ht="15.6">
      <c r="B247" s="76" t="s">
        <v>23</v>
      </c>
      <c r="C247" s="77" t="s">
        <v>131</v>
      </c>
      <c r="D247" s="78" t="s">
        <v>127</v>
      </c>
      <c r="E247" s="79" t="s">
        <v>121</v>
      </c>
      <c r="F247" s="80">
        <v>44</v>
      </c>
      <c r="G247" s="80">
        <v>391793</v>
      </c>
      <c r="H247" s="80">
        <v>791230</v>
      </c>
      <c r="I247" s="108">
        <v>0</v>
      </c>
      <c r="J247" s="83">
        <v>84.7</v>
      </c>
      <c r="K247" s="109">
        <v>0.85</v>
      </c>
      <c r="L247" s="85">
        <v>83.04</v>
      </c>
      <c r="M247" s="85">
        <v>86.36</v>
      </c>
      <c r="N247" s="85">
        <v>5.61</v>
      </c>
      <c r="O247" s="83">
        <v>97</v>
      </c>
      <c r="P247" s="110">
        <v>0.88</v>
      </c>
      <c r="Q247" s="85">
        <v>95.28</v>
      </c>
      <c r="R247" s="85">
        <v>98.72</v>
      </c>
      <c r="S247" s="87">
        <v>0.88500000000000001</v>
      </c>
      <c r="T247" s="111">
        <v>5.0000000000000001E-4</v>
      </c>
      <c r="U247" s="87">
        <v>0.88400000000000001</v>
      </c>
      <c r="V247" s="87">
        <v>0.88600000000000001</v>
      </c>
      <c r="X247" s="66"/>
      <c r="Z247" s="66"/>
    </row>
    <row r="248" spans="2:26">
      <c r="B248" s="45" t="s">
        <v>23</v>
      </c>
      <c r="C248" s="46" t="s">
        <v>10</v>
      </c>
      <c r="D248" s="47">
        <v>30</v>
      </c>
      <c r="E248" s="46" t="s">
        <v>31</v>
      </c>
      <c r="F248" s="48">
        <v>34</v>
      </c>
      <c r="G248" s="48">
        <v>296877</v>
      </c>
      <c r="H248" s="48">
        <v>514381</v>
      </c>
      <c r="I248" s="49">
        <v>0</v>
      </c>
      <c r="J248" s="50">
        <v>34.9</v>
      </c>
      <c r="K248" s="51">
        <v>0.43</v>
      </c>
      <c r="L248" s="52">
        <v>34.04</v>
      </c>
      <c r="M248" s="52">
        <v>35.75</v>
      </c>
      <c r="N248" s="52">
        <v>2.5299999999999998</v>
      </c>
      <c r="O248" s="50">
        <v>41</v>
      </c>
      <c r="P248" s="52">
        <v>0.46</v>
      </c>
      <c r="Q248" s="52">
        <v>40.090000000000003</v>
      </c>
      <c r="R248" s="52">
        <v>41.91</v>
      </c>
      <c r="S248" s="53">
        <v>0.215</v>
      </c>
      <c r="T248" s="53">
        <v>8.0000000000000004E-4</v>
      </c>
      <c r="U248" s="53">
        <v>0.21340000000000001</v>
      </c>
      <c r="V248" s="53">
        <v>0.21659999999999999</v>
      </c>
    </row>
    <row r="249" spans="2:26">
      <c r="B249" s="45" t="s">
        <v>23</v>
      </c>
      <c r="C249" s="46" t="s">
        <v>10</v>
      </c>
      <c r="D249" s="47">
        <v>30</v>
      </c>
      <c r="E249" s="46" t="s">
        <v>118</v>
      </c>
      <c r="F249" s="48">
        <v>34</v>
      </c>
      <c r="G249" s="48">
        <v>18873</v>
      </c>
      <c r="H249" s="48">
        <v>514381</v>
      </c>
      <c r="I249" s="49">
        <v>0</v>
      </c>
      <c r="J249" s="50">
        <v>35.200000000000003</v>
      </c>
      <c r="K249" s="51">
        <v>0.47</v>
      </c>
      <c r="L249" s="52">
        <v>34.29</v>
      </c>
      <c r="M249" s="52">
        <v>36.119999999999997</v>
      </c>
      <c r="N249" s="52">
        <v>2.73</v>
      </c>
      <c r="O249" s="50">
        <v>42</v>
      </c>
      <c r="P249" s="52">
        <v>0.45</v>
      </c>
      <c r="Q249" s="52">
        <v>41.12</v>
      </c>
      <c r="R249" s="52">
        <v>42.88</v>
      </c>
      <c r="S249" s="53">
        <v>0.20399999999999999</v>
      </c>
      <c r="T249" s="53">
        <v>2.8999999999999998E-3</v>
      </c>
      <c r="U249" s="53">
        <v>0.1983</v>
      </c>
      <c r="V249" s="53">
        <v>0.2097</v>
      </c>
    </row>
    <row r="250" spans="2:26">
      <c r="B250" s="45" t="s">
        <v>23</v>
      </c>
      <c r="C250" s="46" t="s">
        <v>10</v>
      </c>
      <c r="D250" s="47">
        <v>30</v>
      </c>
      <c r="E250" s="46" t="s">
        <v>119</v>
      </c>
      <c r="F250" s="48">
        <v>34</v>
      </c>
      <c r="G250" s="48">
        <v>4107</v>
      </c>
      <c r="H250" s="48">
        <v>514381</v>
      </c>
      <c r="I250" s="49">
        <v>0</v>
      </c>
      <c r="J250" s="50">
        <v>28.8</v>
      </c>
      <c r="K250" s="51">
        <v>0.83</v>
      </c>
      <c r="L250" s="52">
        <v>27.16</v>
      </c>
      <c r="M250" s="52">
        <v>30.43</v>
      </c>
      <c r="N250" s="52">
        <v>4.6500000000000004</v>
      </c>
      <c r="O250" s="50">
        <v>35</v>
      </c>
      <c r="P250" s="52">
        <v>1.1200000000000001</v>
      </c>
      <c r="Q250" s="52">
        <v>32.81</v>
      </c>
      <c r="R250" s="52">
        <v>37.19</v>
      </c>
      <c r="S250" s="53">
        <v>0.51</v>
      </c>
      <c r="T250" s="53">
        <v>7.7999999999999996E-3</v>
      </c>
      <c r="U250" s="53">
        <v>0.49469999999999997</v>
      </c>
      <c r="V250" s="53">
        <v>0.52529999999999999</v>
      </c>
    </row>
    <row r="251" spans="2:26">
      <c r="B251" s="45" t="s">
        <v>23</v>
      </c>
      <c r="C251" s="46" t="s">
        <v>10</v>
      </c>
      <c r="D251" s="47">
        <v>30</v>
      </c>
      <c r="E251" s="46" t="s">
        <v>34</v>
      </c>
      <c r="F251" s="48">
        <v>34</v>
      </c>
      <c r="G251" s="48">
        <v>8870</v>
      </c>
      <c r="H251" s="48">
        <v>514381</v>
      </c>
      <c r="I251" s="49">
        <v>0</v>
      </c>
      <c r="J251" s="50">
        <v>35.4</v>
      </c>
      <c r="K251" s="51">
        <v>0.68</v>
      </c>
      <c r="L251" s="52">
        <v>34.07</v>
      </c>
      <c r="M251" s="52">
        <v>36.729999999999997</v>
      </c>
      <c r="N251" s="52">
        <v>3.89</v>
      </c>
      <c r="O251" s="50">
        <v>43</v>
      </c>
      <c r="P251" s="52">
        <v>0.59</v>
      </c>
      <c r="Q251" s="52">
        <v>41.84</v>
      </c>
      <c r="R251" s="52">
        <v>44.16</v>
      </c>
      <c r="S251" s="53">
        <v>0.20100000000000001</v>
      </c>
      <c r="T251" s="53">
        <v>4.3E-3</v>
      </c>
      <c r="U251" s="53">
        <v>0.19259999999999999</v>
      </c>
      <c r="V251" s="53">
        <v>0.2094</v>
      </c>
    </row>
    <row r="252" spans="2:26" ht="15.6">
      <c r="B252" s="54" t="s">
        <v>23</v>
      </c>
      <c r="C252" s="55" t="s">
        <v>10</v>
      </c>
      <c r="D252" s="56" t="s">
        <v>132</v>
      </c>
      <c r="E252" s="57" t="s">
        <v>121</v>
      </c>
      <c r="F252" s="58">
        <v>34</v>
      </c>
      <c r="G252" s="58">
        <v>333180</v>
      </c>
      <c r="H252" s="58">
        <v>514381</v>
      </c>
      <c r="I252" s="59">
        <v>0</v>
      </c>
      <c r="J252" s="60">
        <v>34.799999999999997</v>
      </c>
      <c r="K252" s="71">
        <v>0.45</v>
      </c>
      <c r="L252" s="62">
        <v>33.92</v>
      </c>
      <c r="M252" s="62">
        <v>35.68</v>
      </c>
      <c r="N252" s="62">
        <v>2.61</v>
      </c>
      <c r="O252" s="60">
        <v>41</v>
      </c>
      <c r="P252" s="73">
        <v>0.46</v>
      </c>
      <c r="Q252" s="62">
        <v>40.1</v>
      </c>
      <c r="R252" s="62">
        <v>41.9</v>
      </c>
      <c r="S252" s="64">
        <v>0.218</v>
      </c>
      <c r="T252" s="75">
        <v>6.9999999999999999E-4</v>
      </c>
      <c r="U252" s="64">
        <v>0.21659999999999999</v>
      </c>
      <c r="V252" s="64">
        <v>0.21940000000000001</v>
      </c>
      <c r="X252" s="66"/>
      <c r="Z252" s="66"/>
    </row>
    <row r="253" spans="2:26">
      <c r="B253" s="45" t="s">
        <v>23</v>
      </c>
      <c r="C253" s="46" t="s">
        <v>10</v>
      </c>
      <c r="D253" s="47">
        <v>50</v>
      </c>
      <c r="E253" s="46" t="s">
        <v>31</v>
      </c>
      <c r="F253" s="48">
        <v>60</v>
      </c>
      <c r="G253" s="48">
        <v>587608</v>
      </c>
      <c r="H253" s="48">
        <v>1265856</v>
      </c>
      <c r="I253" s="49">
        <v>0</v>
      </c>
      <c r="J253" s="50">
        <v>50.2</v>
      </c>
      <c r="K253" s="51">
        <v>0.45</v>
      </c>
      <c r="L253" s="52">
        <v>49.37</v>
      </c>
      <c r="M253" s="52">
        <v>51.11</v>
      </c>
      <c r="N253" s="52">
        <v>3.45</v>
      </c>
      <c r="O253" s="50">
        <v>56</v>
      </c>
      <c r="P253" s="52">
        <v>0.45</v>
      </c>
      <c r="Q253" s="52">
        <v>55.12</v>
      </c>
      <c r="R253" s="52">
        <v>56.88</v>
      </c>
      <c r="S253" s="53">
        <v>0.54900000000000004</v>
      </c>
      <c r="T253" s="53">
        <v>5.9999999999999995E-4</v>
      </c>
      <c r="U253" s="53">
        <v>0.54779999999999995</v>
      </c>
      <c r="V253" s="53">
        <v>0.55020000000000002</v>
      </c>
    </row>
    <row r="254" spans="2:26">
      <c r="B254" s="45" t="s">
        <v>23</v>
      </c>
      <c r="C254" s="46" t="s">
        <v>10</v>
      </c>
      <c r="D254" s="47">
        <v>50</v>
      </c>
      <c r="E254" s="46" t="s">
        <v>118</v>
      </c>
      <c r="F254" s="48">
        <v>60</v>
      </c>
      <c r="G254" s="48">
        <v>44066</v>
      </c>
      <c r="H254" s="48">
        <v>1265856</v>
      </c>
      <c r="I254" s="49">
        <v>0</v>
      </c>
      <c r="J254" s="50">
        <v>50.9</v>
      </c>
      <c r="K254" s="51">
        <v>0.55000000000000004</v>
      </c>
      <c r="L254" s="52">
        <v>49.77</v>
      </c>
      <c r="M254" s="52">
        <v>51.93</v>
      </c>
      <c r="N254" s="52">
        <v>4.25</v>
      </c>
      <c r="O254" s="50">
        <v>57</v>
      </c>
      <c r="P254" s="52">
        <v>0.56000000000000005</v>
      </c>
      <c r="Q254" s="52">
        <v>55.91</v>
      </c>
      <c r="R254" s="52">
        <v>58.09</v>
      </c>
      <c r="S254" s="53">
        <v>0.47</v>
      </c>
      <c r="T254" s="53">
        <v>2.3999999999999998E-3</v>
      </c>
      <c r="U254" s="53">
        <v>0.46529999999999999</v>
      </c>
      <c r="V254" s="53">
        <v>0.47470000000000001</v>
      </c>
    </row>
    <row r="255" spans="2:26">
      <c r="B255" s="45" t="s">
        <v>23</v>
      </c>
      <c r="C255" s="46" t="s">
        <v>10</v>
      </c>
      <c r="D255" s="47">
        <v>50</v>
      </c>
      <c r="E255" s="46" t="s">
        <v>119</v>
      </c>
      <c r="F255" s="48">
        <v>60</v>
      </c>
      <c r="G255" s="48">
        <v>14217</v>
      </c>
      <c r="H255" s="48">
        <v>1265856</v>
      </c>
      <c r="I255" s="49">
        <v>0</v>
      </c>
      <c r="J255" s="50">
        <v>44.4</v>
      </c>
      <c r="K255" s="51">
        <v>0.64</v>
      </c>
      <c r="L255" s="52">
        <v>43.13</v>
      </c>
      <c r="M255" s="52">
        <v>45.63</v>
      </c>
      <c r="N255" s="52">
        <v>4.9000000000000004</v>
      </c>
      <c r="O255" s="50">
        <v>52</v>
      </c>
      <c r="P255" s="52">
        <v>0.6</v>
      </c>
      <c r="Q255" s="52">
        <v>50.82</v>
      </c>
      <c r="R255" s="52">
        <v>53.18</v>
      </c>
      <c r="S255" s="53">
        <v>0.77800000000000002</v>
      </c>
      <c r="T255" s="53">
        <v>3.5000000000000001E-3</v>
      </c>
      <c r="U255" s="53">
        <v>0.77110000000000001</v>
      </c>
      <c r="V255" s="53">
        <v>0.78490000000000004</v>
      </c>
    </row>
    <row r="256" spans="2:26">
      <c r="B256" s="45" t="s">
        <v>23</v>
      </c>
      <c r="C256" s="46" t="s">
        <v>10</v>
      </c>
      <c r="D256" s="47">
        <v>50</v>
      </c>
      <c r="E256" s="46" t="s">
        <v>34</v>
      </c>
      <c r="F256" s="48">
        <v>60</v>
      </c>
      <c r="G256" s="48">
        <v>22094</v>
      </c>
      <c r="H256" s="48">
        <v>1265856</v>
      </c>
      <c r="I256" s="49">
        <v>0</v>
      </c>
      <c r="J256" s="50">
        <v>48.9</v>
      </c>
      <c r="K256" s="51">
        <v>0.47</v>
      </c>
      <c r="L256" s="52">
        <v>47.99</v>
      </c>
      <c r="M256" s="52">
        <v>49.84</v>
      </c>
      <c r="N256" s="52">
        <v>3.63</v>
      </c>
      <c r="O256" s="50">
        <v>57</v>
      </c>
      <c r="P256" s="52">
        <v>0.55000000000000004</v>
      </c>
      <c r="Q256" s="52">
        <v>55.93</v>
      </c>
      <c r="R256" s="52">
        <v>58.07</v>
      </c>
      <c r="S256" s="53">
        <v>0.53600000000000003</v>
      </c>
      <c r="T256" s="53">
        <v>3.3999999999999998E-3</v>
      </c>
      <c r="U256" s="53">
        <v>0.52929999999999999</v>
      </c>
      <c r="V256" s="53">
        <v>0.54269999999999996</v>
      </c>
    </row>
    <row r="257" spans="2:26" ht="15.6">
      <c r="B257" s="54" t="s">
        <v>23</v>
      </c>
      <c r="C257" s="55" t="s">
        <v>10</v>
      </c>
      <c r="D257" s="56" t="s">
        <v>133</v>
      </c>
      <c r="E257" s="57" t="s">
        <v>121</v>
      </c>
      <c r="F257" s="58">
        <v>60</v>
      </c>
      <c r="G257" s="58">
        <v>679764</v>
      </c>
      <c r="H257" s="58">
        <v>1265856</v>
      </c>
      <c r="I257" s="59">
        <v>0</v>
      </c>
      <c r="J257" s="60">
        <v>50.1</v>
      </c>
      <c r="K257" s="71">
        <v>0.45</v>
      </c>
      <c r="L257" s="62">
        <v>49.24</v>
      </c>
      <c r="M257" s="62">
        <v>51.02</v>
      </c>
      <c r="N257" s="62">
        <v>3.51</v>
      </c>
      <c r="O257" s="60">
        <v>56</v>
      </c>
      <c r="P257" s="73">
        <v>0.48</v>
      </c>
      <c r="Q257" s="62">
        <v>55.07</v>
      </c>
      <c r="R257" s="62">
        <v>56.93</v>
      </c>
      <c r="S257" s="64">
        <v>0.54900000000000004</v>
      </c>
      <c r="T257" s="75">
        <v>5.9999999999999995E-4</v>
      </c>
      <c r="U257" s="64">
        <v>0.54779999999999995</v>
      </c>
      <c r="V257" s="64">
        <v>0.55020000000000002</v>
      </c>
      <c r="X257" s="66"/>
      <c r="Z257" s="66"/>
    </row>
    <row r="258" spans="2:26">
      <c r="B258" s="45" t="s">
        <v>23</v>
      </c>
      <c r="C258" s="46" t="s">
        <v>10</v>
      </c>
      <c r="D258" s="47">
        <v>70</v>
      </c>
      <c r="E258" s="46" t="s">
        <v>31</v>
      </c>
      <c r="F258" s="48">
        <v>0</v>
      </c>
      <c r="G258" s="48"/>
      <c r="H258" s="48"/>
      <c r="I258" s="49"/>
      <c r="J258" s="50"/>
      <c r="K258" s="51"/>
      <c r="L258" s="52"/>
      <c r="M258" s="52"/>
      <c r="N258" s="52"/>
      <c r="O258" s="50"/>
      <c r="P258" s="52"/>
      <c r="Q258" s="52"/>
      <c r="R258" s="52"/>
      <c r="S258" s="53"/>
      <c r="T258" s="53"/>
      <c r="U258" s="53"/>
      <c r="V258" s="53"/>
    </row>
    <row r="259" spans="2:26">
      <c r="B259" s="45" t="s">
        <v>23</v>
      </c>
      <c r="C259" s="46" t="s">
        <v>10</v>
      </c>
      <c r="D259" s="47">
        <v>70</v>
      </c>
      <c r="E259" s="46" t="s">
        <v>118</v>
      </c>
      <c r="F259" s="48">
        <v>0</v>
      </c>
      <c r="G259" s="48"/>
      <c r="H259" s="48"/>
      <c r="I259" s="49"/>
      <c r="J259" s="50"/>
      <c r="K259" s="51"/>
      <c r="L259" s="52"/>
      <c r="M259" s="52"/>
      <c r="N259" s="52"/>
      <c r="O259" s="50"/>
      <c r="P259" s="52"/>
      <c r="Q259" s="52"/>
      <c r="R259" s="52"/>
      <c r="S259" s="53"/>
      <c r="T259" s="53"/>
      <c r="U259" s="53"/>
      <c r="V259" s="53"/>
    </row>
    <row r="260" spans="2:26">
      <c r="B260" s="45" t="s">
        <v>23</v>
      </c>
      <c r="C260" s="46" t="s">
        <v>10</v>
      </c>
      <c r="D260" s="47">
        <v>70</v>
      </c>
      <c r="E260" s="46" t="s">
        <v>119</v>
      </c>
      <c r="F260" s="48">
        <v>0</v>
      </c>
      <c r="G260" s="48"/>
      <c r="H260" s="48"/>
      <c r="I260" s="49"/>
      <c r="J260" s="50"/>
      <c r="K260" s="51"/>
      <c r="L260" s="52"/>
      <c r="M260" s="52"/>
      <c r="N260" s="52"/>
      <c r="O260" s="50"/>
      <c r="P260" s="52"/>
      <c r="Q260" s="52"/>
      <c r="R260" s="52"/>
      <c r="S260" s="53"/>
      <c r="T260" s="53"/>
      <c r="U260" s="53"/>
      <c r="V260" s="53"/>
    </row>
    <row r="261" spans="2:26">
      <c r="B261" s="45" t="s">
        <v>23</v>
      </c>
      <c r="C261" s="46" t="s">
        <v>10</v>
      </c>
      <c r="D261" s="47">
        <v>70</v>
      </c>
      <c r="E261" s="46" t="s">
        <v>34</v>
      </c>
      <c r="F261" s="48">
        <v>0</v>
      </c>
      <c r="G261" s="48"/>
      <c r="H261" s="48"/>
      <c r="I261" s="49"/>
      <c r="J261" s="50"/>
      <c r="K261" s="51"/>
      <c r="L261" s="52"/>
      <c r="M261" s="52"/>
      <c r="N261" s="52"/>
      <c r="O261" s="50"/>
      <c r="P261" s="52"/>
      <c r="Q261" s="52"/>
      <c r="R261" s="52"/>
      <c r="S261" s="53"/>
      <c r="T261" s="53"/>
      <c r="U261" s="53"/>
      <c r="V261" s="53"/>
    </row>
    <row r="262" spans="2:26" ht="15.6">
      <c r="B262" s="54" t="s">
        <v>23</v>
      </c>
      <c r="C262" s="55" t="s">
        <v>10</v>
      </c>
      <c r="D262" s="56" t="s">
        <v>130</v>
      </c>
      <c r="E262" s="57" t="s">
        <v>121</v>
      </c>
      <c r="F262" s="58">
        <v>0</v>
      </c>
      <c r="G262" s="58"/>
      <c r="H262" s="58"/>
      <c r="I262" s="59"/>
      <c r="J262" s="60"/>
      <c r="K262" s="71"/>
      <c r="L262" s="62"/>
      <c r="M262" s="62"/>
      <c r="N262" s="62"/>
      <c r="O262" s="60"/>
      <c r="P262" s="73"/>
      <c r="Q262" s="62"/>
      <c r="R262" s="62"/>
      <c r="S262" s="64"/>
      <c r="T262" s="75"/>
      <c r="U262" s="64"/>
      <c r="V262" s="64"/>
      <c r="X262" s="66"/>
      <c r="Z262" s="66"/>
    </row>
    <row r="263" spans="2:26" ht="15.6">
      <c r="B263" s="54" t="s">
        <v>23</v>
      </c>
      <c r="C263" s="55" t="s">
        <v>10</v>
      </c>
      <c r="D263" s="67" t="s">
        <v>127</v>
      </c>
      <c r="E263" s="68" t="s">
        <v>31</v>
      </c>
      <c r="F263" s="58">
        <v>60</v>
      </c>
      <c r="G263" s="58">
        <v>587608</v>
      </c>
      <c r="H263" s="58">
        <v>1265856</v>
      </c>
      <c r="I263" s="59">
        <v>0</v>
      </c>
      <c r="J263" s="60">
        <v>50.2</v>
      </c>
      <c r="K263" s="72">
        <v>0.45</v>
      </c>
      <c r="L263" s="62">
        <v>49.37</v>
      </c>
      <c r="M263" s="62">
        <v>51.11</v>
      </c>
      <c r="N263" s="62">
        <v>3.45</v>
      </c>
      <c r="O263" s="60">
        <v>56</v>
      </c>
      <c r="P263" s="63">
        <v>0.45</v>
      </c>
      <c r="Q263" s="62">
        <v>55.12</v>
      </c>
      <c r="R263" s="62">
        <v>56.88</v>
      </c>
      <c r="S263" s="64">
        <v>0.54900000000000004</v>
      </c>
      <c r="T263" s="65">
        <v>5.9999999999999995E-4</v>
      </c>
      <c r="U263" s="64">
        <v>0.54779999999999995</v>
      </c>
      <c r="V263" s="64">
        <v>0.55020000000000002</v>
      </c>
      <c r="X263" s="66"/>
      <c r="Z263" s="66"/>
    </row>
    <row r="264" spans="2:26" ht="15.6">
      <c r="B264" s="54" t="s">
        <v>23</v>
      </c>
      <c r="C264" s="55" t="s">
        <v>10</v>
      </c>
      <c r="D264" s="67" t="s">
        <v>127</v>
      </c>
      <c r="E264" s="68" t="s">
        <v>118</v>
      </c>
      <c r="F264" s="58">
        <v>60</v>
      </c>
      <c r="G264" s="58">
        <v>44066</v>
      </c>
      <c r="H264" s="58">
        <v>1265856</v>
      </c>
      <c r="I264" s="59">
        <v>0</v>
      </c>
      <c r="J264" s="60">
        <v>50.9</v>
      </c>
      <c r="K264" s="72">
        <v>0.55000000000000004</v>
      </c>
      <c r="L264" s="62">
        <v>49.77</v>
      </c>
      <c r="M264" s="62">
        <v>51.93</v>
      </c>
      <c r="N264" s="62">
        <v>4.25</v>
      </c>
      <c r="O264" s="60">
        <v>57</v>
      </c>
      <c r="P264" s="63">
        <v>0.56000000000000005</v>
      </c>
      <c r="Q264" s="62">
        <v>55.91</v>
      </c>
      <c r="R264" s="62">
        <v>58.09</v>
      </c>
      <c r="S264" s="64">
        <v>0.47</v>
      </c>
      <c r="T264" s="65">
        <v>2.3999999999999998E-3</v>
      </c>
      <c r="U264" s="64">
        <v>0.46529999999999999</v>
      </c>
      <c r="V264" s="64">
        <v>0.47470000000000001</v>
      </c>
      <c r="X264" s="66"/>
      <c r="Z264" s="66"/>
    </row>
    <row r="265" spans="2:26" ht="15.6">
      <c r="B265" s="54" t="s">
        <v>23</v>
      </c>
      <c r="C265" s="55" t="s">
        <v>10</v>
      </c>
      <c r="D265" s="67" t="s">
        <v>127</v>
      </c>
      <c r="E265" s="68" t="s">
        <v>119</v>
      </c>
      <c r="F265" s="58">
        <v>60</v>
      </c>
      <c r="G265" s="58">
        <v>14217</v>
      </c>
      <c r="H265" s="58">
        <v>1265856</v>
      </c>
      <c r="I265" s="59">
        <v>0</v>
      </c>
      <c r="J265" s="60">
        <v>44.4</v>
      </c>
      <c r="K265" s="72">
        <v>0.64</v>
      </c>
      <c r="L265" s="62">
        <v>43.13</v>
      </c>
      <c r="M265" s="62">
        <v>45.63</v>
      </c>
      <c r="N265" s="62">
        <v>4.9000000000000004</v>
      </c>
      <c r="O265" s="60">
        <v>52</v>
      </c>
      <c r="P265" s="63">
        <v>0.6</v>
      </c>
      <c r="Q265" s="62">
        <v>50.82</v>
      </c>
      <c r="R265" s="62">
        <v>53.18</v>
      </c>
      <c r="S265" s="64">
        <v>0.77800000000000002</v>
      </c>
      <c r="T265" s="65">
        <v>3.5000000000000001E-3</v>
      </c>
      <c r="U265" s="64">
        <v>0.77110000000000001</v>
      </c>
      <c r="V265" s="64">
        <v>0.78490000000000004</v>
      </c>
      <c r="X265" s="66"/>
      <c r="Z265" s="66"/>
    </row>
    <row r="266" spans="2:26" ht="15.6">
      <c r="B266" s="54" t="s">
        <v>23</v>
      </c>
      <c r="C266" s="55" t="s">
        <v>10</v>
      </c>
      <c r="D266" s="67" t="s">
        <v>127</v>
      </c>
      <c r="E266" s="68" t="s">
        <v>34</v>
      </c>
      <c r="F266" s="58">
        <v>60</v>
      </c>
      <c r="G266" s="58">
        <v>22094</v>
      </c>
      <c r="H266" s="58">
        <v>1265856</v>
      </c>
      <c r="I266" s="59">
        <v>0</v>
      </c>
      <c r="J266" s="60">
        <v>48.9</v>
      </c>
      <c r="K266" s="72">
        <v>0.47</v>
      </c>
      <c r="L266" s="62">
        <v>47.99</v>
      </c>
      <c r="M266" s="62">
        <v>49.84</v>
      </c>
      <c r="N266" s="62">
        <v>3.63</v>
      </c>
      <c r="O266" s="60">
        <v>57</v>
      </c>
      <c r="P266" s="63">
        <v>0.55000000000000004</v>
      </c>
      <c r="Q266" s="62">
        <v>55.93</v>
      </c>
      <c r="R266" s="62">
        <v>58.07</v>
      </c>
      <c r="S266" s="64">
        <v>0.53600000000000003</v>
      </c>
      <c r="T266" s="65">
        <v>3.3999999999999998E-3</v>
      </c>
      <c r="U266" s="64">
        <v>0.52929999999999999</v>
      </c>
      <c r="V266" s="64">
        <v>0.54269999999999996</v>
      </c>
      <c r="X266" s="66"/>
      <c r="Z266" s="66"/>
    </row>
    <row r="267" spans="2:26" ht="15.6">
      <c r="B267" s="76" t="s">
        <v>23</v>
      </c>
      <c r="C267" s="77" t="s">
        <v>134</v>
      </c>
      <c r="D267" s="78" t="s">
        <v>127</v>
      </c>
      <c r="E267" s="79" t="s">
        <v>121</v>
      </c>
      <c r="F267" s="80">
        <v>60</v>
      </c>
      <c r="G267" s="80">
        <v>679764</v>
      </c>
      <c r="H267" s="80">
        <v>1265856</v>
      </c>
      <c r="I267" s="108">
        <v>0</v>
      </c>
      <c r="J267" s="83">
        <v>50.1</v>
      </c>
      <c r="K267" s="93">
        <v>0.45</v>
      </c>
      <c r="L267" s="85">
        <v>49.24</v>
      </c>
      <c r="M267" s="85">
        <v>51.02</v>
      </c>
      <c r="N267" s="85">
        <v>3.51</v>
      </c>
      <c r="O267" s="83">
        <v>56</v>
      </c>
      <c r="P267" s="94">
        <v>0.48</v>
      </c>
      <c r="Q267" s="85">
        <v>55.07</v>
      </c>
      <c r="R267" s="85">
        <v>56.93</v>
      </c>
      <c r="S267" s="87">
        <v>0.54900000000000004</v>
      </c>
      <c r="T267" s="95">
        <v>5.9999999999999995E-4</v>
      </c>
      <c r="U267" s="87">
        <v>0.54779999999999995</v>
      </c>
      <c r="V267" s="87">
        <v>0.55020000000000002</v>
      </c>
      <c r="X267" s="66"/>
      <c r="Z267" s="66"/>
    </row>
    <row r="268" spans="2:26" ht="15.6">
      <c r="B268" s="76" t="s">
        <v>23</v>
      </c>
      <c r="C268" s="79" t="s">
        <v>135</v>
      </c>
      <c r="D268" s="78" t="s">
        <v>136</v>
      </c>
      <c r="E268" s="77" t="s">
        <v>137</v>
      </c>
      <c r="F268" s="81">
        <v>204</v>
      </c>
      <c r="G268" s="81"/>
      <c r="H268" s="90">
        <v>3702867</v>
      </c>
      <c r="I268" s="91">
        <v>0</v>
      </c>
      <c r="J268" s="83"/>
      <c r="K268" s="93"/>
      <c r="L268" s="85"/>
      <c r="M268" s="85"/>
      <c r="N268" s="85"/>
      <c r="O268" s="83"/>
      <c r="P268" s="94"/>
      <c r="Q268" s="85"/>
      <c r="R268" s="85"/>
      <c r="S268" s="87"/>
      <c r="T268" s="95"/>
      <c r="U268" s="87"/>
      <c r="V268" s="87"/>
    </row>
    <row r="269" spans="2:26" ht="15.6">
      <c r="B269" s="76" t="s">
        <v>23</v>
      </c>
      <c r="C269" s="79" t="s">
        <v>135</v>
      </c>
      <c r="D269" s="78" t="s">
        <v>136</v>
      </c>
      <c r="E269" s="77" t="s">
        <v>138</v>
      </c>
      <c r="F269" s="81">
        <v>204</v>
      </c>
      <c r="G269" s="81"/>
      <c r="H269" s="90">
        <v>3702867</v>
      </c>
      <c r="I269" s="91">
        <v>0</v>
      </c>
      <c r="J269" s="83"/>
      <c r="K269" s="93"/>
      <c r="L269" s="85"/>
      <c r="M269" s="85"/>
      <c r="N269" s="85"/>
      <c r="O269" s="83"/>
      <c r="P269" s="94"/>
      <c r="Q269" s="85"/>
      <c r="R269" s="85"/>
      <c r="S269" s="87"/>
      <c r="T269" s="95"/>
      <c r="U269" s="87"/>
      <c r="V269" s="87"/>
    </row>
    <row r="270" spans="2:26" ht="15.6">
      <c r="B270" s="76" t="s">
        <v>23</v>
      </c>
      <c r="C270" s="79" t="s">
        <v>135</v>
      </c>
      <c r="D270" s="78" t="s">
        <v>136</v>
      </c>
      <c r="E270" s="77" t="s">
        <v>139</v>
      </c>
      <c r="F270" s="81">
        <v>204</v>
      </c>
      <c r="G270" s="81"/>
      <c r="H270" s="90">
        <v>3702867</v>
      </c>
      <c r="I270" s="91">
        <v>0</v>
      </c>
      <c r="J270" s="83"/>
      <c r="K270" s="93"/>
      <c r="L270" s="85"/>
      <c r="M270" s="85"/>
      <c r="N270" s="85"/>
      <c r="O270" s="83"/>
      <c r="P270" s="94"/>
      <c r="Q270" s="85"/>
      <c r="R270" s="85"/>
      <c r="S270" s="87"/>
      <c r="T270" s="95"/>
      <c r="U270" s="87"/>
      <c r="V270" s="87"/>
    </row>
    <row r="271" spans="2:26" ht="15.6">
      <c r="B271" s="76" t="s">
        <v>23</v>
      </c>
      <c r="C271" s="79" t="s">
        <v>135</v>
      </c>
      <c r="D271" s="78" t="s">
        <v>136</v>
      </c>
      <c r="E271" s="77" t="s">
        <v>140</v>
      </c>
      <c r="F271" s="81">
        <v>204</v>
      </c>
      <c r="G271" s="81"/>
      <c r="H271" s="81">
        <v>3702867</v>
      </c>
      <c r="I271" s="82">
        <v>0</v>
      </c>
      <c r="J271" s="92"/>
      <c r="K271" s="93"/>
      <c r="L271" s="94"/>
      <c r="M271" s="94"/>
      <c r="N271" s="94"/>
      <c r="O271" s="92"/>
      <c r="P271" s="94"/>
      <c r="Q271" s="94"/>
      <c r="R271" s="94"/>
      <c r="S271" s="95"/>
      <c r="T271" s="95"/>
      <c r="U271" s="95"/>
      <c r="V271" s="95"/>
    </row>
    <row r="272" spans="2:26" ht="15.6">
      <c r="B272" s="96" t="s">
        <v>143</v>
      </c>
      <c r="C272" s="97" t="s">
        <v>135</v>
      </c>
      <c r="D272" s="98" t="s">
        <v>136</v>
      </c>
      <c r="E272" s="97" t="s">
        <v>121</v>
      </c>
      <c r="F272" s="99">
        <v>204</v>
      </c>
      <c r="G272" s="99"/>
      <c r="H272" s="99">
        <v>3702867</v>
      </c>
      <c r="I272" s="100">
        <v>0</v>
      </c>
      <c r="J272" s="101"/>
      <c r="K272" s="102"/>
      <c r="L272" s="103"/>
      <c r="M272" s="103"/>
      <c r="N272" s="104"/>
      <c r="O272" s="101"/>
      <c r="P272" s="104"/>
      <c r="Q272" s="103"/>
      <c r="R272" s="103"/>
      <c r="S272" s="105"/>
      <c r="T272" s="106"/>
      <c r="U272" s="107"/>
      <c r="V272" s="107"/>
    </row>
    <row r="273" spans="2:22">
      <c r="B273" s="45" t="s">
        <v>25</v>
      </c>
      <c r="C273" s="46" t="s">
        <v>14</v>
      </c>
      <c r="D273" s="47">
        <v>80</v>
      </c>
      <c r="E273" s="46" t="s">
        <v>31</v>
      </c>
      <c r="F273" s="48">
        <v>0</v>
      </c>
      <c r="G273" s="48"/>
      <c r="H273" s="48"/>
      <c r="I273" s="49"/>
      <c r="J273" s="50"/>
      <c r="K273" s="51"/>
      <c r="L273" s="52"/>
      <c r="M273" s="52"/>
      <c r="N273" s="52"/>
      <c r="O273" s="50"/>
      <c r="P273" s="52"/>
      <c r="Q273" s="52"/>
      <c r="R273" s="52"/>
      <c r="S273" s="53"/>
      <c r="T273" s="53"/>
      <c r="U273" s="53"/>
      <c r="V273" s="53"/>
    </row>
    <row r="274" spans="2:22">
      <c r="B274" s="45" t="s">
        <v>25</v>
      </c>
      <c r="C274" s="46" t="s">
        <v>14</v>
      </c>
      <c r="D274" s="47">
        <v>80</v>
      </c>
      <c r="E274" s="46" t="s">
        <v>118</v>
      </c>
      <c r="F274" s="48">
        <v>0</v>
      </c>
      <c r="G274" s="48"/>
      <c r="H274" s="48"/>
      <c r="I274" s="49"/>
      <c r="J274" s="50"/>
      <c r="K274" s="51"/>
      <c r="L274" s="52"/>
      <c r="M274" s="52"/>
      <c r="N274" s="52"/>
      <c r="O274" s="50"/>
      <c r="P274" s="52"/>
      <c r="Q274" s="52"/>
      <c r="R274" s="52"/>
      <c r="S274" s="53"/>
      <c r="T274" s="53"/>
      <c r="U274" s="53"/>
      <c r="V274" s="53"/>
    </row>
    <row r="275" spans="2:22">
      <c r="B275" s="45" t="s">
        <v>25</v>
      </c>
      <c r="C275" s="46" t="s">
        <v>14</v>
      </c>
      <c r="D275" s="47">
        <v>80</v>
      </c>
      <c r="E275" s="46" t="s">
        <v>119</v>
      </c>
      <c r="F275" s="48">
        <v>0</v>
      </c>
      <c r="G275" s="48"/>
      <c r="H275" s="48"/>
      <c r="I275" s="49"/>
      <c r="J275" s="50"/>
      <c r="K275" s="51"/>
      <c r="L275" s="52"/>
      <c r="M275" s="52"/>
      <c r="N275" s="52"/>
      <c r="O275" s="50"/>
      <c r="P275" s="52"/>
      <c r="Q275" s="52"/>
      <c r="R275" s="52"/>
      <c r="S275" s="53"/>
      <c r="T275" s="53"/>
      <c r="U275" s="53"/>
      <c r="V275" s="53"/>
    </row>
    <row r="276" spans="2:22">
      <c r="B276" s="45" t="s">
        <v>25</v>
      </c>
      <c r="C276" s="46" t="s">
        <v>14</v>
      </c>
      <c r="D276" s="47">
        <v>80</v>
      </c>
      <c r="E276" s="46" t="s">
        <v>34</v>
      </c>
      <c r="F276" s="48">
        <v>0</v>
      </c>
      <c r="G276" s="48"/>
      <c r="H276" s="48"/>
      <c r="I276" s="49"/>
      <c r="J276" s="50"/>
      <c r="K276" s="51"/>
      <c r="L276" s="52"/>
      <c r="M276" s="52"/>
      <c r="N276" s="52"/>
      <c r="O276" s="50"/>
      <c r="P276" s="52"/>
      <c r="Q276" s="52"/>
      <c r="R276" s="52"/>
      <c r="S276" s="53"/>
      <c r="T276" s="53"/>
      <c r="U276" s="53"/>
      <c r="V276" s="53"/>
    </row>
    <row r="277" spans="2:22" s="66" customFormat="1" ht="15.6">
      <c r="B277" s="54" t="s">
        <v>25</v>
      </c>
      <c r="C277" s="55" t="s">
        <v>14</v>
      </c>
      <c r="D277" s="56" t="s">
        <v>120</v>
      </c>
      <c r="E277" s="57" t="s">
        <v>121</v>
      </c>
      <c r="F277" s="58">
        <v>0</v>
      </c>
      <c r="G277" s="58"/>
      <c r="H277" s="58"/>
      <c r="I277" s="59"/>
      <c r="J277" s="60"/>
      <c r="K277" s="61"/>
      <c r="L277" s="62"/>
      <c r="M277" s="62"/>
      <c r="N277" s="62"/>
      <c r="O277" s="60"/>
      <c r="P277" s="63"/>
      <c r="Q277" s="62"/>
      <c r="R277" s="62"/>
      <c r="S277" s="64"/>
      <c r="T277" s="65"/>
      <c r="U277" s="64"/>
      <c r="V277" s="64"/>
    </row>
    <row r="278" spans="2:22">
      <c r="B278" s="45" t="s">
        <v>25</v>
      </c>
      <c r="C278" s="46" t="s">
        <v>14</v>
      </c>
      <c r="D278" s="47">
        <v>90</v>
      </c>
      <c r="E278" s="46" t="s">
        <v>31</v>
      </c>
      <c r="F278" s="48">
        <v>0</v>
      </c>
      <c r="G278" s="48"/>
      <c r="H278" s="48"/>
      <c r="I278" s="49"/>
      <c r="J278" s="50"/>
      <c r="K278" s="51"/>
      <c r="L278" s="52"/>
      <c r="M278" s="52"/>
      <c r="N278" s="52"/>
      <c r="O278" s="50"/>
      <c r="P278" s="52"/>
      <c r="Q278" s="52"/>
      <c r="R278" s="52"/>
      <c r="S278" s="53"/>
      <c r="T278" s="53"/>
      <c r="U278" s="53"/>
      <c r="V278" s="53"/>
    </row>
    <row r="279" spans="2:22">
      <c r="B279" s="45" t="s">
        <v>25</v>
      </c>
      <c r="C279" s="46" t="s">
        <v>14</v>
      </c>
      <c r="D279" s="47">
        <v>90</v>
      </c>
      <c r="E279" s="46" t="s">
        <v>118</v>
      </c>
      <c r="F279" s="48">
        <v>0</v>
      </c>
      <c r="G279" s="48"/>
      <c r="H279" s="48"/>
      <c r="I279" s="49"/>
      <c r="J279" s="50"/>
      <c r="K279" s="51"/>
      <c r="L279" s="52"/>
      <c r="M279" s="52"/>
      <c r="N279" s="52"/>
      <c r="O279" s="50"/>
      <c r="P279" s="52"/>
      <c r="Q279" s="52"/>
      <c r="R279" s="52"/>
      <c r="S279" s="53"/>
      <c r="T279" s="53"/>
      <c r="U279" s="53"/>
      <c r="V279" s="53"/>
    </row>
    <row r="280" spans="2:22">
      <c r="B280" s="45" t="s">
        <v>25</v>
      </c>
      <c r="C280" s="46" t="s">
        <v>14</v>
      </c>
      <c r="D280" s="47">
        <v>90</v>
      </c>
      <c r="E280" s="46" t="s">
        <v>119</v>
      </c>
      <c r="F280" s="48">
        <v>0</v>
      </c>
      <c r="G280" s="48"/>
      <c r="H280" s="48"/>
      <c r="I280" s="49"/>
      <c r="J280" s="50"/>
      <c r="K280" s="51"/>
      <c r="L280" s="52"/>
      <c r="M280" s="52"/>
      <c r="N280" s="52"/>
      <c r="O280" s="50"/>
      <c r="P280" s="52"/>
      <c r="Q280" s="52"/>
      <c r="R280" s="52"/>
      <c r="S280" s="53"/>
      <c r="T280" s="53"/>
      <c r="U280" s="53"/>
      <c r="V280" s="53"/>
    </row>
    <row r="281" spans="2:22">
      <c r="B281" s="45" t="s">
        <v>25</v>
      </c>
      <c r="C281" s="46" t="s">
        <v>14</v>
      </c>
      <c r="D281" s="47">
        <v>90</v>
      </c>
      <c r="E281" s="46" t="s">
        <v>34</v>
      </c>
      <c r="F281" s="48">
        <v>0</v>
      </c>
      <c r="G281" s="48"/>
      <c r="H281" s="48"/>
      <c r="I281" s="49"/>
      <c r="J281" s="50"/>
      <c r="K281" s="51"/>
      <c r="L281" s="52"/>
      <c r="M281" s="52"/>
      <c r="N281" s="52"/>
      <c r="O281" s="50"/>
      <c r="P281" s="52"/>
      <c r="Q281" s="52"/>
      <c r="R281" s="52"/>
      <c r="S281" s="53"/>
      <c r="T281" s="53"/>
      <c r="U281" s="53"/>
      <c r="V281" s="53"/>
    </row>
    <row r="282" spans="2:22" s="66" customFormat="1" ht="15.6">
      <c r="B282" s="54" t="s">
        <v>25</v>
      </c>
      <c r="C282" s="55" t="s">
        <v>14</v>
      </c>
      <c r="D282" s="56" t="s">
        <v>122</v>
      </c>
      <c r="E282" s="57" t="s">
        <v>121</v>
      </c>
      <c r="F282" s="58">
        <v>0</v>
      </c>
      <c r="G282" s="58"/>
      <c r="H282" s="58"/>
      <c r="I282" s="59"/>
      <c r="J282" s="60"/>
      <c r="K282" s="61"/>
      <c r="L282" s="62"/>
      <c r="M282" s="62"/>
      <c r="N282" s="62"/>
      <c r="O282" s="60"/>
      <c r="P282" s="63"/>
      <c r="Q282" s="62"/>
      <c r="R282" s="62"/>
      <c r="S282" s="64"/>
      <c r="T282" s="65"/>
      <c r="U282" s="64"/>
      <c r="V282" s="64"/>
    </row>
    <row r="283" spans="2:22">
      <c r="B283" s="45" t="s">
        <v>25</v>
      </c>
      <c r="C283" s="46" t="s">
        <v>14</v>
      </c>
      <c r="D283" s="47">
        <v>100</v>
      </c>
      <c r="E283" s="46" t="s">
        <v>31</v>
      </c>
      <c r="F283" s="48">
        <v>0</v>
      </c>
      <c r="G283" s="48"/>
      <c r="H283" s="48"/>
      <c r="I283" s="49"/>
      <c r="J283" s="50"/>
      <c r="K283" s="51"/>
      <c r="L283" s="52"/>
      <c r="M283" s="52"/>
      <c r="N283" s="52"/>
      <c r="O283" s="50"/>
      <c r="P283" s="52"/>
      <c r="Q283" s="52"/>
      <c r="R283" s="52"/>
      <c r="S283" s="53"/>
      <c r="T283" s="53"/>
      <c r="U283" s="53"/>
      <c r="V283" s="53"/>
    </row>
    <row r="284" spans="2:22">
      <c r="B284" s="45" t="s">
        <v>25</v>
      </c>
      <c r="C284" s="46" t="s">
        <v>14</v>
      </c>
      <c r="D284" s="47">
        <v>100</v>
      </c>
      <c r="E284" s="46" t="s">
        <v>118</v>
      </c>
      <c r="F284" s="48">
        <v>0</v>
      </c>
      <c r="G284" s="48"/>
      <c r="H284" s="48"/>
      <c r="I284" s="49"/>
      <c r="J284" s="50"/>
      <c r="K284" s="51"/>
      <c r="L284" s="52"/>
      <c r="M284" s="52"/>
      <c r="N284" s="52"/>
      <c r="O284" s="50"/>
      <c r="P284" s="52"/>
      <c r="Q284" s="52"/>
      <c r="R284" s="52"/>
      <c r="S284" s="53"/>
      <c r="T284" s="53"/>
      <c r="U284" s="53"/>
      <c r="V284" s="53"/>
    </row>
    <row r="285" spans="2:22">
      <c r="B285" s="45" t="s">
        <v>25</v>
      </c>
      <c r="C285" s="46" t="s">
        <v>14</v>
      </c>
      <c r="D285" s="47">
        <v>100</v>
      </c>
      <c r="E285" s="46" t="s">
        <v>119</v>
      </c>
      <c r="F285" s="48">
        <v>0</v>
      </c>
      <c r="G285" s="48"/>
      <c r="H285" s="48"/>
      <c r="I285" s="49"/>
      <c r="J285" s="50"/>
      <c r="K285" s="51"/>
      <c r="L285" s="52"/>
      <c r="M285" s="52"/>
      <c r="N285" s="52"/>
      <c r="O285" s="50"/>
      <c r="P285" s="52"/>
      <c r="Q285" s="52"/>
      <c r="R285" s="52"/>
      <c r="S285" s="53"/>
      <c r="T285" s="53"/>
      <c r="U285" s="53"/>
      <c r="V285" s="53"/>
    </row>
    <row r="286" spans="2:22">
      <c r="B286" s="45" t="s">
        <v>25</v>
      </c>
      <c r="C286" s="46" t="s">
        <v>14</v>
      </c>
      <c r="D286" s="47">
        <v>100</v>
      </c>
      <c r="E286" s="46" t="s">
        <v>34</v>
      </c>
      <c r="F286" s="48">
        <v>0</v>
      </c>
      <c r="G286" s="48"/>
      <c r="H286" s="48"/>
      <c r="I286" s="49"/>
      <c r="J286" s="50"/>
      <c r="K286" s="51"/>
      <c r="L286" s="52"/>
      <c r="M286" s="52"/>
      <c r="N286" s="52"/>
      <c r="O286" s="50"/>
      <c r="P286" s="52"/>
      <c r="Q286" s="52"/>
      <c r="R286" s="52"/>
      <c r="S286" s="53"/>
      <c r="T286" s="53"/>
      <c r="U286" s="53"/>
      <c r="V286" s="53"/>
    </row>
    <row r="287" spans="2:22" s="66" customFormat="1" ht="15.6">
      <c r="B287" s="54" t="s">
        <v>25</v>
      </c>
      <c r="C287" s="55" t="s">
        <v>14</v>
      </c>
      <c r="D287" s="56" t="s">
        <v>123</v>
      </c>
      <c r="E287" s="57" t="s">
        <v>121</v>
      </c>
      <c r="F287" s="58">
        <v>0</v>
      </c>
      <c r="G287" s="58"/>
      <c r="H287" s="58"/>
      <c r="I287" s="59"/>
      <c r="J287" s="60"/>
      <c r="K287" s="61"/>
      <c r="L287" s="62"/>
      <c r="M287" s="62"/>
      <c r="N287" s="62"/>
      <c r="O287" s="60"/>
      <c r="P287" s="63"/>
      <c r="Q287" s="62"/>
      <c r="R287" s="62"/>
      <c r="S287" s="64"/>
      <c r="T287" s="65"/>
      <c r="U287" s="64"/>
      <c r="V287" s="64"/>
    </row>
    <row r="288" spans="2:22">
      <c r="B288" s="45" t="s">
        <v>25</v>
      </c>
      <c r="C288" s="46" t="s">
        <v>14</v>
      </c>
      <c r="D288" s="47">
        <v>110</v>
      </c>
      <c r="E288" s="46" t="s">
        <v>31</v>
      </c>
      <c r="F288" s="48">
        <v>0</v>
      </c>
      <c r="G288" s="48"/>
      <c r="H288" s="48"/>
      <c r="I288" s="49"/>
      <c r="J288" s="50"/>
      <c r="K288" s="51"/>
      <c r="L288" s="52"/>
      <c r="M288" s="52"/>
      <c r="N288" s="52"/>
      <c r="O288" s="50"/>
      <c r="P288" s="52"/>
      <c r="Q288" s="52"/>
      <c r="R288" s="52"/>
      <c r="S288" s="53"/>
      <c r="T288" s="53"/>
      <c r="U288" s="53"/>
      <c r="V288" s="53"/>
    </row>
    <row r="289" spans="2:26">
      <c r="B289" s="45" t="s">
        <v>25</v>
      </c>
      <c r="C289" s="46" t="s">
        <v>14</v>
      </c>
      <c r="D289" s="47">
        <v>110</v>
      </c>
      <c r="E289" s="46" t="s">
        <v>118</v>
      </c>
      <c r="F289" s="48">
        <v>0</v>
      </c>
      <c r="G289" s="48"/>
      <c r="H289" s="48"/>
      <c r="I289" s="49"/>
      <c r="J289" s="50"/>
      <c r="K289" s="51"/>
      <c r="L289" s="52"/>
      <c r="M289" s="52"/>
      <c r="N289" s="52"/>
      <c r="O289" s="50"/>
      <c r="P289" s="52"/>
      <c r="Q289" s="52"/>
      <c r="R289" s="52"/>
      <c r="S289" s="53"/>
      <c r="T289" s="53"/>
      <c r="U289" s="53"/>
      <c r="V289" s="53"/>
    </row>
    <row r="290" spans="2:26">
      <c r="B290" s="45" t="s">
        <v>25</v>
      </c>
      <c r="C290" s="46" t="s">
        <v>14</v>
      </c>
      <c r="D290" s="47">
        <v>110</v>
      </c>
      <c r="E290" s="46" t="s">
        <v>119</v>
      </c>
      <c r="F290" s="48">
        <v>0</v>
      </c>
      <c r="G290" s="48"/>
      <c r="H290" s="48"/>
      <c r="I290" s="49"/>
      <c r="J290" s="50"/>
      <c r="K290" s="51"/>
      <c r="L290" s="52"/>
      <c r="M290" s="52"/>
      <c r="N290" s="52"/>
      <c r="O290" s="50"/>
      <c r="P290" s="52"/>
      <c r="Q290" s="52"/>
      <c r="R290" s="52"/>
      <c r="S290" s="53"/>
      <c r="T290" s="53"/>
      <c r="U290" s="53"/>
      <c r="V290" s="53"/>
    </row>
    <row r="291" spans="2:26">
      <c r="B291" s="45" t="s">
        <v>25</v>
      </c>
      <c r="C291" s="46" t="s">
        <v>14</v>
      </c>
      <c r="D291" s="47">
        <v>110</v>
      </c>
      <c r="E291" s="46" t="s">
        <v>34</v>
      </c>
      <c r="F291" s="48">
        <v>0</v>
      </c>
      <c r="G291" s="48"/>
      <c r="H291" s="48"/>
      <c r="I291" s="49"/>
      <c r="J291" s="50"/>
      <c r="K291" s="51"/>
      <c r="L291" s="52"/>
      <c r="M291" s="52"/>
      <c r="N291" s="52"/>
      <c r="O291" s="50"/>
      <c r="P291" s="52"/>
      <c r="Q291" s="52"/>
      <c r="R291" s="52"/>
      <c r="S291" s="53"/>
      <c r="T291" s="53"/>
      <c r="U291" s="53"/>
      <c r="V291" s="53"/>
    </row>
    <row r="292" spans="2:26" s="66" customFormat="1" ht="15.6">
      <c r="B292" s="54" t="s">
        <v>25</v>
      </c>
      <c r="C292" s="55" t="s">
        <v>14</v>
      </c>
      <c r="D292" s="56" t="s">
        <v>124</v>
      </c>
      <c r="E292" s="57" t="s">
        <v>121</v>
      </c>
      <c r="F292" s="58">
        <v>0</v>
      </c>
      <c r="G292" s="58"/>
      <c r="H292" s="58"/>
      <c r="I292" s="59"/>
      <c r="J292" s="60"/>
      <c r="K292" s="61"/>
      <c r="L292" s="62"/>
      <c r="M292" s="62"/>
      <c r="N292" s="62"/>
      <c r="O292" s="60"/>
      <c r="P292" s="63"/>
      <c r="Q292" s="62"/>
      <c r="R292" s="62"/>
      <c r="S292" s="64"/>
      <c r="T292" s="65"/>
      <c r="U292" s="64"/>
      <c r="V292" s="64"/>
    </row>
    <row r="293" spans="2:26">
      <c r="B293" s="45" t="s">
        <v>25</v>
      </c>
      <c r="C293" s="46" t="s">
        <v>14</v>
      </c>
      <c r="D293" s="47">
        <v>120</v>
      </c>
      <c r="E293" s="46" t="s">
        <v>31</v>
      </c>
      <c r="F293" s="48">
        <v>0</v>
      </c>
      <c r="G293" s="48"/>
      <c r="H293" s="48"/>
      <c r="I293" s="49"/>
      <c r="J293" s="50"/>
      <c r="K293" s="51"/>
      <c r="L293" s="52"/>
      <c r="M293" s="52"/>
      <c r="N293" s="52"/>
      <c r="O293" s="50"/>
      <c r="P293" s="52"/>
      <c r="Q293" s="52"/>
      <c r="R293" s="52"/>
      <c r="S293" s="53"/>
      <c r="T293" s="53"/>
      <c r="U293" s="53"/>
      <c r="V293" s="53"/>
    </row>
    <row r="294" spans="2:26">
      <c r="B294" s="45" t="s">
        <v>25</v>
      </c>
      <c r="C294" s="46" t="s">
        <v>14</v>
      </c>
      <c r="D294" s="47">
        <v>120</v>
      </c>
      <c r="E294" s="46" t="s">
        <v>118</v>
      </c>
      <c r="F294" s="48">
        <v>0</v>
      </c>
      <c r="G294" s="48"/>
      <c r="H294" s="48"/>
      <c r="I294" s="49"/>
      <c r="J294" s="50"/>
      <c r="K294" s="51"/>
      <c r="L294" s="52"/>
      <c r="M294" s="52"/>
      <c r="N294" s="52"/>
      <c r="O294" s="50"/>
      <c r="P294" s="52"/>
      <c r="Q294" s="52"/>
      <c r="R294" s="52"/>
      <c r="S294" s="53"/>
      <c r="T294" s="53"/>
      <c r="U294" s="53"/>
      <c r="V294" s="53"/>
    </row>
    <row r="295" spans="2:26">
      <c r="B295" s="45" t="s">
        <v>25</v>
      </c>
      <c r="C295" s="46" t="s">
        <v>14</v>
      </c>
      <c r="D295" s="47">
        <v>120</v>
      </c>
      <c r="E295" s="46" t="s">
        <v>119</v>
      </c>
      <c r="F295" s="48">
        <v>0</v>
      </c>
      <c r="G295" s="48"/>
      <c r="H295" s="48"/>
      <c r="I295" s="49"/>
      <c r="J295" s="50"/>
      <c r="K295" s="51"/>
      <c r="L295" s="52"/>
      <c r="M295" s="52"/>
      <c r="N295" s="52"/>
      <c r="O295" s="50"/>
      <c r="P295" s="52"/>
      <c r="Q295" s="52"/>
      <c r="R295" s="52"/>
      <c r="S295" s="53"/>
      <c r="T295" s="53"/>
      <c r="U295" s="53"/>
      <c r="V295" s="53"/>
    </row>
    <row r="296" spans="2:26">
      <c r="B296" s="45" t="s">
        <v>25</v>
      </c>
      <c r="C296" s="46" t="s">
        <v>14</v>
      </c>
      <c r="D296" s="47">
        <v>120</v>
      </c>
      <c r="E296" s="46" t="s">
        <v>34</v>
      </c>
      <c r="F296" s="48">
        <v>0</v>
      </c>
      <c r="G296" s="48"/>
      <c r="H296" s="48"/>
      <c r="I296" s="49"/>
      <c r="J296" s="50"/>
      <c r="K296" s="51"/>
      <c r="L296" s="52"/>
      <c r="M296" s="52"/>
      <c r="N296" s="52"/>
      <c r="O296" s="50"/>
      <c r="P296" s="52"/>
      <c r="Q296" s="52"/>
      <c r="R296" s="52"/>
      <c r="S296" s="53"/>
      <c r="T296" s="53"/>
      <c r="U296" s="53"/>
      <c r="V296" s="53"/>
    </row>
    <row r="297" spans="2:26" s="66" customFormat="1" ht="15.6">
      <c r="B297" s="54" t="s">
        <v>25</v>
      </c>
      <c r="C297" s="55" t="s">
        <v>14</v>
      </c>
      <c r="D297" s="56" t="s">
        <v>125</v>
      </c>
      <c r="E297" s="57" t="s">
        <v>121</v>
      </c>
      <c r="F297" s="58">
        <v>0</v>
      </c>
      <c r="G297" s="58"/>
      <c r="H297" s="58"/>
      <c r="I297" s="59"/>
      <c r="J297" s="60"/>
      <c r="K297" s="61"/>
      <c r="L297" s="62"/>
      <c r="M297" s="62"/>
      <c r="N297" s="62"/>
      <c r="O297" s="60"/>
      <c r="P297" s="63"/>
      <c r="Q297" s="62"/>
      <c r="R297" s="62"/>
      <c r="S297" s="64"/>
      <c r="T297" s="65"/>
      <c r="U297" s="64"/>
      <c r="V297" s="64"/>
    </row>
    <row r="298" spans="2:26">
      <c r="B298" s="45" t="s">
        <v>25</v>
      </c>
      <c r="C298" s="46" t="s">
        <v>14</v>
      </c>
      <c r="D298" s="47">
        <v>130</v>
      </c>
      <c r="E298" s="46" t="s">
        <v>31</v>
      </c>
      <c r="F298" s="48">
        <v>0</v>
      </c>
      <c r="G298" s="48"/>
      <c r="H298" s="48"/>
      <c r="I298" s="49"/>
      <c r="J298" s="50"/>
      <c r="K298" s="51"/>
      <c r="L298" s="52"/>
      <c r="M298" s="52"/>
      <c r="N298" s="52"/>
      <c r="O298" s="50"/>
      <c r="P298" s="52"/>
      <c r="Q298" s="52"/>
      <c r="R298" s="52"/>
      <c r="S298" s="53"/>
      <c r="T298" s="53"/>
      <c r="U298" s="53"/>
      <c r="V298" s="53"/>
    </row>
    <row r="299" spans="2:26">
      <c r="B299" s="45" t="s">
        <v>25</v>
      </c>
      <c r="C299" s="46" t="s">
        <v>14</v>
      </c>
      <c r="D299" s="47">
        <v>130</v>
      </c>
      <c r="E299" s="46" t="s">
        <v>118</v>
      </c>
      <c r="F299" s="48">
        <v>0</v>
      </c>
      <c r="G299" s="48"/>
      <c r="H299" s="48"/>
      <c r="I299" s="49"/>
      <c r="J299" s="50"/>
      <c r="K299" s="51"/>
      <c r="L299" s="52"/>
      <c r="M299" s="52"/>
      <c r="N299" s="52"/>
      <c r="O299" s="50"/>
      <c r="P299" s="52"/>
      <c r="Q299" s="52"/>
      <c r="R299" s="52"/>
      <c r="S299" s="53"/>
      <c r="T299" s="53"/>
      <c r="U299" s="53"/>
      <c r="V299" s="53"/>
    </row>
    <row r="300" spans="2:26">
      <c r="B300" s="45" t="s">
        <v>25</v>
      </c>
      <c r="C300" s="46" t="s">
        <v>14</v>
      </c>
      <c r="D300" s="47">
        <v>130</v>
      </c>
      <c r="E300" s="46" t="s">
        <v>119</v>
      </c>
      <c r="F300" s="48">
        <v>0</v>
      </c>
      <c r="G300" s="48"/>
      <c r="H300" s="48"/>
      <c r="I300" s="49"/>
      <c r="J300" s="50"/>
      <c r="K300" s="51"/>
      <c r="L300" s="52"/>
      <c r="M300" s="52"/>
      <c r="N300" s="52"/>
      <c r="O300" s="50"/>
      <c r="P300" s="52"/>
      <c r="Q300" s="52"/>
      <c r="R300" s="52"/>
      <c r="S300" s="53"/>
      <c r="T300" s="53"/>
      <c r="U300" s="53"/>
      <c r="V300" s="53"/>
    </row>
    <row r="301" spans="2:26">
      <c r="B301" s="45" t="s">
        <v>25</v>
      </c>
      <c r="C301" s="46" t="s">
        <v>14</v>
      </c>
      <c r="D301" s="47">
        <v>130</v>
      </c>
      <c r="E301" s="46" t="s">
        <v>34</v>
      </c>
      <c r="F301" s="48">
        <v>0</v>
      </c>
      <c r="G301" s="48"/>
      <c r="H301" s="48"/>
      <c r="I301" s="49"/>
      <c r="J301" s="50"/>
      <c r="K301" s="51"/>
      <c r="L301" s="52"/>
      <c r="M301" s="52"/>
      <c r="N301" s="52"/>
      <c r="O301" s="50"/>
      <c r="P301" s="52"/>
      <c r="Q301" s="52"/>
      <c r="R301" s="52"/>
      <c r="S301" s="53"/>
      <c r="T301" s="53"/>
      <c r="U301" s="53"/>
      <c r="V301" s="53"/>
    </row>
    <row r="302" spans="2:26" s="66" customFormat="1" ht="15.6">
      <c r="B302" s="54" t="s">
        <v>25</v>
      </c>
      <c r="C302" s="55" t="s">
        <v>14</v>
      </c>
      <c r="D302" s="56" t="s">
        <v>126</v>
      </c>
      <c r="E302" s="57" t="s">
        <v>121</v>
      </c>
      <c r="F302" s="58">
        <v>0</v>
      </c>
      <c r="G302" s="58"/>
      <c r="H302" s="58"/>
      <c r="I302" s="59"/>
      <c r="J302" s="60"/>
      <c r="K302" s="61"/>
      <c r="L302" s="62"/>
      <c r="M302" s="62"/>
      <c r="N302" s="62"/>
      <c r="O302" s="60"/>
      <c r="P302" s="63"/>
      <c r="Q302" s="62"/>
      <c r="R302" s="62"/>
      <c r="S302" s="64"/>
      <c r="T302" s="65"/>
      <c r="U302" s="64"/>
      <c r="V302" s="64"/>
    </row>
    <row r="303" spans="2:26" ht="15.6">
      <c r="B303" s="54" t="s">
        <v>25</v>
      </c>
      <c r="C303" s="55" t="s">
        <v>14</v>
      </c>
      <c r="D303" s="67" t="s">
        <v>127</v>
      </c>
      <c r="E303" s="68" t="s">
        <v>31</v>
      </c>
      <c r="F303" s="58">
        <v>0</v>
      </c>
      <c r="G303" s="58"/>
      <c r="H303" s="58"/>
      <c r="I303" s="59"/>
      <c r="J303" s="60"/>
      <c r="K303" s="72"/>
      <c r="L303" s="62"/>
      <c r="M303" s="62"/>
      <c r="N303" s="62"/>
      <c r="O303" s="60"/>
      <c r="P303" s="63"/>
      <c r="Q303" s="62"/>
      <c r="R303" s="62"/>
      <c r="S303" s="64"/>
      <c r="T303" s="65"/>
      <c r="U303" s="64"/>
      <c r="V303" s="64"/>
      <c r="X303" s="66"/>
      <c r="Z303" s="66"/>
    </row>
    <row r="304" spans="2:26" ht="15.6">
      <c r="B304" s="54" t="s">
        <v>25</v>
      </c>
      <c r="C304" s="55" t="s">
        <v>14</v>
      </c>
      <c r="D304" s="67" t="s">
        <v>127</v>
      </c>
      <c r="E304" s="68" t="s">
        <v>118</v>
      </c>
      <c r="F304" s="58">
        <v>0</v>
      </c>
      <c r="G304" s="58"/>
      <c r="H304" s="58"/>
      <c r="I304" s="59"/>
      <c r="J304" s="60"/>
      <c r="K304" s="72"/>
      <c r="L304" s="62"/>
      <c r="M304" s="62"/>
      <c r="N304" s="62"/>
      <c r="O304" s="60"/>
      <c r="P304" s="63"/>
      <c r="Q304" s="62"/>
      <c r="R304" s="62"/>
      <c r="S304" s="64"/>
      <c r="T304" s="65"/>
      <c r="U304" s="64"/>
      <c r="V304" s="64"/>
      <c r="X304" s="66"/>
      <c r="Z304" s="66"/>
    </row>
    <row r="305" spans="2:26" ht="15.6">
      <c r="B305" s="54" t="s">
        <v>25</v>
      </c>
      <c r="C305" s="55" t="s">
        <v>14</v>
      </c>
      <c r="D305" s="67" t="s">
        <v>127</v>
      </c>
      <c r="E305" s="68" t="s">
        <v>119</v>
      </c>
      <c r="F305" s="58">
        <v>0</v>
      </c>
      <c r="G305" s="58"/>
      <c r="H305" s="58"/>
      <c r="I305" s="59"/>
      <c r="J305" s="60"/>
      <c r="K305" s="72"/>
      <c r="L305" s="62"/>
      <c r="M305" s="62"/>
      <c r="N305" s="62"/>
      <c r="O305" s="60"/>
      <c r="P305" s="63"/>
      <c r="Q305" s="62"/>
      <c r="R305" s="62"/>
      <c r="S305" s="64"/>
      <c r="T305" s="65"/>
      <c r="U305" s="64"/>
      <c r="V305" s="64"/>
      <c r="X305" s="66"/>
      <c r="Z305" s="66"/>
    </row>
    <row r="306" spans="2:26" ht="15.6">
      <c r="B306" s="54" t="s">
        <v>25</v>
      </c>
      <c r="C306" s="55" t="s">
        <v>14</v>
      </c>
      <c r="D306" s="67" t="s">
        <v>127</v>
      </c>
      <c r="E306" s="68" t="s">
        <v>34</v>
      </c>
      <c r="F306" s="58">
        <v>0</v>
      </c>
      <c r="G306" s="58"/>
      <c r="H306" s="58"/>
      <c r="I306" s="59"/>
      <c r="J306" s="60"/>
      <c r="K306" s="72"/>
      <c r="L306" s="62"/>
      <c r="M306" s="62"/>
      <c r="N306" s="62"/>
      <c r="O306" s="60"/>
      <c r="P306" s="63"/>
      <c r="Q306" s="62"/>
      <c r="R306" s="62"/>
      <c r="S306" s="64"/>
      <c r="T306" s="65"/>
      <c r="U306" s="64"/>
      <c r="V306" s="64"/>
      <c r="X306" s="66"/>
      <c r="Z306" s="66"/>
    </row>
    <row r="307" spans="2:26" s="66" customFormat="1" ht="15.6">
      <c r="B307" s="76" t="s">
        <v>25</v>
      </c>
      <c r="C307" s="77" t="s">
        <v>128</v>
      </c>
      <c r="D307" s="78" t="s">
        <v>127</v>
      </c>
      <c r="E307" s="79" t="s">
        <v>121</v>
      </c>
      <c r="F307" s="80">
        <v>0</v>
      </c>
      <c r="G307" s="80"/>
      <c r="H307" s="80"/>
      <c r="I307" s="108"/>
      <c r="J307" s="83"/>
      <c r="K307" s="109"/>
      <c r="L307" s="85"/>
      <c r="M307" s="85"/>
      <c r="N307" s="85"/>
      <c r="O307" s="83"/>
      <c r="P307" s="110"/>
      <c r="Q307" s="85"/>
      <c r="R307" s="85"/>
      <c r="S307" s="87"/>
      <c r="T307" s="111"/>
      <c r="U307" s="87"/>
      <c r="V307" s="87"/>
    </row>
    <row r="308" spans="2:26">
      <c r="B308" s="45" t="s">
        <v>25</v>
      </c>
      <c r="C308" s="46" t="s">
        <v>12</v>
      </c>
      <c r="D308" s="47">
        <v>60</v>
      </c>
      <c r="E308" s="46" t="s">
        <v>31</v>
      </c>
      <c r="F308" s="48">
        <v>10</v>
      </c>
      <c r="G308" s="48">
        <v>8718</v>
      </c>
      <c r="H308" s="48">
        <v>11785</v>
      </c>
      <c r="I308" s="49">
        <v>0</v>
      </c>
      <c r="J308" s="50">
        <v>61.2</v>
      </c>
      <c r="K308" s="51">
        <v>1.86</v>
      </c>
      <c r="L308" s="52">
        <v>57.5</v>
      </c>
      <c r="M308" s="52">
        <v>64.8</v>
      </c>
      <c r="N308" s="52">
        <v>5.89</v>
      </c>
      <c r="O308" s="50">
        <v>70</v>
      </c>
      <c r="P308" s="52">
        <v>2.0699999999999998</v>
      </c>
      <c r="Q308" s="52">
        <v>65.94</v>
      </c>
      <c r="R308" s="52">
        <v>74.06</v>
      </c>
      <c r="S308" s="53">
        <v>0.42699999999999999</v>
      </c>
      <c r="T308" s="53">
        <v>5.3E-3</v>
      </c>
      <c r="U308" s="53">
        <v>0.41660000000000003</v>
      </c>
      <c r="V308" s="53">
        <v>0.43740000000000001</v>
      </c>
    </row>
    <row r="309" spans="2:26">
      <c r="B309" s="45" t="s">
        <v>25</v>
      </c>
      <c r="C309" s="46" t="s">
        <v>12</v>
      </c>
      <c r="D309" s="47">
        <v>60</v>
      </c>
      <c r="E309" s="46" t="s">
        <v>118</v>
      </c>
      <c r="F309" s="48">
        <v>10</v>
      </c>
      <c r="G309" s="48">
        <v>995</v>
      </c>
      <c r="H309" s="48">
        <v>11785</v>
      </c>
      <c r="I309" s="49">
        <v>0</v>
      </c>
      <c r="J309" s="50">
        <v>61.4</v>
      </c>
      <c r="K309" s="51">
        <v>2.15</v>
      </c>
      <c r="L309" s="52">
        <v>57.22</v>
      </c>
      <c r="M309" s="52">
        <v>65.63</v>
      </c>
      <c r="N309" s="52">
        <v>6.78</v>
      </c>
      <c r="O309" s="50">
        <v>71</v>
      </c>
      <c r="P309" s="52">
        <v>2.69</v>
      </c>
      <c r="Q309" s="52">
        <v>65.72</v>
      </c>
      <c r="R309" s="52">
        <v>76.28</v>
      </c>
      <c r="S309" s="53">
        <v>0.33200000000000002</v>
      </c>
      <c r="T309" s="53">
        <v>1.49E-2</v>
      </c>
      <c r="U309" s="53">
        <v>0.30280000000000001</v>
      </c>
      <c r="V309" s="53">
        <v>0.36120000000000002</v>
      </c>
    </row>
    <row r="310" spans="2:26">
      <c r="B310" s="45" t="s">
        <v>25</v>
      </c>
      <c r="C310" s="46" t="s">
        <v>12</v>
      </c>
      <c r="D310" s="47">
        <v>60</v>
      </c>
      <c r="E310" s="46" t="s">
        <v>119</v>
      </c>
      <c r="F310" s="48">
        <v>10</v>
      </c>
      <c r="G310" s="48">
        <v>297</v>
      </c>
      <c r="H310" s="48">
        <v>11785</v>
      </c>
      <c r="I310" s="49">
        <v>0</v>
      </c>
      <c r="J310" s="50">
        <v>55.5</v>
      </c>
      <c r="K310" s="51">
        <v>3.13</v>
      </c>
      <c r="L310" s="52">
        <v>49.33</v>
      </c>
      <c r="M310" s="52">
        <v>61.61</v>
      </c>
      <c r="N310" s="52">
        <v>8.86</v>
      </c>
      <c r="O310" s="50">
        <v>67</v>
      </c>
      <c r="P310" s="52">
        <v>4.59</v>
      </c>
      <c r="Q310" s="52">
        <v>58</v>
      </c>
      <c r="R310" s="52">
        <v>76</v>
      </c>
      <c r="S310" s="53">
        <v>0.66700000000000004</v>
      </c>
      <c r="T310" s="53">
        <v>2.7300000000000001E-2</v>
      </c>
      <c r="U310" s="53">
        <v>0.61350000000000005</v>
      </c>
      <c r="V310" s="53">
        <v>0.72050000000000003</v>
      </c>
    </row>
    <row r="311" spans="2:26">
      <c r="B311" s="45" t="s">
        <v>25</v>
      </c>
      <c r="C311" s="46" t="s">
        <v>12</v>
      </c>
      <c r="D311" s="47">
        <v>60</v>
      </c>
      <c r="E311" s="46" t="s">
        <v>34</v>
      </c>
      <c r="F311" s="48">
        <v>10</v>
      </c>
      <c r="G311" s="48">
        <v>202</v>
      </c>
      <c r="H311" s="48">
        <v>11785</v>
      </c>
      <c r="I311" s="49">
        <v>0</v>
      </c>
      <c r="J311" s="50">
        <v>56.7</v>
      </c>
      <c r="K311" s="51">
        <v>2.29</v>
      </c>
      <c r="L311" s="52">
        <v>52.24</v>
      </c>
      <c r="M311" s="52">
        <v>61.21</v>
      </c>
      <c r="N311" s="52">
        <v>5.1100000000000003</v>
      </c>
      <c r="O311" s="50">
        <v>70</v>
      </c>
      <c r="P311" s="52">
        <v>2.14</v>
      </c>
      <c r="Q311" s="52">
        <v>65.81</v>
      </c>
      <c r="R311" s="52">
        <v>74.19</v>
      </c>
      <c r="S311" s="53">
        <v>0.68799999999999994</v>
      </c>
      <c r="T311" s="53">
        <v>3.2599999999999997E-2</v>
      </c>
      <c r="U311" s="53">
        <v>0.62409999999999999</v>
      </c>
      <c r="V311" s="53">
        <v>0.75190000000000001</v>
      </c>
    </row>
    <row r="312" spans="2:26" ht="15.6">
      <c r="B312" s="54" t="s">
        <v>25</v>
      </c>
      <c r="C312" s="55" t="s">
        <v>12</v>
      </c>
      <c r="D312" s="56" t="s">
        <v>129</v>
      </c>
      <c r="E312" s="57" t="s">
        <v>121</v>
      </c>
      <c r="F312" s="58">
        <v>10</v>
      </c>
      <c r="G312" s="58">
        <v>10232</v>
      </c>
      <c r="H312" s="58">
        <v>11785</v>
      </c>
      <c r="I312" s="59">
        <v>0</v>
      </c>
      <c r="J312" s="60">
        <v>60.9</v>
      </c>
      <c r="K312" s="61">
        <v>1.87</v>
      </c>
      <c r="L312" s="62">
        <v>57.24</v>
      </c>
      <c r="M312" s="62">
        <v>64.59</v>
      </c>
      <c r="N312" s="62">
        <v>5.93</v>
      </c>
      <c r="O312" s="60">
        <v>70</v>
      </c>
      <c r="P312" s="63">
        <v>2.11</v>
      </c>
      <c r="Q312" s="62">
        <v>65.86</v>
      </c>
      <c r="R312" s="62">
        <v>74.14</v>
      </c>
      <c r="S312" s="64">
        <v>0.43</v>
      </c>
      <c r="T312" s="65">
        <v>4.8999999999999998E-3</v>
      </c>
      <c r="U312" s="64">
        <v>0.4204</v>
      </c>
      <c r="V312" s="64">
        <v>0.43959999999999999</v>
      </c>
      <c r="X312" s="66"/>
      <c r="Z312" s="66"/>
    </row>
    <row r="313" spans="2:26">
      <c r="B313" s="45" t="s">
        <v>25</v>
      </c>
      <c r="C313" s="46" t="s">
        <v>12</v>
      </c>
      <c r="D313" s="47">
        <v>70</v>
      </c>
      <c r="E313" s="46" t="s">
        <v>31</v>
      </c>
      <c r="F313" s="48">
        <v>26</v>
      </c>
      <c r="G313" s="48">
        <v>40798</v>
      </c>
      <c r="H313" s="48">
        <v>59505</v>
      </c>
      <c r="I313" s="49">
        <v>0</v>
      </c>
      <c r="J313" s="50">
        <v>72.900000000000006</v>
      </c>
      <c r="K313" s="51">
        <v>1.03</v>
      </c>
      <c r="L313" s="52">
        <v>70.91</v>
      </c>
      <c r="M313" s="52">
        <v>74.930000000000007</v>
      </c>
      <c r="N313" s="52">
        <v>5.24</v>
      </c>
      <c r="O313" s="50">
        <v>84</v>
      </c>
      <c r="P313" s="52">
        <v>1.1399999999999999</v>
      </c>
      <c r="Q313" s="52">
        <v>81.77</v>
      </c>
      <c r="R313" s="52">
        <v>86.23</v>
      </c>
      <c r="S313" s="53">
        <v>0.40600000000000003</v>
      </c>
      <c r="T313" s="53">
        <v>2.3999999999999998E-3</v>
      </c>
      <c r="U313" s="53">
        <v>0.40129999999999999</v>
      </c>
      <c r="V313" s="53">
        <v>0.41070000000000001</v>
      </c>
    </row>
    <row r="314" spans="2:26">
      <c r="B314" s="45" t="s">
        <v>25</v>
      </c>
      <c r="C314" s="46" t="s">
        <v>12</v>
      </c>
      <c r="D314" s="47">
        <v>70</v>
      </c>
      <c r="E314" s="46" t="s">
        <v>118</v>
      </c>
      <c r="F314" s="48">
        <v>26</v>
      </c>
      <c r="G314" s="48">
        <v>4117</v>
      </c>
      <c r="H314" s="48">
        <v>59505</v>
      </c>
      <c r="I314" s="49">
        <v>0</v>
      </c>
      <c r="J314" s="50">
        <v>76</v>
      </c>
      <c r="K314" s="51">
        <v>1.1599999999999999</v>
      </c>
      <c r="L314" s="52">
        <v>73.7</v>
      </c>
      <c r="M314" s="52">
        <v>78.239999999999995</v>
      </c>
      <c r="N314" s="52">
        <v>5.91</v>
      </c>
      <c r="O314" s="50">
        <v>88</v>
      </c>
      <c r="P314" s="52">
        <v>1.39</v>
      </c>
      <c r="Q314" s="52">
        <v>85.28</v>
      </c>
      <c r="R314" s="52">
        <v>90.72</v>
      </c>
      <c r="S314" s="53">
        <v>0.318</v>
      </c>
      <c r="T314" s="53">
        <v>7.3000000000000001E-3</v>
      </c>
      <c r="U314" s="53">
        <v>0.30370000000000003</v>
      </c>
      <c r="V314" s="53">
        <v>0.33229999999999998</v>
      </c>
    </row>
    <row r="315" spans="2:26">
      <c r="B315" s="45" t="s">
        <v>25</v>
      </c>
      <c r="C315" s="46" t="s">
        <v>12</v>
      </c>
      <c r="D315" s="47">
        <v>70</v>
      </c>
      <c r="E315" s="46" t="s">
        <v>119</v>
      </c>
      <c r="F315" s="48">
        <v>26</v>
      </c>
      <c r="G315" s="48">
        <v>1726</v>
      </c>
      <c r="H315" s="48">
        <v>59505</v>
      </c>
      <c r="I315" s="49">
        <v>0</v>
      </c>
      <c r="J315" s="50">
        <v>67.599999999999994</v>
      </c>
      <c r="K315" s="51">
        <v>1.32</v>
      </c>
      <c r="L315" s="52">
        <v>64.989999999999995</v>
      </c>
      <c r="M315" s="52">
        <v>70.16</v>
      </c>
      <c r="N315" s="52">
        <v>6.05</v>
      </c>
      <c r="O315" s="50">
        <v>79</v>
      </c>
      <c r="P315" s="52">
        <v>1.72</v>
      </c>
      <c r="Q315" s="52">
        <v>75.62</v>
      </c>
      <c r="R315" s="52">
        <v>82.38</v>
      </c>
      <c r="S315" s="53">
        <v>0.63600000000000001</v>
      </c>
      <c r="T315" s="53">
        <v>1.1599999999999999E-2</v>
      </c>
      <c r="U315" s="53">
        <v>0.61329999999999996</v>
      </c>
      <c r="V315" s="53">
        <v>0.65869999999999995</v>
      </c>
    </row>
    <row r="316" spans="2:26">
      <c r="B316" s="45" t="s">
        <v>25</v>
      </c>
      <c r="C316" s="46" t="s">
        <v>12</v>
      </c>
      <c r="D316" s="47">
        <v>70</v>
      </c>
      <c r="E316" s="46" t="s">
        <v>34</v>
      </c>
      <c r="F316" s="48">
        <v>26</v>
      </c>
      <c r="G316" s="48">
        <v>532</v>
      </c>
      <c r="H316" s="48">
        <v>59505</v>
      </c>
      <c r="I316" s="49">
        <v>0</v>
      </c>
      <c r="J316" s="50">
        <v>61.2</v>
      </c>
      <c r="K316" s="51">
        <v>2.06</v>
      </c>
      <c r="L316" s="52">
        <v>57.18</v>
      </c>
      <c r="M316" s="52">
        <v>65.23</v>
      </c>
      <c r="N316" s="52">
        <v>8.48</v>
      </c>
      <c r="O316" s="50">
        <v>80</v>
      </c>
      <c r="P316" s="52">
        <v>2.78</v>
      </c>
      <c r="Q316" s="52">
        <v>74.56</v>
      </c>
      <c r="R316" s="52">
        <v>85.44</v>
      </c>
      <c r="S316" s="53">
        <v>0.68</v>
      </c>
      <c r="T316" s="53">
        <v>2.0199999999999999E-2</v>
      </c>
      <c r="U316" s="53">
        <v>0.64039999999999997</v>
      </c>
      <c r="V316" s="53">
        <v>0.71960000000000002</v>
      </c>
    </row>
    <row r="317" spans="2:26" ht="15.6">
      <c r="B317" s="54" t="s">
        <v>25</v>
      </c>
      <c r="C317" s="55" t="s">
        <v>12</v>
      </c>
      <c r="D317" s="56" t="s">
        <v>130</v>
      </c>
      <c r="E317" s="57" t="s">
        <v>121</v>
      </c>
      <c r="F317" s="58">
        <v>26</v>
      </c>
      <c r="G317" s="58">
        <v>47340</v>
      </c>
      <c r="H317" s="58">
        <v>59505</v>
      </c>
      <c r="I317" s="59">
        <v>0</v>
      </c>
      <c r="J317" s="60">
        <v>72.8</v>
      </c>
      <c r="K317" s="61">
        <v>1.02</v>
      </c>
      <c r="L317" s="62">
        <v>70.849999999999994</v>
      </c>
      <c r="M317" s="62">
        <v>74.84</v>
      </c>
      <c r="N317" s="62">
        <v>5.19</v>
      </c>
      <c r="O317" s="60">
        <v>85</v>
      </c>
      <c r="P317" s="63">
        <v>1.1499999999999999</v>
      </c>
      <c r="Q317" s="62">
        <v>82.75</v>
      </c>
      <c r="R317" s="62">
        <v>87.25</v>
      </c>
      <c r="S317" s="64">
        <v>0.41</v>
      </c>
      <c r="T317" s="65">
        <v>2.3E-3</v>
      </c>
      <c r="U317" s="64">
        <v>0.40550000000000003</v>
      </c>
      <c r="V317" s="64">
        <v>0.41449999999999998</v>
      </c>
      <c r="X317" s="66"/>
      <c r="Z317" s="66"/>
    </row>
    <row r="318" spans="2:26">
      <c r="B318" s="45" t="s">
        <v>25</v>
      </c>
      <c r="C318" s="46" t="s">
        <v>12</v>
      </c>
      <c r="D318" s="47">
        <v>80</v>
      </c>
      <c r="E318" s="46" t="s">
        <v>31</v>
      </c>
      <c r="F318" s="48">
        <v>23</v>
      </c>
      <c r="G318" s="48">
        <v>29076</v>
      </c>
      <c r="H318" s="48">
        <v>40827</v>
      </c>
      <c r="I318" s="49">
        <v>0</v>
      </c>
      <c r="J318" s="50">
        <v>76.8</v>
      </c>
      <c r="K318" s="51">
        <v>1.17</v>
      </c>
      <c r="L318" s="52">
        <v>74.489999999999995</v>
      </c>
      <c r="M318" s="52">
        <v>79.069999999999993</v>
      </c>
      <c r="N318" s="52">
        <v>5.61</v>
      </c>
      <c r="O318" s="50">
        <v>88</v>
      </c>
      <c r="P318" s="52">
        <v>1.43</v>
      </c>
      <c r="Q318" s="52">
        <v>85.2</v>
      </c>
      <c r="R318" s="52">
        <v>90.8</v>
      </c>
      <c r="S318" s="53">
        <v>0.64300000000000002</v>
      </c>
      <c r="T318" s="53">
        <v>2.8E-3</v>
      </c>
      <c r="U318" s="53">
        <v>0.63749999999999996</v>
      </c>
      <c r="V318" s="53">
        <v>0.64849999999999997</v>
      </c>
    </row>
    <row r="319" spans="2:26">
      <c r="B319" s="45" t="s">
        <v>25</v>
      </c>
      <c r="C319" s="46" t="s">
        <v>12</v>
      </c>
      <c r="D319" s="47">
        <v>80</v>
      </c>
      <c r="E319" s="46" t="s">
        <v>118</v>
      </c>
      <c r="F319" s="48">
        <v>23</v>
      </c>
      <c r="G319" s="48">
        <v>2677</v>
      </c>
      <c r="H319" s="48">
        <v>40827</v>
      </c>
      <c r="I319" s="49">
        <v>0</v>
      </c>
      <c r="J319" s="50">
        <v>78.5</v>
      </c>
      <c r="K319" s="51">
        <v>1.22</v>
      </c>
      <c r="L319" s="52">
        <v>76.13</v>
      </c>
      <c r="M319" s="52">
        <v>80.900000000000006</v>
      </c>
      <c r="N319" s="52">
        <v>5.71</v>
      </c>
      <c r="O319" s="50">
        <v>91</v>
      </c>
      <c r="P319" s="52">
        <v>1.45</v>
      </c>
      <c r="Q319" s="52">
        <v>88.15</v>
      </c>
      <c r="R319" s="52">
        <v>93.85</v>
      </c>
      <c r="S319" s="53">
        <v>0.56999999999999995</v>
      </c>
      <c r="T319" s="53">
        <v>9.5999999999999992E-3</v>
      </c>
      <c r="U319" s="53">
        <v>0.55120000000000002</v>
      </c>
      <c r="V319" s="53">
        <v>0.58879999999999999</v>
      </c>
    </row>
    <row r="320" spans="2:26">
      <c r="B320" s="45" t="s">
        <v>25</v>
      </c>
      <c r="C320" s="46" t="s">
        <v>12</v>
      </c>
      <c r="D320" s="47">
        <v>80</v>
      </c>
      <c r="E320" s="46" t="s">
        <v>119</v>
      </c>
      <c r="F320" s="48">
        <v>23</v>
      </c>
      <c r="G320" s="48">
        <v>1086</v>
      </c>
      <c r="H320" s="48">
        <v>40827</v>
      </c>
      <c r="I320" s="49">
        <v>0</v>
      </c>
      <c r="J320" s="50">
        <v>68.2</v>
      </c>
      <c r="K320" s="51">
        <v>1.36</v>
      </c>
      <c r="L320" s="52">
        <v>65.5</v>
      </c>
      <c r="M320" s="52">
        <v>70.819999999999993</v>
      </c>
      <c r="N320" s="52">
        <v>6.21</v>
      </c>
      <c r="O320" s="50">
        <v>79</v>
      </c>
      <c r="P320" s="52">
        <v>1.57</v>
      </c>
      <c r="Q320" s="52">
        <v>75.92</v>
      </c>
      <c r="R320" s="52">
        <v>82.08</v>
      </c>
      <c r="S320" s="53">
        <v>0.84299999999999997</v>
      </c>
      <c r="T320" s="53">
        <v>1.0999999999999999E-2</v>
      </c>
      <c r="U320" s="53">
        <v>0.82140000000000002</v>
      </c>
      <c r="V320" s="53">
        <v>0.86460000000000004</v>
      </c>
    </row>
    <row r="321" spans="2:26">
      <c r="B321" s="45" t="s">
        <v>25</v>
      </c>
      <c r="C321" s="46" t="s">
        <v>12</v>
      </c>
      <c r="D321" s="47">
        <v>80</v>
      </c>
      <c r="E321" s="46" t="s">
        <v>34</v>
      </c>
      <c r="F321" s="48">
        <v>23</v>
      </c>
      <c r="G321" s="48">
        <v>216</v>
      </c>
      <c r="H321" s="48">
        <v>40827</v>
      </c>
      <c r="I321" s="49">
        <v>0</v>
      </c>
      <c r="J321" s="50">
        <v>61.4</v>
      </c>
      <c r="K321" s="51">
        <v>3.95</v>
      </c>
      <c r="L321" s="52">
        <v>53.65</v>
      </c>
      <c r="M321" s="52">
        <v>69.12</v>
      </c>
      <c r="N321" s="52">
        <v>11.16</v>
      </c>
      <c r="O321" s="50">
        <v>83</v>
      </c>
      <c r="P321" s="52">
        <v>4.46</v>
      </c>
      <c r="Q321" s="52">
        <v>74.260000000000005</v>
      </c>
      <c r="R321" s="52">
        <v>91.74</v>
      </c>
      <c r="S321" s="53">
        <v>0.79200000000000004</v>
      </c>
      <c r="T321" s="53">
        <v>2.76E-2</v>
      </c>
      <c r="U321" s="53">
        <v>0.7379</v>
      </c>
      <c r="V321" s="53">
        <v>0.84609999999999996</v>
      </c>
    </row>
    <row r="322" spans="2:26" ht="15.6">
      <c r="B322" s="54" t="s">
        <v>25</v>
      </c>
      <c r="C322" s="55" t="s">
        <v>12</v>
      </c>
      <c r="D322" s="56" t="s">
        <v>120</v>
      </c>
      <c r="E322" s="57" t="s">
        <v>121</v>
      </c>
      <c r="F322" s="58">
        <v>23</v>
      </c>
      <c r="G322" s="58">
        <v>33174</v>
      </c>
      <c r="H322" s="58">
        <v>40827</v>
      </c>
      <c r="I322" s="59">
        <v>0</v>
      </c>
      <c r="J322" s="60">
        <v>76.5</v>
      </c>
      <c r="K322" s="61">
        <v>1.1399999999999999</v>
      </c>
      <c r="L322" s="62">
        <v>74.28</v>
      </c>
      <c r="M322" s="62">
        <v>78.75</v>
      </c>
      <c r="N322" s="62">
        <v>5.46</v>
      </c>
      <c r="O322" s="60">
        <v>88</v>
      </c>
      <c r="P322" s="63">
        <v>1.39</v>
      </c>
      <c r="Q322" s="62">
        <v>85.28</v>
      </c>
      <c r="R322" s="62">
        <v>90.72</v>
      </c>
      <c r="S322" s="64">
        <v>0.64500000000000002</v>
      </c>
      <c r="T322" s="65">
        <v>2.5999999999999999E-3</v>
      </c>
      <c r="U322" s="64">
        <v>0.63990000000000002</v>
      </c>
      <c r="V322" s="64">
        <v>0.65010000000000001</v>
      </c>
      <c r="X322" s="66"/>
      <c r="Z322" s="66"/>
    </row>
    <row r="323" spans="2:26">
      <c r="B323" s="45" t="s">
        <v>25</v>
      </c>
      <c r="C323" s="46" t="s">
        <v>12</v>
      </c>
      <c r="D323" s="47">
        <v>90</v>
      </c>
      <c r="E323" s="46" t="s">
        <v>31</v>
      </c>
      <c r="F323" s="48">
        <v>0</v>
      </c>
      <c r="G323" s="48"/>
      <c r="H323" s="48"/>
      <c r="I323" s="49"/>
      <c r="J323" s="50"/>
      <c r="K323" s="51"/>
      <c r="L323" s="52"/>
      <c r="M323" s="52"/>
      <c r="N323" s="52"/>
      <c r="O323" s="50"/>
      <c r="P323" s="52"/>
      <c r="Q323" s="52"/>
      <c r="R323" s="52"/>
      <c r="S323" s="53"/>
      <c r="T323" s="53"/>
      <c r="U323" s="53"/>
      <c r="V323" s="53"/>
    </row>
    <row r="324" spans="2:26">
      <c r="B324" s="45" t="s">
        <v>25</v>
      </c>
      <c r="C324" s="46" t="s">
        <v>12</v>
      </c>
      <c r="D324" s="47">
        <v>90</v>
      </c>
      <c r="E324" s="46" t="s">
        <v>118</v>
      </c>
      <c r="F324" s="48">
        <v>0</v>
      </c>
      <c r="G324" s="48"/>
      <c r="H324" s="48"/>
      <c r="I324" s="49"/>
      <c r="J324" s="50"/>
      <c r="K324" s="51"/>
      <c r="L324" s="52"/>
      <c r="M324" s="52"/>
      <c r="N324" s="52"/>
      <c r="O324" s="50"/>
      <c r="P324" s="52"/>
      <c r="Q324" s="52"/>
      <c r="R324" s="52"/>
      <c r="S324" s="53"/>
      <c r="T324" s="53"/>
      <c r="U324" s="53"/>
      <c r="V324" s="53"/>
    </row>
    <row r="325" spans="2:26">
      <c r="B325" s="45" t="s">
        <v>25</v>
      </c>
      <c r="C325" s="46" t="s">
        <v>12</v>
      </c>
      <c r="D325" s="47">
        <v>90</v>
      </c>
      <c r="E325" s="46" t="s">
        <v>119</v>
      </c>
      <c r="F325" s="48">
        <v>0</v>
      </c>
      <c r="G325" s="48"/>
      <c r="H325" s="48"/>
      <c r="I325" s="49"/>
      <c r="J325" s="50"/>
      <c r="K325" s="51"/>
      <c r="L325" s="52"/>
      <c r="M325" s="52"/>
      <c r="N325" s="52"/>
      <c r="O325" s="50"/>
      <c r="P325" s="52"/>
      <c r="Q325" s="52"/>
      <c r="R325" s="52"/>
      <c r="S325" s="53"/>
      <c r="T325" s="53"/>
      <c r="U325" s="53"/>
      <c r="V325" s="53"/>
    </row>
    <row r="326" spans="2:26">
      <c r="B326" s="45" t="s">
        <v>25</v>
      </c>
      <c r="C326" s="46" t="s">
        <v>12</v>
      </c>
      <c r="D326" s="47">
        <v>90</v>
      </c>
      <c r="E326" s="46" t="s">
        <v>34</v>
      </c>
      <c r="F326" s="48">
        <v>0</v>
      </c>
      <c r="G326" s="48"/>
      <c r="H326" s="48"/>
      <c r="I326" s="49"/>
      <c r="J326" s="50"/>
      <c r="K326" s="51"/>
      <c r="L326" s="52"/>
      <c r="M326" s="52"/>
      <c r="N326" s="52"/>
      <c r="O326" s="50"/>
      <c r="P326" s="52"/>
      <c r="Q326" s="52"/>
      <c r="R326" s="52"/>
      <c r="S326" s="53"/>
      <c r="T326" s="53"/>
      <c r="U326" s="53"/>
      <c r="V326" s="53"/>
    </row>
    <row r="327" spans="2:26" ht="15.6">
      <c r="B327" s="54" t="s">
        <v>25</v>
      </c>
      <c r="C327" s="55" t="s">
        <v>12</v>
      </c>
      <c r="D327" s="56" t="s">
        <v>122</v>
      </c>
      <c r="E327" s="57" t="s">
        <v>121</v>
      </c>
      <c r="F327" s="58">
        <v>0</v>
      </c>
      <c r="G327" s="58"/>
      <c r="H327" s="58"/>
      <c r="I327" s="59"/>
      <c r="J327" s="60"/>
      <c r="K327" s="61"/>
      <c r="L327" s="62"/>
      <c r="M327" s="62"/>
      <c r="N327" s="62"/>
      <c r="O327" s="60"/>
      <c r="P327" s="63"/>
      <c r="Q327" s="62"/>
      <c r="R327" s="62"/>
      <c r="S327" s="64"/>
      <c r="T327" s="65"/>
      <c r="U327" s="64"/>
      <c r="V327" s="64"/>
      <c r="X327" s="66"/>
      <c r="Z327" s="66"/>
    </row>
    <row r="328" spans="2:26">
      <c r="B328" s="45" t="s">
        <v>25</v>
      </c>
      <c r="C328" s="46" t="s">
        <v>12</v>
      </c>
      <c r="D328" s="47">
        <v>100</v>
      </c>
      <c r="E328" s="46" t="s">
        <v>31</v>
      </c>
      <c r="F328" s="48">
        <v>44</v>
      </c>
      <c r="G328" s="48">
        <v>62418</v>
      </c>
      <c r="H328" s="48">
        <v>95225</v>
      </c>
      <c r="I328" s="49">
        <v>0</v>
      </c>
      <c r="J328" s="50">
        <v>85.9</v>
      </c>
      <c r="K328" s="51">
        <v>0.91</v>
      </c>
      <c r="L328" s="52">
        <v>84.14</v>
      </c>
      <c r="M328" s="52">
        <v>87.7</v>
      </c>
      <c r="N328" s="52">
        <v>6.03</v>
      </c>
      <c r="O328" s="50">
        <v>99</v>
      </c>
      <c r="P328" s="52">
        <v>0.94</v>
      </c>
      <c r="Q328" s="52">
        <v>97.15</v>
      </c>
      <c r="R328" s="52">
        <v>100.85</v>
      </c>
      <c r="S328" s="53">
        <v>0.84399999999999997</v>
      </c>
      <c r="T328" s="53">
        <v>1.5E-3</v>
      </c>
      <c r="U328" s="53">
        <v>0.84109999999999996</v>
      </c>
      <c r="V328" s="53">
        <v>0.84689999999999999</v>
      </c>
    </row>
    <row r="329" spans="2:26">
      <c r="B329" s="45" t="s">
        <v>25</v>
      </c>
      <c r="C329" s="46" t="s">
        <v>12</v>
      </c>
      <c r="D329" s="47">
        <v>100</v>
      </c>
      <c r="E329" s="46" t="s">
        <v>118</v>
      </c>
      <c r="F329" s="48">
        <v>44</v>
      </c>
      <c r="G329" s="48">
        <v>6389</v>
      </c>
      <c r="H329" s="48">
        <v>95225</v>
      </c>
      <c r="I329" s="49">
        <v>0</v>
      </c>
      <c r="J329" s="50">
        <v>86.7</v>
      </c>
      <c r="K329" s="51">
        <v>1.08</v>
      </c>
      <c r="L329" s="52">
        <v>84.53</v>
      </c>
      <c r="M329" s="52">
        <v>88.77</v>
      </c>
      <c r="N329" s="52">
        <v>7.17</v>
      </c>
      <c r="O329" s="50">
        <v>100</v>
      </c>
      <c r="P329" s="52">
        <v>1.18</v>
      </c>
      <c r="Q329" s="52">
        <v>97.68</v>
      </c>
      <c r="R329" s="52">
        <v>102.32</v>
      </c>
      <c r="S329" s="53">
        <v>0.81499999999999995</v>
      </c>
      <c r="T329" s="53">
        <v>4.8999999999999998E-3</v>
      </c>
      <c r="U329" s="53">
        <v>0.8054</v>
      </c>
      <c r="V329" s="53">
        <v>0.8246</v>
      </c>
    </row>
    <row r="330" spans="2:26">
      <c r="B330" s="45" t="s">
        <v>25</v>
      </c>
      <c r="C330" s="46" t="s">
        <v>12</v>
      </c>
      <c r="D330" s="47">
        <v>100</v>
      </c>
      <c r="E330" s="46" t="s">
        <v>119</v>
      </c>
      <c r="F330" s="48">
        <v>44</v>
      </c>
      <c r="G330" s="48">
        <v>2379</v>
      </c>
      <c r="H330" s="48">
        <v>95225</v>
      </c>
      <c r="I330" s="49">
        <v>0</v>
      </c>
      <c r="J330" s="50">
        <v>74.5</v>
      </c>
      <c r="K330" s="51">
        <v>1.4</v>
      </c>
      <c r="L330" s="52">
        <v>71.760000000000005</v>
      </c>
      <c r="M330" s="52">
        <v>77.25</v>
      </c>
      <c r="N330" s="52">
        <v>8.9700000000000006</v>
      </c>
      <c r="O330" s="50">
        <v>89</v>
      </c>
      <c r="P330" s="52">
        <v>1.81</v>
      </c>
      <c r="Q330" s="52">
        <v>85.46</v>
      </c>
      <c r="R330" s="52">
        <v>92.54</v>
      </c>
      <c r="S330" s="53">
        <v>0.92900000000000005</v>
      </c>
      <c r="T330" s="53">
        <v>5.3E-3</v>
      </c>
      <c r="U330" s="53">
        <v>0.91859999999999997</v>
      </c>
      <c r="V330" s="53">
        <v>0.93940000000000001</v>
      </c>
    </row>
    <row r="331" spans="2:26">
      <c r="B331" s="45" t="s">
        <v>25</v>
      </c>
      <c r="C331" s="46" t="s">
        <v>12</v>
      </c>
      <c r="D331" s="47">
        <v>100</v>
      </c>
      <c r="E331" s="46" t="s">
        <v>34</v>
      </c>
      <c r="F331" s="48">
        <v>44</v>
      </c>
      <c r="G331" s="48">
        <v>486</v>
      </c>
      <c r="H331" s="48">
        <v>95225</v>
      </c>
      <c r="I331" s="49">
        <v>0</v>
      </c>
      <c r="J331" s="50">
        <v>76.400000000000006</v>
      </c>
      <c r="K331" s="51">
        <v>3.18</v>
      </c>
      <c r="L331" s="52">
        <v>70.11</v>
      </c>
      <c r="M331" s="52">
        <v>82.59</v>
      </c>
      <c r="N331" s="52">
        <v>13.88</v>
      </c>
      <c r="O331" s="50">
        <v>103</v>
      </c>
      <c r="P331" s="52">
        <v>3.37</v>
      </c>
      <c r="Q331" s="52">
        <v>96.39</v>
      </c>
      <c r="R331" s="52">
        <v>109.61</v>
      </c>
      <c r="S331" s="53">
        <v>0.77</v>
      </c>
      <c r="T331" s="53">
        <v>1.9099999999999999E-2</v>
      </c>
      <c r="U331" s="53">
        <v>0.73260000000000003</v>
      </c>
      <c r="V331" s="53">
        <v>0.80740000000000001</v>
      </c>
    </row>
    <row r="332" spans="2:26" ht="15.6">
      <c r="B332" s="54" t="s">
        <v>25</v>
      </c>
      <c r="C332" s="55" t="s">
        <v>12</v>
      </c>
      <c r="D332" s="56" t="s">
        <v>123</v>
      </c>
      <c r="E332" s="57" t="s">
        <v>121</v>
      </c>
      <c r="F332" s="58">
        <v>44</v>
      </c>
      <c r="G332" s="58">
        <v>72006</v>
      </c>
      <c r="H332" s="58">
        <v>95225</v>
      </c>
      <c r="I332" s="59">
        <v>0</v>
      </c>
      <c r="J332" s="60">
        <v>85.5</v>
      </c>
      <c r="K332" s="61">
        <v>0.92</v>
      </c>
      <c r="L332" s="62">
        <v>83.7</v>
      </c>
      <c r="M332" s="62">
        <v>87.3</v>
      </c>
      <c r="N332" s="62">
        <v>6.1</v>
      </c>
      <c r="O332" s="60">
        <v>99</v>
      </c>
      <c r="P332" s="63">
        <v>0.98</v>
      </c>
      <c r="Q332" s="62">
        <v>97.08</v>
      </c>
      <c r="R332" s="62">
        <v>100.92</v>
      </c>
      <c r="S332" s="64">
        <v>0.84299999999999997</v>
      </c>
      <c r="T332" s="65">
        <v>1.4E-3</v>
      </c>
      <c r="U332" s="64">
        <v>0.84030000000000005</v>
      </c>
      <c r="V332" s="64">
        <v>0.84570000000000001</v>
      </c>
      <c r="X332" s="66"/>
      <c r="Z332" s="66"/>
    </row>
    <row r="333" spans="2:26" ht="15.6">
      <c r="B333" s="54" t="s">
        <v>25</v>
      </c>
      <c r="C333" s="55" t="s">
        <v>12</v>
      </c>
      <c r="D333" s="67" t="s">
        <v>127</v>
      </c>
      <c r="E333" s="68" t="s">
        <v>31</v>
      </c>
      <c r="F333" s="58">
        <v>44</v>
      </c>
      <c r="G333" s="58">
        <v>62418</v>
      </c>
      <c r="H333" s="58">
        <v>95225</v>
      </c>
      <c r="I333" s="59">
        <v>0</v>
      </c>
      <c r="J333" s="60">
        <v>85.9</v>
      </c>
      <c r="K333" s="72">
        <v>0.91</v>
      </c>
      <c r="L333" s="62">
        <v>84.14</v>
      </c>
      <c r="M333" s="62">
        <v>87.7</v>
      </c>
      <c r="N333" s="62">
        <v>6.03</v>
      </c>
      <c r="O333" s="60">
        <v>99</v>
      </c>
      <c r="P333" s="63">
        <v>0.94</v>
      </c>
      <c r="Q333" s="62">
        <v>97.15</v>
      </c>
      <c r="R333" s="62">
        <v>100.85</v>
      </c>
      <c r="S333" s="64">
        <v>0.84399999999999997</v>
      </c>
      <c r="T333" s="65">
        <v>1.5E-3</v>
      </c>
      <c r="U333" s="64">
        <v>0.84109999999999996</v>
      </c>
      <c r="V333" s="64">
        <v>0.84689999999999999</v>
      </c>
      <c r="X333" s="66"/>
      <c r="Z333" s="66"/>
    </row>
    <row r="334" spans="2:26" ht="15.6">
      <c r="B334" s="54" t="s">
        <v>25</v>
      </c>
      <c r="C334" s="55" t="s">
        <v>12</v>
      </c>
      <c r="D334" s="67" t="s">
        <v>127</v>
      </c>
      <c r="E334" s="68" t="s">
        <v>118</v>
      </c>
      <c r="F334" s="58">
        <v>44</v>
      </c>
      <c r="G334" s="58">
        <v>6389</v>
      </c>
      <c r="H334" s="58">
        <v>95225</v>
      </c>
      <c r="I334" s="59">
        <v>0</v>
      </c>
      <c r="J334" s="60">
        <v>86.7</v>
      </c>
      <c r="K334" s="72">
        <v>1.08</v>
      </c>
      <c r="L334" s="62">
        <v>84.53</v>
      </c>
      <c r="M334" s="62">
        <v>88.77</v>
      </c>
      <c r="N334" s="62">
        <v>7.17</v>
      </c>
      <c r="O334" s="60">
        <v>100</v>
      </c>
      <c r="P334" s="63">
        <v>1.18</v>
      </c>
      <c r="Q334" s="62">
        <v>97.68</v>
      </c>
      <c r="R334" s="62">
        <v>102.32</v>
      </c>
      <c r="S334" s="64">
        <v>0.81499999999999995</v>
      </c>
      <c r="T334" s="65">
        <v>4.8999999999999998E-3</v>
      </c>
      <c r="U334" s="64">
        <v>0.8054</v>
      </c>
      <c r="V334" s="64">
        <v>0.8246</v>
      </c>
      <c r="X334" s="66"/>
      <c r="Z334" s="66"/>
    </row>
    <row r="335" spans="2:26" ht="15.6">
      <c r="B335" s="54" t="s">
        <v>25</v>
      </c>
      <c r="C335" s="55" t="s">
        <v>12</v>
      </c>
      <c r="D335" s="67" t="s">
        <v>127</v>
      </c>
      <c r="E335" s="68" t="s">
        <v>119</v>
      </c>
      <c r="F335" s="58">
        <v>44</v>
      </c>
      <c r="G335" s="58">
        <v>2379</v>
      </c>
      <c r="H335" s="58">
        <v>95225</v>
      </c>
      <c r="I335" s="59">
        <v>0</v>
      </c>
      <c r="J335" s="60">
        <v>74.5</v>
      </c>
      <c r="K335" s="72">
        <v>1.4</v>
      </c>
      <c r="L335" s="62">
        <v>71.760000000000005</v>
      </c>
      <c r="M335" s="62">
        <v>77.25</v>
      </c>
      <c r="N335" s="62">
        <v>8.9700000000000006</v>
      </c>
      <c r="O335" s="60">
        <v>89</v>
      </c>
      <c r="P335" s="63">
        <v>1.81</v>
      </c>
      <c r="Q335" s="62">
        <v>85.46</v>
      </c>
      <c r="R335" s="62">
        <v>92.54</v>
      </c>
      <c r="S335" s="64">
        <v>0.92900000000000005</v>
      </c>
      <c r="T335" s="65">
        <v>5.3E-3</v>
      </c>
      <c r="U335" s="64">
        <v>0.91859999999999997</v>
      </c>
      <c r="V335" s="64">
        <v>0.93940000000000001</v>
      </c>
      <c r="X335" s="66"/>
      <c r="Z335" s="66"/>
    </row>
    <row r="336" spans="2:26" ht="15.6">
      <c r="B336" s="54" t="s">
        <v>25</v>
      </c>
      <c r="C336" s="55" t="s">
        <v>12</v>
      </c>
      <c r="D336" s="67" t="s">
        <v>127</v>
      </c>
      <c r="E336" s="68" t="s">
        <v>34</v>
      </c>
      <c r="F336" s="58">
        <v>44</v>
      </c>
      <c r="G336" s="58">
        <v>486</v>
      </c>
      <c r="H336" s="58">
        <v>95225</v>
      </c>
      <c r="I336" s="59">
        <v>0</v>
      </c>
      <c r="J336" s="60">
        <v>76.400000000000006</v>
      </c>
      <c r="K336" s="72">
        <v>3.18</v>
      </c>
      <c r="L336" s="62">
        <v>70.11</v>
      </c>
      <c r="M336" s="62">
        <v>82.59</v>
      </c>
      <c r="N336" s="62">
        <v>13.88</v>
      </c>
      <c r="O336" s="60">
        <v>103</v>
      </c>
      <c r="P336" s="63">
        <v>3.37</v>
      </c>
      <c r="Q336" s="62">
        <v>96.39</v>
      </c>
      <c r="R336" s="62">
        <v>109.61</v>
      </c>
      <c r="S336" s="64">
        <v>0.77</v>
      </c>
      <c r="T336" s="65">
        <v>1.9099999999999999E-2</v>
      </c>
      <c r="U336" s="64">
        <v>0.73260000000000003</v>
      </c>
      <c r="V336" s="64">
        <v>0.80740000000000001</v>
      </c>
      <c r="X336" s="66"/>
      <c r="Z336" s="66"/>
    </row>
    <row r="337" spans="2:26" ht="15.6">
      <c r="B337" s="76" t="s">
        <v>25</v>
      </c>
      <c r="C337" s="77" t="s">
        <v>131</v>
      </c>
      <c r="D337" s="78" t="s">
        <v>127</v>
      </c>
      <c r="E337" s="79" t="s">
        <v>121</v>
      </c>
      <c r="F337" s="80">
        <v>44</v>
      </c>
      <c r="G337" s="80">
        <v>72006</v>
      </c>
      <c r="H337" s="80">
        <v>95225</v>
      </c>
      <c r="I337" s="108">
        <v>0</v>
      </c>
      <c r="J337" s="83">
        <v>85.5</v>
      </c>
      <c r="K337" s="109">
        <v>0.92</v>
      </c>
      <c r="L337" s="85">
        <v>83.7</v>
      </c>
      <c r="M337" s="85">
        <v>87.3</v>
      </c>
      <c r="N337" s="85">
        <v>6.1</v>
      </c>
      <c r="O337" s="83">
        <v>99</v>
      </c>
      <c r="P337" s="110">
        <v>0.98</v>
      </c>
      <c r="Q337" s="85">
        <v>97.08</v>
      </c>
      <c r="R337" s="85">
        <v>100.92</v>
      </c>
      <c r="S337" s="87">
        <v>0.84299999999999997</v>
      </c>
      <c r="T337" s="111">
        <v>1.4E-3</v>
      </c>
      <c r="U337" s="87">
        <v>0.84030000000000005</v>
      </c>
      <c r="V337" s="87">
        <v>0.84570000000000001</v>
      </c>
      <c r="X337" s="66"/>
      <c r="Z337" s="66"/>
    </row>
    <row r="338" spans="2:26">
      <c r="B338" s="45" t="s">
        <v>25</v>
      </c>
      <c r="C338" s="46" t="s">
        <v>10</v>
      </c>
      <c r="D338" s="47">
        <v>30</v>
      </c>
      <c r="E338" s="46" t="s">
        <v>31</v>
      </c>
      <c r="F338" s="48">
        <v>34</v>
      </c>
      <c r="G338" s="48">
        <v>45280</v>
      </c>
      <c r="H338" s="48">
        <v>58302</v>
      </c>
      <c r="I338" s="49">
        <v>0</v>
      </c>
      <c r="J338" s="50">
        <v>36.299999999999997</v>
      </c>
      <c r="K338" s="51">
        <v>0.52</v>
      </c>
      <c r="L338" s="52">
        <v>35.31</v>
      </c>
      <c r="M338" s="52">
        <v>37.369999999999997</v>
      </c>
      <c r="N338" s="52">
        <v>3.05</v>
      </c>
      <c r="O338" s="50">
        <v>44</v>
      </c>
      <c r="P338" s="52">
        <v>0.52</v>
      </c>
      <c r="Q338" s="52">
        <v>42.99</v>
      </c>
      <c r="R338" s="52">
        <v>45.01</v>
      </c>
      <c r="S338" s="53">
        <v>0.189</v>
      </c>
      <c r="T338" s="53">
        <v>1.8E-3</v>
      </c>
      <c r="U338" s="53">
        <v>0.1855</v>
      </c>
      <c r="V338" s="53">
        <v>0.1925</v>
      </c>
    </row>
    <row r="339" spans="2:26">
      <c r="B339" s="45" t="s">
        <v>25</v>
      </c>
      <c r="C339" s="46" t="s">
        <v>10</v>
      </c>
      <c r="D339" s="47">
        <v>30</v>
      </c>
      <c r="E339" s="46" t="s">
        <v>118</v>
      </c>
      <c r="F339" s="48">
        <v>34</v>
      </c>
      <c r="G339" s="48">
        <v>3448</v>
      </c>
      <c r="H339" s="48">
        <v>58302</v>
      </c>
      <c r="I339" s="49">
        <v>0</v>
      </c>
      <c r="J339" s="50">
        <v>37.1</v>
      </c>
      <c r="K339" s="51">
        <v>0.52</v>
      </c>
      <c r="L339" s="52">
        <v>36.06</v>
      </c>
      <c r="M339" s="52">
        <v>38.1</v>
      </c>
      <c r="N339" s="52">
        <v>2.86</v>
      </c>
      <c r="O339" s="50">
        <v>45</v>
      </c>
      <c r="P339" s="52">
        <v>0.56000000000000005</v>
      </c>
      <c r="Q339" s="52">
        <v>43.89</v>
      </c>
      <c r="R339" s="52">
        <v>46.11</v>
      </c>
      <c r="S339" s="53">
        <v>0.16700000000000001</v>
      </c>
      <c r="T339" s="53">
        <v>6.4000000000000003E-3</v>
      </c>
      <c r="U339" s="53">
        <v>0.1545</v>
      </c>
      <c r="V339" s="53">
        <v>0.17949999999999999</v>
      </c>
    </row>
    <row r="340" spans="2:26">
      <c r="B340" s="45" t="s">
        <v>25</v>
      </c>
      <c r="C340" s="46" t="s">
        <v>10</v>
      </c>
      <c r="D340" s="47">
        <v>30</v>
      </c>
      <c r="E340" s="46" t="s">
        <v>119</v>
      </c>
      <c r="F340" s="48">
        <v>34</v>
      </c>
      <c r="G340" s="48">
        <v>1209</v>
      </c>
      <c r="H340" s="48">
        <v>58302</v>
      </c>
      <c r="I340" s="49">
        <v>0</v>
      </c>
      <c r="J340" s="50">
        <v>32.299999999999997</v>
      </c>
      <c r="K340" s="51">
        <v>1.29</v>
      </c>
      <c r="L340" s="52">
        <v>29.74</v>
      </c>
      <c r="M340" s="52">
        <v>34.78</v>
      </c>
      <c r="N340" s="52">
        <v>5.14</v>
      </c>
      <c r="O340" s="50">
        <v>39</v>
      </c>
      <c r="P340" s="52">
        <v>1.67</v>
      </c>
      <c r="Q340" s="52">
        <v>35.729999999999997</v>
      </c>
      <c r="R340" s="52">
        <v>42.27</v>
      </c>
      <c r="S340" s="53">
        <v>0.56200000000000006</v>
      </c>
      <c r="T340" s="53">
        <v>1.43E-2</v>
      </c>
      <c r="U340" s="53">
        <v>0.53400000000000003</v>
      </c>
      <c r="V340" s="53">
        <v>0.59</v>
      </c>
    </row>
    <row r="341" spans="2:26">
      <c r="B341" s="45" t="s">
        <v>25</v>
      </c>
      <c r="C341" s="46" t="s">
        <v>10</v>
      </c>
      <c r="D341" s="47">
        <v>30</v>
      </c>
      <c r="E341" s="46" t="s">
        <v>34</v>
      </c>
      <c r="F341" s="48">
        <v>34</v>
      </c>
      <c r="G341" s="48">
        <v>818</v>
      </c>
      <c r="H341" s="48">
        <v>58302</v>
      </c>
      <c r="I341" s="49">
        <v>0</v>
      </c>
      <c r="J341" s="50">
        <v>36.4</v>
      </c>
      <c r="K341" s="51">
        <v>0.94</v>
      </c>
      <c r="L341" s="52">
        <v>34.58</v>
      </c>
      <c r="M341" s="52">
        <v>38.28</v>
      </c>
      <c r="N341" s="52">
        <v>4.72</v>
      </c>
      <c r="O341" s="50">
        <v>46</v>
      </c>
      <c r="P341" s="52">
        <v>0.97</v>
      </c>
      <c r="Q341" s="52">
        <v>44.09</v>
      </c>
      <c r="R341" s="52">
        <v>47.91</v>
      </c>
      <c r="S341" s="53">
        <v>0.20300000000000001</v>
      </c>
      <c r="T341" s="53">
        <v>1.41E-2</v>
      </c>
      <c r="U341" s="53">
        <v>0.1754</v>
      </c>
      <c r="V341" s="53">
        <v>0.2306</v>
      </c>
    </row>
    <row r="342" spans="2:26" ht="15.6">
      <c r="B342" s="54" t="s">
        <v>25</v>
      </c>
      <c r="C342" s="55" t="s">
        <v>10</v>
      </c>
      <c r="D342" s="56" t="s">
        <v>132</v>
      </c>
      <c r="E342" s="57" t="s">
        <v>121</v>
      </c>
      <c r="F342" s="58">
        <v>34</v>
      </c>
      <c r="G342" s="58">
        <v>50935</v>
      </c>
      <c r="H342" s="58">
        <v>58302</v>
      </c>
      <c r="I342" s="59">
        <v>0</v>
      </c>
      <c r="J342" s="60">
        <v>36.200000000000003</v>
      </c>
      <c r="K342" s="71">
        <v>0.55000000000000004</v>
      </c>
      <c r="L342" s="62">
        <v>35.130000000000003</v>
      </c>
      <c r="M342" s="62">
        <v>37.28</v>
      </c>
      <c r="N342" s="62">
        <v>3.19</v>
      </c>
      <c r="O342" s="60">
        <v>44</v>
      </c>
      <c r="P342" s="73">
        <v>0.52</v>
      </c>
      <c r="Q342" s="62">
        <v>42.97</v>
      </c>
      <c r="R342" s="62">
        <v>45.03</v>
      </c>
      <c r="S342" s="64">
        <v>0.19700000000000001</v>
      </c>
      <c r="T342" s="75">
        <v>1.8E-3</v>
      </c>
      <c r="U342" s="64">
        <v>0.19350000000000001</v>
      </c>
      <c r="V342" s="64">
        <v>0.20050000000000001</v>
      </c>
      <c r="X342" s="66"/>
      <c r="Z342" s="66"/>
    </row>
    <row r="343" spans="2:26">
      <c r="B343" s="45" t="s">
        <v>25</v>
      </c>
      <c r="C343" s="46" t="s">
        <v>10</v>
      </c>
      <c r="D343" s="47">
        <v>50</v>
      </c>
      <c r="E343" s="46" t="s">
        <v>31</v>
      </c>
      <c r="F343" s="48">
        <v>60</v>
      </c>
      <c r="G343" s="48">
        <v>101219</v>
      </c>
      <c r="H343" s="48">
        <v>140438</v>
      </c>
      <c r="I343" s="49">
        <v>0</v>
      </c>
      <c r="J343" s="50">
        <v>52.1</v>
      </c>
      <c r="K343" s="51">
        <v>0.49</v>
      </c>
      <c r="L343" s="52">
        <v>51.12</v>
      </c>
      <c r="M343" s="52">
        <v>53.05</v>
      </c>
      <c r="N343" s="52">
        <v>3.82</v>
      </c>
      <c r="O343" s="50">
        <v>59</v>
      </c>
      <c r="P343" s="52">
        <v>0.6</v>
      </c>
      <c r="Q343" s="52">
        <v>57.82</v>
      </c>
      <c r="R343" s="52">
        <v>60.18</v>
      </c>
      <c r="S343" s="53">
        <v>0.50700000000000001</v>
      </c>
      <c r="T343" s="53">
        <v>1.6000000000000001E-3</v>
      </c>
      <c r="U343" s="53">
        <v>0.50390000000000001</v>
      </c>
      <c r="V343" s="53">
        <v>0.5101</v>
      </c>
    </row>
    <row r="344" spans="2:26">
      <c r="B344" s="45" t="s">
        <v>25</v>
      </c>
      <c r="C344" s="46" t="s">
        <v>10</v>
      </c>
      <c r="D344" s="47">
        <v>50</v>
      </c>
      <c r="E344" s="46" t="s">
        <v>118</v>
      </c>
      <c r="F344" s="48">
        <v>60</v>
      </c>
      <c r="G344" s="48">
        <v>9183</v>
      </c>
      <c r="H344" s="48">
        <v>140438</v>
      </c>
      <c r="I344" s="49">
        <v>0</v>
      </c>
      <c r="J344" s="50">
        <v>54</v>
      </c>
      <c r="K344" s="51">
        <v>0.65</v>
      </c>
      <c r="L344" s="52">
        <v>52.78</v>
      </c>
      <c r="M344" s="52">
        <v>55.31</v>
      </c>
      <c r="N344" s="52">
        <v>5</v>
      </c>
      <c r="O344" s="50">
        <v>63</v>
      </c>
      <c r="P344" s="52">
        <v>0.78</v>
      </c>
      <c r="Q344" s="52">
        <v>61.47</v>
      </c>
      <c r="R344" s="52">
        <v>64.53</v>
      </c>
      <c r="S344" s="53">
        <v>0.40200000000000002</v>
      </c>
      <c r="T344" s="53">
        <v>5.1000000000000004E-3</v>
      </c>
      <c r="U344" s="53">
        <v>0.39200000000000002</v>
      </c>
      <c r="V344" s="53">
        <v>0.41199999999999998</v>
      </c>
    </row>
    <row r="345" spans="2:26">
      <c r="B345" s="45" t="s">
        <v>25</v>
      </c>
      <c r="C345" s="46" t="s">
        <v>10</v>
      </c>
      <c r="D345" s="47">
        <v>50</v>
      </c>
      <c r="E345" s="46" t="s">
        <v>119</v>
      </c>
      <c r="F345" s="48">
        <v>60</v>
      </c>
      <c r="G345" s="48">
        <v>4190</v>
      </c>
      <c r="H345" s="48">
        <v>140438</v>
      </c>
      <c r="I345" s="49">
        <v>0</v>
      </c>
      <c r="J345" s="50">
        <v>48.4</v>
      </c>
      <c r="K345" s="51">
        <v>0.84</v>
      </c>
      <c r="L345" s="52">
        <v>46.73</v>
      </c>
      <c r="M345" s="52">
        <v>50.04</v>
      </c>
      <c r="N345" s="52">
        <v>6.14</v>
      </c>
      <c r="O345" s="50">
        <v>57</v>
      </c>
      <c r="P345" s="52">
        <v>0.96</v>
      </c>
      <c r="Q345" s="52">
        <v>55.13</v>
      </c>
      <c r="R345" s="52">
        <v>58.87</v>
      </c>
      <c r="S345" s="53">
        <v>0.7</v>
      </c>
      <c r="T345" s="53">
        <v>7.1000000000000004E-3</v>
      </c>
      <c r="U345" s="53">
        <v>0.68610000000000004</v>
      </c>
      <c r="V345" s="53">
        <v>0.71389999999999998</v>
      </c>
    </row>
    <row r="346" spans="2:26">
      <c r="B346" s="45" t="s">
        <v>25</v>
      </c>
      <c r="C346" s="46" t="s">
        <v>10</v>
      </c>
      <c r="D346" s="47">
        <v>50</v>
      </c>
      <c r="E346" s="46" t="s">
        <v>34</v>
      </c>
      <c r="F346" s="48">
        <v>60</v>
      </c>
      <c r="G346" s="48">
        <v>1807</v>
      </c>
      <c r="H346" s="48">
        <v>140438</v>
      </c>
      <c r="I346" s="49">
        <v>0</v>
      </c>
      <c r="J346" s="50">
        <v>50.4</v>
      </c>
      <c r="K346" s="51">
        <v>0.84</v>
      </c>
      <c r="L346" s="52">
        <v>48.71</v>
      </c>
      <c r="M346" s="52">
        <v>52.01</v>
      </c>
      <c r="N346" s="52">
        <v>5.96</v>
      </c>
      <c r="O346" s="50">
        <v>61</v>
      </c>
      <c r="P346" s="52">
        <v>1.28</v>
      </c>
      <c r="Q346" s="52">
        <v>58.5</v>
      </c>
      <c r="R346" s="52">
        <v>63.5</v>
      </c>
      <c r="S346" s="53">
        <v>0.52200000000000002</v>
      </c>
      <c r="T346" s="53">
        <v>1.18E-2</v>
      </c>
      <c r="U346" s="53">
        <v>0.49890000000000001</v>
      </c>
      <c r="V346" s="53">
        <v>0.54510000000000003</v>
      </c>
    </row>
    <row r="347" spans="2:26" ht="15.6">
      <c r="B347" s="54" t="s">
        <v>25</v>
      </c>
      <c r="C347" s="55" t="s">
        <v>10</v>
      </c>
      <c r="D347" s="56" t="s">
        <v>133</v>
      </c>
      <c r="E347" s="57" t="s">
        <v>121</v>
      </c>
      <c r="F347" s="58">
        <v>60</v>
      </c>
      <c r="G347" s="58">
        <v>116906</v>
      </c>
      <c r="H347" s="58">
        <v>140438</v>
      </c>
      <c r="I347" s="59">
        <v>0</v>
      </c>
      <c r="J347" s="60">
        <v>52.1</v>
      </c>
      <c r="K347" s="71">
        <v>0.51</v>
      </c>
      <c r="L347" s="62">
        <v>51.12</v>
      </c>
      <c r="M347" s="62">
        <v>53.13</v>
      </c>
      <c r="N347" s="62">
        <v>3.97</v>
      </c>
      <c r="O347" s="60">
        <v>60</v>
      </c>
      <c r="P347" s="73">
        <v>0.62</v>
      </c>
      <c r="Q347" s="62">
        <v>58.78</v>
      </c>
      <c r="R347" s="62">
        <v>61.22</v>
      </c>
      <c r="S347" s="64">
        <v>0.50600000000000001</v>
      </c>
      <c r="T347" s="75">
        <v>1.5E-3</v>
      </c>
      <c r="U347" s="64">
        <v>0.50309999999999999</v>
      </c>
      <c r="V347" s="64">
        <v>0.50890000000000002</v>
      </c>
      <c r="X347" s="66"/>
      <c r="Z347" s="66"/>
    </row>
    <row r="348" spans="2:26">
      <c r="B348" s="45" t="s">
        <v>25</v>
      </c>
      <c r="C348" s="46" t="s">
        <v>10</v>
      </c>
      <c r="D348" s="47">
        <v>70</v>
      </c>
      <c r="E348" s="46" t="s">
        <v>31</v>
      </c>
      <c r="F348" s="48">
        <v>0</v>
      </c>
      <c r="G348" s="48"/>
      <c r="H348" s="48"/>
      <c r="I348" s="49"/>
      <c r="J348" s="50"/>
      <c r="K348" s="51"/>
      <c r="L348" s="52"/>
      <c r="M348" s="52"/>
      <c r="N348" s="52"/>
      <c r="O348" s="50"/>
      <c r="P348" s="52"/>
      <c r="Q348" s="52"/>
      <c r="R348" s="52"/>
      <c r="S348" s="53"/>
      <c r="T348" s="53"/>
      <c r="U348" s="53"/>
      <c r="V348" s="53"/>
    </row>
    <row r="349" spans="2:26">
      <c r="B349" s="45" t="s">
        <v>25</v>
      </c>
      <c r="C349" s="46" t="s">
        <v>10</v>
      </c>
      <c r="D349" s="47">
        <v>70</v>
      </c>
      <c r="E349" s="46" t="s">
        <v>118</v>
      </c>
      <c r="F349" s="48">
        <v>0</v>
      </c>
      <c r="G349" s="48"/>
      <c r="H349" s="48"/>
      <c r="I349" s="49"/>
      <c r="J349" s="50"/>
      <c r="K349" s="51"/>
      <c r="L349" s="52"/>
      <c r="M349" s="52"/>
      <c r="N349" s="52"/>
      <c r="O349" s="50"/>
      <c r="P349" s="52"/>
      <c r="Q349" s="52"/>
      <c r="R349" s="52"/>
      <c r="S349" s="53"/>
      <c r="T349" s="53"/>
      <c r="U349" s="53"/>
      <c r="V349" s="53"/>
    </row>
    <row r="350" spans="2:26">
      <c r="B350" s="45" t="s">
        <v>25</v>
      </c>
      <c r="C350" s="46" t="s">
        <v>10</v>
      </c>
      <c r="D350" s="47">
        <v>70</v>
      </c>
      <c r="E350" s="46" t="s">
        <v>119</v>
      </c>
      <c r="F350" s="48">
        <v>0</v>
      </c>
      <c r="G350" s="48"/>
      <c r="H350" s="48"/>
      <c r="I350" s="49"/>
      <c r="J350" s="50"/>
      <c r="K350" s="51"/>
      <c r="L350" s="52"/>
      <c r="M350" s="52"/>
      <c r="N350" s="52"/>
      <c r="O350" s="50"/>
      <c r="P350" s="52"/>
      <c r="Q350" s="52"/>
      <c r="R350" s="52"/>
      <c r="S350" s="53"/>
      <c r="T350" s="53"/>
      <c r="U350" s="53"/>
      <c r="V350" s="53"/>
    </row>
    <row r="351" spans="2:26">
      <c r="B351" s="45" t="s">
        <v>25</v>
      </c>
      <c r="C351" s="46" t="s">
        <v>10</v>
      </c>
      <c r="D351" s="47">
        <v>70</v>
      </c>
      <c r="E351" s="46" t="s">
        <v>34</v>
      </c>
      <c r="F351" s="48">
        <v>0</v>
      </c>
      <c r="G351" s="48"/>
      <c r="H351" s="48"/>
      <c r="I351" s="49"/>
      <c r="J351" s="50"/>
      <c r="K351" s="51"/>
      <c r="L351" s="52"/>
      <c r="M351" s="52"/>
      <c r="N351" s="52"/>
      <c r="O351" s="50"/>
      <c r="P351" s="52"/>
      <c r="Q351" s="52"/>
      <c r="R351" s="52"/>
      <c r="S351" s="53"/>
      <c r="T351" s="53"/>
      <c r="U351" s="53"/>
      <c r="V351" s="53"/>
    </row>
    <row r="352" spans="2:26" ht="15.6">
      <c r="B352" s="54" t="s">
        <v>25</v>
      </c>
      <c r="C352" s="55" t="s">
        <v>10</v>
      </c>
      <c r="D352" s="56" t="s">
        <v>130</v>
      </c>
      <c r="E352" s="57" t="s">
        <v>121</v>
      </c>
      <c r="F352" s="58">
        <v>0</v>
      </c>
      <c r="G352" s="58"/>
      <c r="H352" s="58"/>
      <c r="I352" s="59"/>
      <c r="J352" s="60"/>
      <c r="K352" s="71"/>
      <c r="L352" s="62"/>
      <c r="M352" s="62"/>
      <c r="N352" s="62"/>
      <c r="O352" s="60"/>
      <c r="P352" s="73"/>
      <c r="Q352" s="62"/>
      <c r="R352" s="62"/>
      <c r="S352" s="64"/>
      <c r="T352" s="75"/>
      <c r="U352" s="64"/>
      <c r="V352" s="64"/>
      <c r="X352" s="66"/>
      <c r="Z352" s="66"/>
    </row>
    <row r="353" spans="2:26" ht="15.6">
      <c r="B353" s="54" t="s">
        <v>25</v>
      </c>
      <c r="C353" s="55" t="s">
        <v>10</v>
      </c>
      <c r="D353" s="67" t="s">
        <v>127</v>
      </c>
      <c r="E353" s="68" t="s">
        <v>31</v>
      </c>
      <c r="F353" s="58">
        <v>60</v>
      </c>
      <c r="G353" s="58">
        <v>101219</v>
      </c>
      <c r="H353" s="58">
        <v>140438</v>
      </c>
      <c r="I353" s="59">
        <v>0</v>
      </c>
      <c r="J353" s="60">
        <v>52.1</v>
      </c>
      <c r="K353" s="72">
        <v>0.49</v>
      </c>
      <c r="L353" s="62">
        <v>51.12</v>
      </c>
      <c r="M353" s="62">
        <v>53.05</v>
      </c>
      <c r="N353" s="62">
        <v>3.82</v>
      </c>
      <c r="O353" s="60">
        <v>59</v>
      </c>
      <c r="P353" s="63">
        <v>0.6</v>
      </c>
      <c r="Q353" s="62">
        <v>57.82</v>
      </c>
      <c r="R353" s="62">
        <v>60.18</v>
      </c>
      <c r="S353" s="64">
        <v>0.50700000000000001</v>
      </c>
      <c r="T353" s="65">
        <v>1.6000000000000001E-3</v>
      </c>
      <c r="U353" s="64">
        <v>0.50390000000000001</v>
      </c>
      <c r="V353" s="64">
        <v>0.5101</v>
      </c>
      <c r="X353" s="66"/>
      <c r="Z353" s="66"/>
    </row>
    <row r="354" spans="2:26" ht="15.6">
      <c r="B354" s="54" t="s">
        <v>25</v>
      </c>
      <c r="C354" s="55" t="s">
        <v>10</v>
      </c>
      <c r="D354" s="67" t="s">
        <v>127</v>
      </c>
      <c r="E354" s="68" t="s">
        <v>118</v>
      </c>
      <c r="F354" s="58">
        <v>60</v>
      </c>
      <c r="G354" s="58">
        <v>9183</v>
      </c>
      <c r="H354" s="58">
        <v>140438</v>
      </c>
      <c r="I354" s="59">
        <v>0</v>
      </c>
      <c r="J354" s="60">
        <v>54</v>
      </c>
      <c r="K354" s="72">
        <v>0.65</v>
      </c>
      <c r="L354" s="62">
        <v>52.78</v>
      </c>
      <c r="M354" s="62">
        <v>55.31</v>
      </c>
      <c r="N354" s="62">
        <v>5</v>
      </c>
      <c r="O354" s="60">
        <v>63</v>
      </c>
      <c r="P354" s="63">
        <v>0.78</v>
      </c>
      <c r="Q354" s="62">
        <v>61.47</v>
      </c>
      <c r="R354" s="62">
        <v>64.53</v>
      </c>
      <c r="S354" s="64">
        <v>0.40200000000000002</v>
      </c>
      <c r="T354" s="65">
        <v>5.1000000000000004E-3</v>
      </c>
      <c r="U354" s="64">
        <v>0.39200000000000002</v>
      </c>
      <c r="V354" s="64">
        <v>0.41199999999999998</v>
      </c>
      <c r="X354" s="66"/>
      <c r="Z354" s="66"/>
    </row>
    <row r="355" spans="2:26" ht="15.6">
      <c r="B355" s="54" t="s">
        <v>25</v>
      </c>
      <c r="C355" s="55" t="s">
        <v>10</v>
      </c>
      <c r="D355" s="67" t="s">
        <v>127</v>
      </c>
      <c r="E355" s="68" t="s">
        <v>119</v>
      </c>
      <c r="F355" s="58">
        <v>60</v>
      </c>
      <c r="G355" s="58">
        <v>4190</v>
      </c>
      <c r="H355" s="58">
        <v>140438</v>
      </c>
      <c r="I355" s="59">
        <v>0</v>
      </c>
      <c r="J355" s="60">
        <v>48.4</v>
      </c>
      <c r="K355" s="72">
        <v>0.84</v>
      </c>
      <c r="L355" s="62">
        <v>46.73</v>
      </c>
      <c r="M355" s="62">
        <v>50.04</v>
      </c>
      <c r="N355" s="62">
        <v>6.14</v>
      </c>
      <c r="O355" s="60">
        <v>57</v>
      </c>
      <c r="P355" s="63">
        <v>0.96</v>
      </c>
      <c r="Q355" s="62">
        <v>55.13</v>
      </c>
      <c r="R355" s="62">
        <v>58.87</v>
      </c>
      <c r="S355" s="64">
        <v>0.7</v>
      </c>
      <c r="T355" s="65">
        <v>7.1000000000000004E-3</v>
      </c>
      <c r="U355" s="64">
        <v>0.68610000000000004</v>
      </c>
      <c r="V355" s="64">
        <v>0.71389999999999998</v>
      </c>
      <c r="X355" s="66"/>
      <c r="Z355" s="66"/>
    </row>
    <row r="356" spans="2:26" ht="15.6">
      <c r="B356" s="54" t="s">
        <v>25</v>
      </c>
      <c r="C356" s="55" t="s">
        <v>10</v>
      </c>
      <c r="D356" s="67" t="s">
        <v>127</v>
      </c>
      <c r="E356" s="68" t="s">
        <v>34</v>
      </c>
      <c r="F356" s="58">
        <v>60</v>
      </c>
      <c r="G356" s="58">
        <v>1807</v>
      </c>
      <c r="H356" s="58">
        <v>140438</v>
      </c>
      <c r="I356" s="59">
        <v>0</v>
      </c>
      <c r="J356" s="60">
        <v>50.4</v>
      </c>
      <c r="K356" s="72">
        <v>0.84</v>
      </c>
      <c r="L356" s="62">
        <v>48.71</v>
      </c>
      <c r="M356" s="62">
        <v>52.01</v>
      </c>
      <c r="N356" s="62">
        <v>5.96</v>
      </c>
      <c r="O356" s="60">
        <v>61</v>
      </c>
      <c r="P356" s="63">
        <v>1.28</v>
      </c>
      <c r="Q356" s="62">
        <v>58.5</v>
      </c>
      <c r="R356" s="62">
        <v>63.5</v>
      </c>
      <c r="S356" s="64">
        <v>0.52200000000000002</v>
      </c>
      <c r="T356" s="65">
        <v>1.18E-2</v>
      </c>
      <c r="U356" s="64">
        <v>0.49890000000000001</v>
      </c>
      <c r="V356" s="64">
        <v>0.54510000000000003</v>
      </c>
      <c r="X356" s="66"/>
      <c r="Z356" s="66"/>
    </row>
    <row r="357" spans="2:26" ht="15.6">
      <c r="B357" s="76" t="s">
        <v>25</v>
      </c>
      <c r="C357" s="77" t="s">
        <v>134</v>
      </c>
      <c r="D357" s="78" t="s">
        <v>127</v>
      </c>
      <c r="E357" s="79" t="s">
        <v>121</v>
      </c>
      <c r="F357" s="80">
        <v>60</v>
      </c>
      <c r="G357" s="80">
        <v>116906</v>
      </c>
      <c r="H357" s="80">
        <v>140438</v>
      </c>
      <c r="I357" s="108">
        <v>0</v>
      </c>
      <c r="J357" s="83">
        <v>52.1</v>
      </c>
      <c r="K357" s="93">
        <v>0.51</v>
      </c>
      <c r="L357" s="85">
        <v>51.12</v>
      </c>
      <c r="M357" s="85">
        <v>53.13</v>
      </c>
      <c r="N357" s="85">
        <v>3.97</v>
      </c>
      <c r="O357" s="83">
        <v>60</v>
      </c>
      <c r="P357" s="94">
        <v>0.62</v>
      </c>
      <c r="Q357" s="85">
        <v>58.78</v>
      </c>
      <c r="R357" s="85">
        <v>61.22</v>
      </c>
      <c r="S357" s="87">
        <v>0.50600000000000001</v>
      </c>
      <c r="T357" s="95">
        <v>1.5E-3</v>
      </c>
      <c r="U357" s="87">
        <v>0.50309999999999999</v>
      </c>
      <c r="V357" s="87">
        <v>0.50890000000000002</v>
      </c>
      <c r="X357" s="66"/>
      <c r="Z357" s="66"/>
    </row>
    <row r="358" spans="2:26" ht="15.6">
      <c r="B358" s="76" t="s">
        <v>25</v>
      </c>
      <c r="C358" s="79" t="s">
        <v>135</v>
      </c>
      <c r="D358" s="78" t="s">
        <v>136</v>
      </c>
      <c r="E358" s="77" t="s">
        <v>137</v>
      </c>
      <c r="F358" s="81">
        <v>204</v>
      </c>
      <c r="G358" s="81"/>
      <c r="H358" s="90">
        <v>413863</v>
      </c>
      <c r="I358" s="91">
        <v>0</v>
      </c>
      <c r="J358" s="83"/>
      <c r="K358" s="93"/>
      <c r="L358" s="85"/>
      <c r="M358" s="85"/>
      <c r="N358" s="85"/>
      <c r="O358" s="83"/>
      <c r="P358" s="94"/>
      <c r="Q358" s="85"/>
      <c r="R358" s="85"/>
      <c r="S358" s="87"/>
      <c r="T358" s="95"/>
      <c r="U358" s="87"/>
      <c r="V358" s="87"/>
    </row>
    <row r="359" spans="2:26" ht="15.6">
      <c r="B359" s="76" t="s">
        <v>25</v>
      </c>
      <c r="C359" s="79" t="s">
        <v>135</v>
      </c>
      <c r="D359" s="78" t="s">
        <v>136</v>
      </c>
      <c r="E359" s="77" t="s">
        <v>138</v>
      </c>
      <c r="F359" s="81">
        <v>204</v>
      </c>
      <c r="G359" s="81"/>
      <c r="H359" s="90">
        <v>413863</v>
      </c>
      <c r="I359" s="91">
        <v>0</v>
      </c>
      <c r="J359" s="83"/>
      <c r="K359" s="93"/>
      <c r="L359" s="85"/>
      <c r="M359" s="85"/>
      <c r="N359" s="85"/>
      <c r="O359" s="83"/>
      <c r="P359" s="94"/>
      <c r="Q359" s="85"/>
      <c r="R359" s="85"/>
      <c r="S359" s="87"/>
      <c r="T359" s="95"/>
      <c r="U359" s="87"/>
      <c r="V359" s="87"/>
    </row>
    <row r="360" spans="2:26" ht="15.6">
      <c r="B360" s="76" t="s">
        <v>25</v>
      </c>
      <c r="C360" s="79" t="s">
        <v>135</v>
      </c>
      <c r="D360" s="78" t="s">
        <v>136</v>
      </c>
      <c r="E360" s="77" t="s">
        <v>139</v>
      </c>
      <c r="F360" s="81">
        <v>204</v>
      </c>
      <c r="G360" s="81"/>
      <c r="H360" s="90">
        <v>413863</v>
      </c>
      <c r="I360" s="91">
        <v>0</v>
      </c>
      <c r="J360" s="83"/>
      <c r="K360" s="93"/>
      <c r="L360" s="85"/>
      <c r="M360" s="85"/>
      <c r="N360" s="85"/>
      <c r="O360" s="83"/>
      <c r="P360" s="94"/>
      <c r="Q360" s="85"/>
      <c r="R360" s="85"/>
      <c r="S360" s="87"/>
      <c r="T360" s="95"/>
      <c r="U360" s="87"/>
      <c r="V360" s="87"/>
    </row>
    <row r="361" spans="2:26" ht="15.6">
      <c r="B361" s="76" t="s">
        <v>25</v>
      </c>
      <c r="C361" s="79" t="s">
        <v>135</v>
      </c>
      <c r="D361" s="78" t="s">
        <v>136</v>
      </c>
      <c r="E361" s="77" t="s">
        <v>140</v>
      </c>
      <c r="F361" s="81">
        <v>204</v>
      </c>
      <c r="G361" s="81"/>
      <c r="H361" s="81">
        <v>413863</v>
      </c>
      <c r="I361" s="82">
        <v>0</v>
      </c>
      <c r="J361" s="92"/>
      <c r="K361" s="93"/>
      <c r="L361" s="94"/>
      <c r="M361" s="94"/>
      <c r="N361" s="94"/>
      <c r="O361" s="92"/>
      <c r="P361" s="94"/>
      <c r="Q361" s="94"/>
      <c r="R361" s="94"/>
      <c r="S361" s="95"/>
      <c r="T361" s="95"/>
      <c r="U361" s="95"/>
      <c r="V361" s="95"/>
    </row>
    <row r="362" spans="2:26" ht="15.6">
      <c r="B362" s="96" t="s">
        <v>144</v>
      </c>
      <c r="C362" s="97" t="s">
        <v>135</v>
      </c>
      <c r="D362" s="98" t="s">
        <v>136</v>
      </c>
      <c r="E362" s="97" t="s">
        <v>121</v>
      </c>
      <c r="F362" s="99">
        <v>204</v>
      </c>
      <c r="G362" s="99"/>
      <c r="H362" s="99">
        <v>413863</v>
      </c>
      <c r="I362" s="100">
        <v>0</v>
      </c>
      <c r="J362" s="101"/>
      <c r="K362" s="102"/>
      <c r="L362" s="103"/>
      <c r="M362" s="103"/>
      <c r="N362" s="104"/>
      <c r="O362" s="101"/>
      <c r="P362" s="104"/>
      <c r="Q362" s="103"/>
      <c r="R362" s="103"/>
      <c r="S362" s="105"/>
      <c r="T362" s="106"/>
      <c r="U362" s="107"/>
      <c r="V362" s="107"/>
    </row>
    <row r="363" spans="2:26" ht="15.6">
      <c r="B363" s="112" t="s">
        <v>145</v>
      </c>
      <c r="C363" s="55" t="s">
        <v>14</v>
      </c>
      <c r="D363" s="113">
        <v>80</v>
      </c>
      <c r="E363" s="68" t="s">
        <v>137</v>
      </c>
      <c r="F363" s="114">
        <v>0</v>
      </c>
      <c r="G363" s="114"/>
      <c r="H363" s="114"/>
      <c r="I363" s="115"/>
      <c r="J363" s="116"/>
      <c r="K363" s="116"/>
      <c r="L363" s="62"/>
      <c r="M363" s="62"/>
      <c r="N363" s="117"/>
      <c r="O363" s="116"/>
      <c r="P363" s="117"/>
      <c r="Q363" s="62"/>
      <c r="R363" s="62"/>
      <c r="S363" s="118"/>
      <c r="T363" s="119"/>
      <c r="U363" s="64"/>
      <c r="V363" s="64"/>
    </row>
    <row r="364" spans="2:26" ht="15.6">
      <c r="B364" s="112" t="s">
        <v>145</v>
      </c>
      <c r="C364" s="55" t="s">
        <v>14</v>
      </c>
      <c r="D364" s="113">
        <v>80</v>
      </c>
      <c r="E364" s="68" t="s">
        <v>138</v>
      </c>
      <c r="F364" s="114">
        <v>0</v>
      </c>
      <c r="G364" s="114"/>
      <c r="H364" s="114"/>
      <c r="I364" s="115"/>
      <c r="J364" s="116"/>
      <c r="K364" s="116"/>
      <c r="L364" s="62"/>
      <c r="M364" s="62"/>
      <c r="N364" s="117"/>
      <c r="O364" s="116"/>
      <c r="P364" s="117"/>
      <c r="Q364" s="62"/>
      <c r="R364" s="62"/>
      <c r="S364" s="118"/>
      <c r="T364" s="119"/>
      <c r="U364" s="64"/>
      <c r="V364" s="64"/>
    </row>
    <row r="365" spans="2:26" ht="15.6">
      <c r="B365" s="112" t="s">
        <v>145</v>
      </c>
      <c r="C365" s="55" t="s">
        <v>14</v>
      </c>
      <c r="D365" s="113">
        <v>80</v>
      </c>
      <c r="E365" s="68" t="s">
        <v>139</v>
      </c>
      <c r="F365" s="114">
        <v>0</v>
      </c>
      <c r="G365" s="114"/>
      <c r="H365" s="114"/>
      <c r="I365" s="115"/>
      <c r="J365" s="116"/>
      <c r="K365" s="116"/>
      <c r="L365" s="62"/>
      <c r="M365" s="62"/>
      <c r="N365" s="117"/>
      <c r="O365" s="116"/>
      <c r="P365" s="117"/>
      <c r="Q365" s="62"/>
      <c r="R365" s="62"/>
      <c r="S365" s="118"/>
      <c r="T365" s="119"/>
      <c r="U365" s="64"/>
      <c r="V365" s="64"/>
    </row>
    <row r="366" spans="2:26" ht="15.6">
      <c r="B366" s="112" t="s">
        <v>145</v>
      </c>
      <c r="C366" s="55" t="s">
        <v>14</v>
      </c>
      <c r="D366" s="113">
        <v>80</v>
      </c>
      <c r="E366" s="68" t="s">
        <v>140</v>
      </c>
      <c r="F366" s="114">
        <v>0</v>
      </c>
      <c r="G366" s="114"/>
      <c r="H366" s="114"/>
      <c r="I366" s="115"/>
      <c r="J366" s="116"/>
      <c r="K366" s="116"/>
      <c r="L366" s="62"/>
      <c r="M366" s="62"/>
      <c r="N366" s="117"/>
      <c r="O366" s="116"/>
      <c r="P366" s="117"/>
      <c r="Q366" s="62"/>
      <c r="R366" s="62"/>
      <c r="S366" s="118"/>
      <c r="T366" s="119"/>
      <c r="U366" s="64"/>
      <c r="V366" s="64"/>
    </row>
    <row r="367" spans="2:26" ht="15.6">
      <c r="B367" s="112" t="s">
        <v>145</v>
      </c>
      <c r="C367" s="55" t="s">
        <v>14</v>
      </c>
      <c r="D367" s="113">
        <v>90</v>
      </c>
      <c r="E367" s="68" t="s">
        <v>137</v>
      </c>
      <c r="F367" s="114">
        <v>0</v>
      </c>
      <c r="G367" s="114"/>
      <c r="H367" s="114"/>
      <c r="I367" s="115"/>
      <c r="J367" s="116"/>
      <c r="K367" s="116"/>
      <c r="L367" s="62"/>
      <c r="M367" s="62"/>
      <c r="N367" s="117"/>
      <c r="O367" s="116"/>
      <c r="P367" s="117"/>
      <c r="Q367" s="62"/>
      <c r="R367" s="62"/>
      <c r="S367" s="118"/>
      <c r="T367" s="119"/>
      <c r="U367" s="64"/>
      <c r="V367" s="64"/>
    </row>
    <row r="368" spans="2:26" ht="15.6">
      <c r="B368" s="112" t="s">
        <v>145</v>
      </c>
      <c r="C368" s="55" t="s">
        <v>14</v>
      </c>
      <c r="D368" s="113">
        <v>90</v>
      </c>
      <c r="E368" s="68" t="s">
        <v>138</v>
      </c>
      <c r="F368" s="114">
        <v>0</v>
      </c>
      <c r="G368" s="114"/>
      <c r="H368" s="114"/>
      <c r="I368" s="115"/>
      <c r="J368" s="116"/>
      <c r="K368" s="116"/>
      <c r="L368" s="62"/>
      <c r="M368" s="62"/>
      <c r="N368" s="117"/>
      <c r="O368" s="116"/>
      <c r="P368" s="117"/>
      <c r="Q368" s="62"/>
      <c r="R368" s="62"/>
      <c r="S368" s="118"/>
      <c r="T368" s="119"/>
      <c r="U368" s="64"/>
      <c r="V368" s="64"/>
    </row>
    <row r="369" spans="2:22" ht="15.6">
      <c r="B369" s="112" t="s">
        <v>145</v>
      </c>
      <c r="C369" s="55" t="s">
        <v>14</v>
      </c>
      <c r="D369" s="113">
        <v>90</v>
      </c>
      <c r="E369" s="68" t="s">
        <v>139</v>
      </c>
      <c r="F369" s="114">
        <v>0</v>
      </c>
      <c r="G369" s="114"/>
      <c r="H369" s="114"/>
      <c r="I369" s="115"/>
      <c r="J369" s="116"/>
      <c r="K369" s="116"/>
      <c r="L369" s="62"/>
      <c r="M369" s="62"/>
      <c r="N369" s="117"/>
      <c r="O369" s="116"/>
      <c r="P369" s="117"/>
      <c r="Q369" s="62"/>
      <c r="R369" s="62"/>
      <c r="S369" s="118"/>
      <c r="T369" s="119"/>
      <c r="U369" s="64"/>
      <c r="V369" s="64"/>
    </row>
    <row r="370" spans="2:22" ht="15.6">
      <c r="B370" s="112" t="s">
        <v>145</v>
      </c>
      <c r="C370" s="55" t="s">
        <v>14</v>
      </c>
      <c r="D370" s="113">
        <v>90</v>
      </c>
      <c r="E370" s="68" t="s">
        <v>140</v>
      </c>
      <c r="F370" s="114">
        <v>0</v>
      </c>
      <c r="G370" s="114"/>
      <c r="H370" s="114"/>
      <c r="I370" s="115"/>
      <c r="J370" s="116"/>
      <c r="K370" s="116"/>
      <c r="L370" s="62"/>
      <c r="M370" s="62"/>
      <c r="N370" s="117"/>
      <c r="O370" s="116"/>
      <c r="P370" s="117"/>
      <c r="Q370" s="62"/>
      <c r="R370" s="62"/>
      <c r="S370" s="118"/>
      <c r="T370" s="119"/>
      <c r="U370" s="64"/>
      <c r="V370" s="64"/>
    </row>
    <row r="371" spans="2:22" ht="15.6">
      <c r="B371" s="112" t="s">
        <v>145</v>
      </c>
      <c r="C371" s="55" t="s">
        <v>14</v>
      </c>
      <c r="D371" s="113">
        <v>100</v>
      </c>
      <c r="E371" s="68" t="s">
        <v>137</v>
      </c>
      <c r="F371" s="114">
        <v>0</v>
      </c>
      <c r="G371" s="114"/>
      <c r="H371" s="114"/>
      <c r="I371" s="115"/>
      <c r="J371" s="116"/>
      <c r="K371" s="116"/>
      <c r="L371" s="62"/>
      <c r="M371" s="62"/>
      <c r="N371" s="117"/>
      <c r="O371" s="116"/>
      <c r="P371" s="117"/>
      <c r="Q371" s="62"/>
      <c r="R371" s="62"/>
      <c r="S371" s="118"/>
      <c r="T371" s="119"/>
      <c r="U371" s="64"/>
      <c r="V371" s="64"/>
    </row>
    <row r="372" spans="2:22" ht="15.6">
      <c r="B372" s="112" t="s">
        <v>145</v>
      </c>
      <c r="C372" s="55" t="s">
        <v>14</v>
      </c>
      <c r="D372" s="113">
        <v>100</v>
      </c>
      <c r="E372" s="68" t="s">
        <v>138</v>
      </c>
      <c r="F372" s="114">
        <v>0</v>
      </c>
      <c r="G372" s="114"/>
      <c r="H372" s="114"/>
      <c r="I372" s="115"/>
      <c r="J372" s="116"/>
      <c r="K372" s="116"/>
      <c r="L372" s="62"/>
      <c r="M372" s="62"/>
      <c r="N372" s="117"/>
      <c r="O372" s="116"/>
      <c r="P372" s="117"/>
      <c r="Q372" s="62"/>
      <c r="R372" s="62"/>
      <c r="S372" s="118"/>
      <c r="T372" s="119"/>
      <c r="U372" s="64"/>
      <c r="V372" s="64"/>
    </row>
    <row r="373" spans="2:22" ht="15.6">
      <c r="B373" s="112" t="s">
        <v>145</v>
      </c>
      <c r="C373" s="55" t="s">
        <v>14</v>
      </c>
      <c r="D373" s="113">
        <v>100</v>
      </c>
      <c r="E373" s="68" t="s">
        <v>139</v>
      </c>
      <c r="F373" s="114">
        <v>0</v>
      </c>
      <c r="G373" s="114"/>
      <c r="H373" s="114"/>
      <c r="I373" s="115"/>
      <c r="J373" s="116"/>
      <c r="K373" s="116"/>
      <c r="L373" s="62"/>
      <c r="M373" s="62"/>
      <c r="N373" s="117"/>
      <c r="O373" s="116"/>
      <c r="P373" s="117"/>
      <c r="Q373" s="62"/>
      <c r="R373" s="62"/>
      <c r="S373" s="118"/>
      <c r="T373" s="119"/>
      <c r="U373" s="64"/>
      <c r="V373" s="64"/>
    </row>
    <row r="374" spans="2:22" ht="15.6">
      <c r="B374" s="112" t="s">
        <v>145</v>
      </c>
      <c r="C374" s="55" t="s">
        <v>14</v>
      </c>
      <c r="D374" s="113">
        <v>100</v>
      </c>
      <c r="E374" s="68" t="s">
        <v>140</v>
      </c>
      <c r="F374" s="114">
        <v>0</v>
      </c>
      <c r="G374" s="114"/>
      <c r="H374" s="114"/>
      <c r="I374" s="115"/>
      <c r="J374" s="116"/>
      <c r="K374" s="116"/>
      <c r="L374" s="62"/>
      <c r="M374" s="62"/>
      <c r="N374" s="117"/>
      <c r="O374" s="116"/>
      <c r="P374" s="117"/>
      <c r="Q374" s="62"/>
      <c r="R374" s="62"/>
      <c r="S374" s="118"/>
      <c r="T374" s="119"/>
      <c r="U374" s="64"/>
      <c r="V374" s="64"/>
    </row>
    <row r="375" spans="2:22" ht="15.6">
      <c r="B375" s="112" t="s">
        <v>145</v>
      </c>
      <c r="C375" s="55" t="s">
        <v>14</v>
      </c>
      <c r="D375" s="113">
        <v>110</v>
      </c>
      <c r="E375" s="68" t="s">
        <v>137</v>
      </c>
      <c r="F375" s="114">
        <v>0</v>
      </c>
      <c r="G375" s="114"/>
      <c r="H375" s="114"/>
      <c r="I375" s="115"/>
      <c r="J375" s="116"/>
      <c r="K375" s="116"/>
      <c r="L375" s="62"/>
      <c r="M375" s="62"/>
      <c r="N375" s="117"/>
      <c r="O375" s="116"/>
      <c r="P375" s="117"/>
      <c r="Q375" s="62"/>
      <c r="R375" s="62"/>
      <c r="S375" s="118"/>
      <c r="T375" s="119"/>
      <c r="U375" s="64"/>
      <c r="V375" s="64"/>
    </row>
    <row r="376" spans="2:22" ht="15.6">
      <c r="B376" s="112" t="s">
        <v>145</v>
      </c>
      <c r="C376" s="55" t="s">
        <v>14</v>
      </c>
      <c r="D376" s="113">
        <v>110</v>
      </c>
      <c r="E376" s="68" t="s">
        <v>138</v>
      </c>
      <c r="F376" s="114">
        <v>0</v>
      </c>
      <c r="G376" s="114"/>
      <c r="H376" s="114"/>
      <c r="I376" s="115"/>
      <c r="J376" s="116"/>
      <c r="K376" s="116"/>
      <c r="L376" s="62"/>
      <c r="M376" s="62"/>
      <c r="N376" s="117"/>
      <c r="O376" s="116"/>
      <c r="P376" s="117"/>
      <c r="Q376" s="62"/>
      <c r="R376" s="62"/>
      <c r="S376" s="118"/>
      <c r="T376" s="119"/>
      <c r="U376" s="64"/>
      <c r="V376" s="64"/>
    </row>
    <row r="377" spans="2:22" ht="15.6">
      <c r="B377" s="112" t="s">
        <v>145</v>
      </c>
      <c r="C377" s="55" t="s">
        <v>14</v>
      </c>
      <c r="D377" s="113">
        <v>110</v>
      </c>
      <c r="E377" s="68" t="s">
        <v>139</v>
      </c>
      <c r="F377" s="114">
        <v>0</v>
      </c>
      <c r="G377" s="114"/>
      <c r="H377" s="114"/>
      <c r="I377" s="115"/>
      <c r="J377" s="116"/>
      <c r="K377" s="116"/>
      <c r="L377" s="62"/>
      <c r="M377" s="62"/>
      <c r="N377" s="117"/>
      <c r="O377" s="116"/>
      <c r="P377" s="117"/>
      <c r="Q377" s="62"/>
      <c r="R377" s="62"/>
      <c r="S377" s="118"/>
      <c r="T377" s="119"/>
      <c r="U377" s="64"/>
      <c r="V377" s="64"/>
    </row>
    <row r="378" spans="2:22" ht="15.6">
      <c r="B378" s="112" t="s">
        <v>145</v>
      </c>
      <c r="C378" s="55" t="s">
        <v>14</v>
      </c>
      <c r="D378" s="113">
        <v>110</v>
      </c>
      <c r="E378" s="68" t="s">
        <v>140</v>
      </c>
      <c r="F378" s="114">
        <v>0</v>
      </c>
      <c r="G378" s="114"/>
      <c r="H378" s="114"/>
      <c r="I378" s="115"/>
      <c r="J378" s="116"/>
      <c r="K378" s="116"/>
      <c r="L378" s="62"/>
      <c r="M378" s="62"/>
      <c r="N378" s="117"/>
      <c r="O378" s="116"/>
      <c r="P378" s="117"/>
      <c r="Q378" s="62"/>
      <c r="R378" s="62"/>
      <c r="S378" s="118"/>
      <c r="T378" s="119"/>
      <c r="U378" s="64"/>
      <c r="V378" s="64"/>
    </row>
    <row r="379" spans="2:22" ht="15.6">
      <c r="B379" s="112" t="s">
        <v>145</v>
      </c>
      <c r="C379" s="55" t="s">
        <v>14</v>
      </c>
      <c r="D379" s="113">
        <v>120</v>
      </c>
      <c r="E379" s="68" t="s">
        <v>137</v>
      </c>
      <c r="F379" s="114">
        <v>0</v>
      </c>
      <c r="G379" s="114"/>
      <c r="H379" s="114"/>
      <c r="I379" s="115"/>
      <c r="J379" s="116"/>
      <c r="K379" s="116"/>
      <c r="L379" s="62"/>
      <c r="M379" s="62"/>
      <c r="N379" s="117"/>
      <c r="O379" s="116"/>
      <c r="P379" s="117"/>
      <c r="Q379" s="62"/>
      <c r="R379" s="62"/>
      <c r="S379" s="118"/>
      <c r="T379" s="119"/>
      <c r="U379" s="64"/>
      <c r="V379" s="64"/>
    </row>
    <row r="380" spans="2:22" ht="15.6">
      <c r="B380" s="112" t="s">
        <v>145</v>
      </c>
      <c r="C380" s="55" t="s">
        <v>14</v>
      </c>
      <c r="D380" s="113">
        <v>120</v>
      </c>
      <c r="E380" s="68" t="s">
        <v>138</v>
      </c>
      <c r="F380" s="114">
        <v>0</v>
      </c>
      <c r="G380" s="114"/>
      <c r="H380" s="114"/>
      <c r="I380" s="115"/>
      <c r="J380" s="116"/>
      <c r="K380" s="116"/>
      <c r="L380" s="62"/>
      <c r="M380" s="62"/>
      <c r="N380" s="117"/>
      <c r="O380" s="116"/>
      <c r="P380" s="117"/>
      <c r="Q380" s="62"/>
      <c r="R380" s="62"/>
      <c r="S380" s="118"/>
      <c r="T380" s="119"/>
      <c r="U380" s="64"/>
      <c r="V380" s="64"/>
    </row>
    <row r="381" spans="2:22" ht="15.6">
      <c r="B381" s="112" t="s">
        <v>145</v>
      </c>
      <c r="C381" s="55" t="s">
        <v>14</v>
      </c>
      <c r="D381" s="113">
        <v>120</v>
      </c>
      <c r="E381" s="68" t="s">
        <v>139</v>
      </c>
      <c r="F381" s="114">
        <v>0</v>
      </c>
      <c r="G381" s="114"/>
      <c r="H381" s="114"/>
      <c r="I381" s="115"/>
      <c r="J381" s="116"/>
      <c r="K381" s="116"/>
      <c r="L381" s="62"/>
      <c r="M381" s="62"/>
      <c r="N381" s="117"/>
      <c r="O381" s="116"/>
      <c r="P381" s="117"/>
      <c r="Q381" s="62"/>
      <c r="R381" s="62"/>
      <c r="S381" s="118"/>
      <c r="T381" s="119"/>
      <c r="U381" s="64"/>
      <c r="V381" s="64"/>
    </row>
    <row r="382" spans="2:22" ht="15.6">
      <c r="B382" s="112" t="s">
        <v>145</v>
      </c>
      <c r="C382" s="55" t="s">
        <v>14</v>
      </c>
      <c r="D382" s="113">
        <v>120</v>
      </c>
      <c r="E382" s="68" t="s">
        <v>140</v>
      </c>
      <c r="F382" s="114">
        <v>0</v>
      </c>
      <c r="G382" s="114"/>
      <c r="H382" s="114"/>
      <c r="I382" s="115"/>
      <c r="J382" s="116"/>
      <c r="K382" s="116"/>
      <c r="L382" s="62"/>
      <c r="M382" s="62"/>
      <c r="N382" s="117"/>
      <c r="O382" s="116"/>
      <c r="P382" s="117"/>
      <c r="Q382" s="62"/>
      <c r="R382" s="62"/>
      <c r="S382" s="118"/>
      <c r="T382" s="119"/>
      <c r="U382" s="64"/>
      <c r="V382" s="64"/>
    </row>
    <row r="383" spans="2:22" ht="15.6">
      <c r="B383" s="112" t="s">
        <v>145</v>
      </c>
      <c r="C383" s="55" t="s">
        <v>14</v>
      </c>
      <c r="D383" s="113">
        <v>130</v>
      </c>
      <c r="E383" s="68" t="s">
        <v>137</v>
      </c>
      <c r="F383" s="114">
        <v>15</v>
      </c>
      <c r="G383" s="114"/>
      <c r="H383" s="114">
        <v>179300</v>
      </c>
      <c r="I383" s="115">
        <v>0</v>
      </c>
      <c r="J383" s="116"/>
      <c r="K383" s="116"/>
      <c r="L383" s="62"/>
      <c r="M383" s="62"/>
      <c r="N383" s="117"/>
      <c r="O383" s="116"/>
      <c r="P383" s="117"/>
      <c r="Q383" s="62"/>
      <c r="R383" s="62"/>
      <c r="S383" s="118"/>
      <c r="T383" s="119"/>
      <c r="U383" s="64"/>
      <c r="V383" s="64"/>
    </row>
    <row r="384" spans="2:22" ht="15.6">
      <c r="B384" s="112" t="s">
        <v>145</v>
      </c>
      <c r="C384" s="55" t="s">
        <v>14</v>
      </c>
      <c r="D384" s="113">
        <v>130</v>
      </c>
      <c r="E384" s="68" t="s">
        <v>138</v>
      </c>
      <c r="F384" s="114">
        <v>15</v>
      </c>
      <c r="G384" s="114"/>
      <c r="H384" s="114">
        <v>179300</v>
      </c>
      <c r="I384" s="115">
        <v>0</v>
      </c>
      <c r="J384" s="116"/>
      <c r="K384" s="116"/>
      <c r="L384" s="62"/>
      <c r="M384" s="62"/>
      <c r="N384" s="117"/>
      <c r="O384" s="116"/>
      <c r="P384" s="117"/>
      <c r="Q384" s="62"/>
      <c r="R384" s="62"/>
      <c r="S384" s="118"/>
      <c r="T384" s="119"/>
      <c r="U384" s="64"/>
      <c r="V384" s="64"/>
    </row>
    <row r="385" spans="2:22" ht="15.6">
      <c r="B385" s="112" t="s">
        <v>145</v>
      </c>
      <c r="C385" s="55" t="s">
        <v>14</v>
      </c>
      <c r="D385" s="113">
        <v>130</v>
      </c>
      <c r="E385" s="68" t="s">
        <v>139</v>
      </c>
      <c r="F385" s="114">
        <v>15</v>
      </c>
      <c r="G385" s="114"/>
      <c r="H385" s="114">
        <v>179300</v>
      </c>
      <c r="I385" s="115">
        <v>0</v>
      </c>
      <c r="J385" s="116"/>
      <c r="K385" s="116"/>
      <c r="L385" s="62"/>
      <c r="M385" s="62"/>
      <c r="N385" s="117"/>
      <c r="O385" s="116"/>
      <c r="P385" s="117"/>
      <c r="Q385" s="62"/>
      <c r="R385" s="62"/>
      <c r="S385" s="118"/>
      <c r="T385" s="119"/>
      <c r="U385" s="64"/>
      <c r="V385" s="64"/>
    </row>
    <row r="386" spans="2:22" ht="15.6">
      <c r="B386" s="112" t="s">
        <v>145</v>
      </c>
      <c r="C386" s="55" t="s">
        <v>14</v>
      </c>
      <c r="D386" s="113">
        <v>130</v>
      </c>
      <c r="E386" s="68" t="s">
        <v>140</v>
      </c>
      <c r="F386" s="114">
        <v>15</v>
      </c>
      <c r="G386" s="114"/>
      <c r="H386" s="114">
        <v>179300</v>
      </c>
      <c r="I386" s="115">
        <v>0</v>
      </c>
      <c r="J386" s="116"/>
      <c r="K386" s="116"/>
      <c r="L386" s="62"/>
      <c r="M386" s="62"/>
      <c r="N386" s="117"/>
      <c r="O386" s="116"/>
      <c r="P386" s="117"/>
      <c r="Q386" s="62"/>
      <c r="R386" s="62"/>
      <c r="S386" s="118"/>
      <c r="T386" s="119"/>
      <c r="U386" s="64"/>
      <c r="V386" s="64"/>
    </row>
    <row r="387" spans="2:22" ht="15.6">
      <c r="B387" s="112" t="s">
        <v>145</v>
      </c>
      <c r="C387" s="55" t="s">
        <v>12</v>
      </c>
      <c r="D387" s="113">
        <v>60</v>
      </c>
      <c r="E387" s="68" t="s">
        <v>137</v>
      </c>
      <c r="F387" s="114">
        <v>10</v>
      </c>
      <c r="G387" s="114">
        <v>225385</v>
      </c>
      <c r="H387" s="114">
        <v>522291</v>
      </c>
      <c r="I387" s="115">
        <v>0</v>
      </c>
      <c r="J387" s="116">
        <v>59.4</v>
      </c>
      <c r="K387" s="116">
        <v>1.46</v>
      </c>
      <c r="L387" s="62">
        <v>56.54</v>
      </c>
      <c r="M387" s="62">
        <v>62.25</v>
      </c>
      <c r="N387" s="117">
        <v>4.6100000000000003</v>
      </c>
      <c r="O387" s="116">
        <v>67</v>
      </c>
      <c r="P387" s="117">
        <v>1.49</v>
      </c>
      <c r="Q387" s="62">
        <v>64.08</v>
      </c>
      <c r="R387" s="62">
        <v>69.92</v>
      </c>
      <c r="S387" s="118">
        <v>0.51100000000000001</v>
      </c>
      <c r="T387" s="119">
        <v>1.1000000000000001E-3</v>
      </c>
      <c r="U387" s="64">
        <v>0.50880000000000003</v>
      </c>
      <c r="V387" s="64">
        <v>0.51319999999999999</v>
      </c>
    </row>
    <row r="388" spans="2:22" ht="15.6">
      <c r="B388" s="112" t="s">
        <v>145</v>
      </c>
      <c r="C388" s="55" t="s">
        <v>12</v>
      </c>
      <c r="D388" s="113">
        <v>60</v>
      </c>
      <c r="E388" s="68" t="s">
        <v>138</v>
      </c>
      <c r="F388" s="114">
        <v>10</v>
      </c>
      <c r="G388" s="114">
        <v>26318</v>
      </c>
      <c r="H388" s="114">
        <v>522291</v>
      </c>
      <c r="I388" s="115">
        <v>0</v>
      </c>
      <c r="J388" s="116">
        <v>58.9</v>
      </c>
      <c r="K388" s="116">
        <v>1.75</v>
      </c>
      <c r="L388" s="62">
        <v>55.51</v>
      </c>
      <c r="M388" s="62">
        <v>62.37</v>
      </c>
      <c r="N388" s="117">
        <v>5.53</v>
      </c>
      <c r="O388" s="116">
        <v>67</v>
      </c>
      <c r="P388" s="117">
        <v>1.76</v>
      </c>
      <c r="Q388" s="62">
        <v>63.55</v>
      </c>
      <c r="R388" s="62">
        <v>70.45</v>
      </c>
      <c r="S388" s="118">
        <v>0.46400000000000002</v>
      </c>
      <c r="T388" s="119">
        <v>3.0999999999999999E-3</v>
      </c>
      <c r="U388" s="64">
        <v>0.45789999999999997</v>
      </c>
      <c r="V388" s="64">
        <v>0.47010000000000002</v>
      </c>
    </row>
    <row r="389" spans="2:22" ht="15.6">
      <c r="B389" s="112" t="s">
        <v>145</v>
      </c>
      <c r="C389" s="55" t="s">
        <v>12</v>
      </c>
      <c r="D389" s="113">
        <v>60</v>
      </c>
      <c r="E389" s="68" t="s">
        <v>139</v>
      </c>
      <c r="F389" s="114">
        <v>10</v>
      </c>
      <c r="G389" s="114">
        <v>18091</v>
      </c>
      <c r="H389" s="114">
        <v>522291</v>
      </c>
      <c r="I389" s="115">
        <v>0</v>
      </c>
      <c r="J389" s="116">
        <v>51.7</v>
      </c>
      <c r="K389" s="116">
        <v>1.95</v>
      </c>
      <c r="L389" s="62">
        <v>47.84</v>
      </c>
      <c r="M389" s="62">
        <v>55.47</v>
      </c>
      <c r="N389" s="117">
        <v>6.16</v>
      </c>
      <c r="O389" s="116">
        <v>59</v>
      </c>
      <c r="P389" s="117">
        <v>2.0099999999999998</v>
      </c>
      <c r="Q389" s="62">
        <v>55.06</v>
      </c>
      <c r="R389" s="62">
        <v>62.94</v>
      </c>
      <c r="S389" s="118">
        <v>0.77300000000000002</v>
      </c>
      <c r="T389" s="119">
        <v>3.0999999999999999E-3</v>
      </c>
      <c r="U389" s="64">
        <v>0.76690000000000003</v>
      </c>
      <c r="V389" s="64">
        <v>0.77910000000000001</v>
      </c>
    </row>
    <row r="390" spans="2:22" ht="15.6">
      <c r="B390" s="112" t="s">
        <v>145</v>
      </c>
      <c r="C390" s="55" t="s">
        <v>12</v>
      </c>
      <c r="D390" s="113">
        <v>60</v>
      </c>
      <c r="E390" s="68" t="s">
        <v>140</v>
      </c>
      <c r="F390" s="114">
        <v>10</v>
      </c>
      <c r="G390" s="114">
        <v>15338</v>
      </c>
      <c r="H390" s="114">
        <v>522291</v>
      </c>
      <c r="I390" s="115">
        <v>0</v>
      </c>
      <c r="J390" s="116">
        <v>58.6</v>
      </c>
      <c r="K390" s="116">
        <v>1.05</v>
      </c>
      <c r="L390" s="62">
        <v>56.56</v>
      </c>
      <c r="M390" s="62">
        <v>60.68</v>
      </c>
      <c r="N390" s="117">
        <v>3.33</v>
      </c>
      <c r="O390" s="116">
        <v>72</v>
      </c>
      <c r="P390" s="117">
        <v>1.32</v>
      </c>
      <c r="Q390" s="62">
        <v>69.42</v>
      </c>
      <c r="R390" s="62">
        <v>74.58</v>
      </c>
      <c r="S390" s="118">
        <v>0.54800000000000004</v>
      </c>
      <c r="T390" s="119">
        <v>4.0000000000000001E-3</v>
      </c>
      <c r="U390" s="64">
        <v>0.54020000000000001</v>
      </c>
      <c r="V390" s="64">
        <v>0.55579999999999996</v>
      </c>
    </row>
    <row r="391" spans="2:22" ht="15.6">
      <c r="B391" s="112" t="s">
        <v>145</v>
      </c>
      <c r="C391" s="55" t="s">
        <v>12</v>
      </c>
      <c r="D391" s="113">
        <v>70</v>
      </c>
      <c r="E391" s="68" t="s">
        <v>137</v>
      </c>
      <c r="F391" s="114">
        <v>26</v>
      </c>
      <c r="G391" s="114">
        <v>874522</v>
      </c>
      <c r="H391" s="114">
        <v>2266533</v>
      </c>
      <c r="I391" s="115">
        <v>0</v>
      </c>
      <c r="J391" s="116">
        <v>70.599999999999994</v>
      </c>
      <c r="K391" s="116">
        <v>0.96</v>
      </c>
      <c r="L391" s="62">
        <v>68.760000000000005</v>
      </c>
      <c r="M391" s="62">
        <v>72.52</v>
      </c>
      <c r="N391" s="117">
        <v>4.8899999999999997</v>
      </c>
      <c r="O391" s="116">
        <v>80</v>
      </c>
      <c r="P391" s="117">
        <v>1.06</v>
      </c>
      <c r="Q391" s="62">
        <v>77.930000000000007</v>
      </c>
      <c r="R391" s="62">
        <v>82.07</v>
      </c>
      <c r="S391" s="118">
        <v>0.49099999999999999</v>
      </c>
      <c r="T391" s="119">
        <v>5.0000000000000001E-4</v>
      </c>
      <c r="U391" s="64">
        <v>0.49</v>
      </c>
      <c r="V391" s="64">
        <v>0.49199999999999999</v>
      </c>
    </row>
    <row r="392" spans="2:22" ht="15.6">
      <c r="B392" s="112" t="s">
        <v>145</v>
      </c>
      <c r="C392" s="55" t="s">
        <v>12</v>
      </c>
      <c r="D392" s="113">
        <v>70</v>
      </c>
      <c r="E392" s="68" t="s">
        <v>138</v>
      </c>
      <c r="F392" s="114">
        <v>26</v>
      </c>
      <c r="G392" s="114">
        <v>101137</v>
      </c>
      <c r="H392" s="114">
        <v>2266533</v>
      </c>
      <c r="I392" s="115">
        <v>0</v>
      </c>
      <c r="J392" s="116">
        <v>71.2</v>
      </c>
      <c r="K392" s="116">
        <v>1.04</v>
      </c>
      <c r="L392" s="62">
        <v>69.19</v>
      </c>
      <c r="M392" s="62">
        <v>73.27</v>
      </c>
      <c r="N392" s="117">
        <v>5.3</v>
      </c>
      <c r="O392" s="116">
        <v>82</v>
      </c>
      <c r="P392" s="117">
        <v>1.1399999999999999</v>
      </c>
      <c r="Q392" s="62">
        <v>79.760000000000005</v>
      </c>
      <c r="R392" s="62">
        <v>84.24</v>
      </c>
      <c r="S392" s="118">
        <v>0.44600000000000001</v>
      </c>
      <c r="T392" s="119">
        <v>1.6000000000000001E-3</v>
      </c>
      <c r="U392" s="64">
        <v>0.44290000000000002</v>
      </c>
      <c r="V392" s="64">
        <v>0.4491</v>
      </c>
    </row>
    <row r="393" spans="2:22" ht="15.6">
      <c r="B393" s="112" t="s">
        <v>145</v>
      </c>
      <c r="C393" s="55" t="s">
        <v>12</v>
      </c>
      <c r="D393" s="113">
        <v>70</v>
      </c>
      <c r="E393" s="68" t="s">
        <v>139</v>
      </c>
      <c r="F393" s="114">
        <v>26</v>
      </c>
      <c r="G393" s="114">
        <v>82424</v>
      </c>
      <c r="H393" s="114">
        <v>2266533</v>
      </c>
      <c r="I393" s="115">
        <v>0</v>
      </c>
      <c r="J393" s="116">
        <v>63.1</v>
      </c>
      <c r="K393" s="116">
        <v>1</v>
      </c>
      <c r="L393" s="62">
        <v>61.14</v>
      </c>
      <c r="M393" s="62">
        <v>65.069999999999993</v>
      </c>
      <c r="N393" s="117">
        <v>5.12</v>
      </c>
      <c r="O393" s="116">
        <v>72</v>
      </c>
      <c r="P393" s="117">
        <v>0.88</v>
      </c>
      <c r="Q393" s="62">
        <v>70.27</v>
      </c>
      <c r="R393" s="62">
        <v>73.73</v>
      </c>
      <c r="S393" s="118">
        <v>0.69799999999999995</v>
      </c>
      <c r="T393" s="119">
        <v>1.6000000000000001E-3</v>
      </c>
      <c r="U393" s="64">
        <v>0.69489999999999996</v>
      </c>
      <c r="V393" s="64">
        <v>0.70109999999999995</v>
      </c>
    </row>
    <row r="394" spans="2:22" ht="15.6">
      <c r="B394" s="112" t="s">
        <v>145</v>
      </c>
      <c r="C394" s="55" t="s">
        <v>12</v>
      </c>
      <c r="D394" s="113">
        <v>70</v>
      </c>
      <c r="E394" s="68" t="s">
        <v>140</v>
      </c>
      <c r="F394" s="114">
        <v>26</v>
      </c>
      <c r="G394" s="114">
        <v>22440</v>
      </c>
      <c r="H394" s="114">
        <v>2266533</v>
      </c>
      <c r="I394" s="115">
        <v>0</v>
      </c>
      <c r="J394" s="116">
        <v>63.6</v>
      </c>
      <c r="K394" s="116">
        <v>1.97</v>
      </c>
      <c r="L394" s="62">
        <v>59.74</v>
      </c>
      <c r="M394" s="62">
        <v>67.47</v>
      </c>
      <c r="N394" s="117">
        <v>10.050000000000001</v>
      </c>
      <c r="O394" s="116">
        <v>81</v>
      </c>
      <c r="P394" s="117">
        <v>1.74</v>
      </c>
      <c r="Q394" s="62">
        <v>77.58</v>
      </c>
      <c r="R394" s="62">
        <v>84.42</v>
      </c>
      <c r="S394" s="118">
        <v>0.59199999999999997</v>
      </c>
      <c r="T394" s="119">
        <v>3.3E-3</v>
      </c>
      <c r="U394" s="64">
        <v>0.58550000000000002</v>
      </c>
      <c r="V394" s="64">
        <v>0.59850000000000003</v>
      </c>
    </row>
    <row r="395" spans="2:22" ht="15.6">
      <c r="B395" s="112" t="s">
        <v>145</v>
      </c>
      <c r="C395" s="55" t="s">
        <v>12</v>
      </c>
      <c r="D395" s="113">
        <v>80</v>
      </c>
      <c r="E395" s="68" t="s">
        <v>137</v>
      </c>
      <c r="F395" s="114">
        <v>23</v>
      </c>
      <c r="G395" s="114">
        <v>663883</v>
      </c>
      <c r="H395" s="114">
        <v>1912798</v>
      </c>
      <c r="I395" s="115">
        <v>0</v>
      </c>
      <c r="J395" s="116">
        <v>75.099999999999994</v>
      </c>
      <c r="K395" s="116">
        <v>1</v>
      </c>
      <c r="L395" s="62">
        <v>73.12</v>
      </c>
      <c r="M395" s="62">
        <v>77.03</v>
      </c>
      <c r="N395" s="117">
        <v>4.79</v>
      </c>
      <c r="O395" s="116">
        <v>85</v>
      </c>
      <c r="P395" s="117">
        <v>1.2</v>
      </c>
      <c r="Q395" s="62">
        <v>82.64</v>
      </c>
      <c r="R395" s="62">
        <v>87.36</v>
      </c>
      <c r="S395" s="118">
        <v>0.71099999999999997</v>
      </c>
      <c r="T395" s="119">
        <v>5.9999999999999995E-4</v>
      </c>
      <c r="U395" s="64">
        <v>0.70979999999999999</v>
      </c>
      <c r="V395" s="64">
        <v>0.71220000000000006</v>
      </c>
    </row>
    <row r="396" spans="2:22" ht="15.6">
      <c r="B396" s="112" t="s">
        <v>145</v>
      </c>
      <c r="C396" s="55" t="s">
        <v>12</v>
      </c>
      <c r="D396" s="113">
        <v>80</v>
      </c>
      <c r="E396" s="68" t="s">
        <v>138</v>
      </c>
      <c r="F396" s="114">
        <v>23</v>
      </c>
      <c r="G396" s="114">
        <v>75242</v>
      </c>
      <c r="H396" s="114">
        <v>1912798</v>
      </c>
      <c r="I396" s="115">
        <v>0</v>
      </c>
      <c r="J396" s="116">
        <v>75.099999999999994</v>
      </c>
      <c r="K396" s="116">
        <v>1.1599999999999999</v>
      </c>
      <c r="L396" s="62">
        <v>72.790000000000006</v>
      </c>
      <c r="M396" s="62">
        <v>77.349999999999994</v>
      </c>
      <c r="N396" s="117">
        <v>5.58</v>
      </c>
      <c r="O396" s="116">
        <v>85</v>
      </c>
      <c r="P396" s="117">
        <v>1.4</v>
      </c>
      <c r="Q396" s="62">
        <v>82.26</v>
      </c>
      <c r="R396" s="62">
        <v>87.74</v>
      </c>
      <c r="S396" s="118">
        <v>0.68300000000000005</v>
      </c>
      <c r="T396" s="119">
        <v>1.6999999999999999E-3</v>
      </c>
      <c r="U396" s="64">
        <v>0.67969999999999997</v>
      </c>
      <c r="V396" s="64">
        <v>0.68630000000000002</v>
      </c>
    </row>
    <row r="397" spans="2:22" ht="15.6">
      <c r="B397" s="112" t="s">
        <v>145</v>
      </c>
      <c r="C397" s="55" t="s">
        <v>12</v>
      </c>
      <c r="D397" s="113">
        <v>80</v>
      </c>
      <c r="E397" s="68" t="s">
        <v>139</v>
      </c>
      <c r="F397" s="114">
        <v>23</v>
      </c>
      <c r="G397" s="114">
        <v>73762</v>
      </c>
      <c r="H397" s="114">
        <v>1912798</v>
      </c>
      <c r="I397" s="115">
        <v>0</v>
      </c>
      <c r="J397" s="116">
        <v>65.5</v>
      </c>
      <c r="K397" s="116">
        <v>1.04</v>
      </c>
      <c r="L397" s="62">
        <v>63.5</v>
      </c>
      <c r="M397" s="62">
        <v>67.56</v>
      </c>
      <c r="N397" s="117">
        <v>4.97</v>
      </c>
      <c r="O397" s="116">
        <v>75</v>
      </c>
      <c r="P397" s="117">
        <v>1.21</v>
      </c>
      <c r="Q397" s="62">
        <v>72.63</v>
      </c>
      <c r="R397" s="62">
        <v>77.37</v>
      </c>
      <c r="S397" s="118">
        <v>0.93300000000000005</v>
      </c>
      <c r="T397" s="119">
        <v>8.9999999999999998E-4</v>
      </c>
      <c r="U397" s="64">
        <v>0.93120000000000003</v>
      </c>
      <c r="V397" s="64">
        <v>0.93479999999999996</v>
      </c>
    </row>
    <row r="398" spans="2:22" ht="15.6">
      <c r="B398" s="112" t="s">
        <v>145</v>
      </c>
      <c r="C398" s="55" t="s">
        <v>12</v>
      </c>
      <c r="D398" s="113">
        <v>80</v>
      </c>
      <c r="E398" s="68" t="s">
        <v>140</v>
      </c>
      <c r="F398" s="114">
        <v>23</v>
      </c>
      <c r="G398" s="114">
        <v>19251</v>
      </c>
      <c r="H398" s="114">
        <v>1912798</v>
      </c>
      <c r="I398" s="115">
        <v>0</v>
      </c>
      <c r="J398" s="116">
        <v>70.7</v>
      </c>
      <c r="K398" s="116">
        <v>1.75</v>
      </c>
      <c r="L398" s="62">
        <v>67.23</v>
      </c>
      <c r="M398" s="62">
        <v>74.11</v>
      </c>
      <c r="N398" s="117">
        <v>8.41</v>
      </c>
      <c r="O398" s="116">
        <v>89</v>
      </c>
      <c r="P398" s="117">
        <v>1.52</v>
      </c>
      <c r="Q398" s="62">
        <v>86.02</v>
      </c>
      <c r="R398" s="62">
        <v>91.98</v>
      </c>
      <c r="S398" s="118">
        <v>0.623</v>
      </c>
      <c r="T398" s="119">
        <v>3.5000000000000001E-3</v>
      </c>
      <c r="U398" s="64">
        <v>0.61609999999999998</v>
      </c>
      <c r="V398" s="64">
        <v>0.62990000000000002</v>
      </c>
    </row>
    <row r="399" spans="2:22" ht="15.6">
      <c r="B399" s="112" t="s">
        <v>145</v>
      </c>
      <c r="C399" s="55" t="s">
        <v>12</v>
      </c>
      <c r="D399" s="113">
        <v>90</v>
      </c>
      <c r="E399" s="68" t="s">
        <v>137</v>
      </c>
      <c r="F399" s="114">
        <v>0</v>
      </c>
      <c r="G399" s="114"/>
      <c r="H399" s="114"/>
      <c r="I399" s="115"/>
      <c r="J399" s="116"/>
      <c r="K399" s="116"/>
      <c r="L399" s="62"/>
      <c r="M399" s="62"/>
      <c r="N399" s="117"/>
      <c r="O399" s="116"/>
      <c r="P399" s="117"/>
      <c r="Q399" s="62"/>
      <c r="R399" s="62"/>
      <c r="S399" s="118"/>
      <c r="T399" s="119"/>
      <c r="U399" s="64"/>
      <c r="V399" s="64"/>
    </row>
    <row r="400" spans="2:22" ht="15.6">
      <c r="B400" s="112" t="s">
        <v>145</v>
      </c>
      <c r="C400" s="55" t="s">
        <v>12</v>
      </c>
      <c r="D400" s="113">
        <v>90</v>
      </c>
      <c r="E400" s="68" t="s">
        <v>138</v>
      </c>
      <c r="F400" s="114">
        <v>0</v>
      </c>
      <c r="G400" s="114"/>
      <c r="H400" s="114"/>
      <c r="I400" s="115"/>
      <c r="J400" s="116"/>
      <c r="K400" s="116"/>
      <c r="L400" s="62"/>
      <c r="M400" s="62"/>
      <c r="N400" s="117"/>
      <c r="O400" s="116"/>
      <c r="P400" s="117"/>
      <c r="Q400" s="62"/>
      <c r="R400" s="62"/>
      <c r="S400" s="118"/>
      <c r="T400" s="119"/>
      <c r="U400" s="64"/>
      <c r="V400" s="64"/>
    </row>
    <row r="401" spans="2:22" ht="15.6">
      <c r="B401" s="112" t="s">
        <v>145</v>
      </c>
      <c r="C401" s="55" t="s">
        <v>12</v>
      </c>
      <c r="D401" s="113">
        <v>90</v>
      </c>
      <c r="E401" s="68" t="s">
        <v>139</v>
      </c>
      <c r="F401" s="114">
        <v>0</v>
      </c>
      <c r="G401" s="114"/>
      <c r="H401" s="114"/>
      <c r="I401" s="115"/>
      <c r="J401" s="116"/>
      <c r="K401" s="116"/>
      <c r="L401" s="62"/>
      <c r="M401" s="62"/>
      <c r="N401" s="117"/>
      <c r="O401" s="116"/>
      <c r="P401" s="117"/>
      <c r="Q401" s="62"/>
      <c r="R401" s="62"/>
      <c r="S401" s="118"/>
      <c r="T401" s="119"/>
      <c r="U401" s="64"/>
      <c r="V401" s="64"/>
    </row>
    <row r="402" spans="2:22" ht="15.6">
      <c r="B402" s="112" t="s">
        <v>145</v>
      </c>
      <c r="C402" s="55" t="s">
        <v>12</v>
      </c>
      <c r="D402" s="113">
        <v>90</v>
      </c>
      <c r="E402" s="68" t="s">
        <v>140</v>
      </c>
      <c r="F402" s="114">
        <v>0</v>
      </c>
      <c r="G402" s="114"/>
      <c r="H402" s="114"/>
      <c r="I402" s="115"/>
      <c r="J402" s="116"/>
      <c r="K402" s="116"/>
      <c r="L402" s="62"/>
      <c r="M402" s="62"/>
      <c r="N402" s="117"/>
      <c r="O402" s="116"/>
      <c r="P402" s="117"/>
      <c r="Q402" s="62"/>
      <c r="R402" s="62"/>
      <c r="S402" s="118"/>
      <c r="T402" s="119"/>
      <c r="U402" s="64"/>
      <c r="V402" s="64"/>
    </row>
    <row r="403" spans="2:22" ht="15.6">
      <c r="B403" s="112" t="s">
        <v>145</v>
      </c>
      <c r="C403" s="55" t="s">
        <v>12</v>
      </c>
      <c r="D403" s="113">
        <v>100</v>
      </c>
      <c r="E403" s="68" t="s">
        <v>137</v>
      </c>
      <c r="F403" s="114">
        <v>45</v>
      </c>
      <c r="G403" s="114">
        <v>1309142</v>
      </c>
      <c r="H403" s="114">
        <v>3619230</v>
      </c>
      <c r="I403" s="115">
        <v>0</v>
      </c>
      <c r="J403" s="116">
        <v>85.4</v>
      </c>
      <c r="K403" s="116">
        <v>0.81</v>
      </c>
      <c r="L403" s="62">
        <v>83.83</v>
      </c>
      <c r="M403" s="62">
        <v>86.99</v>
      </c>
      <c r="N403" s="117">
        <v>5.42</v>
      </c>
      <c r="O403" s="116">
        <v>97</v>
      </c>
      <c r="P403" s="117">
        <v>0.84</v>
      </c>
      <c r="Q403" s="62">
        <v>95.35</v>
      </c>
      <c r="R403" s="62">
        <v>98.65</v>
      </c>
      <c r="S403" s="118">
        <v>0.879</v>
      </c>
      <c r="T403" s="119">
        <v>2.9999999999999997E-4</v>
      </c>
      <c r="U403" s="64">
        <v>0.87839999999999996</v>
      </c>
      <c r="V403" s="64">
        <v>0.87960000000000005</v>
      </c>
    </row>
    <row r="404" spans="2:22" ht="15.6">
      <c r="B404" s="112" t="s">
        <v>145</v>
      </c>
      <c r="C404" s="55" t="s">
        <v>12</v>
      </c>
      <c r="D404" s="113">
        <v>100</v>
      </c>
      <c r="E404" s="68" t="s">
        <v>138</v>
      </c>
      <c r="F404" s="114">
        <v>45</v>
      </c>
      <c r="G404" s="114">
        <v>166463</v>
      </c>
      <c r="H404" s="114">
        <v>3619230</v>
      </c>
      <c r="I404" s="115">
        <v>0</v>
      </c>
      <c r="J404" s="116">
        <v>84.8</v>
      </c>
      <c r="K404" s="116">
        <v>0.89</v>
      </c>
      <c r="L404" s="62">
        <v>83.07</v>
      </c>
      <c r="M404" s="62">
        <v>86.55</v>
      </c>
      <c r="N404" s="117">
        <v>5.96</v>
      </c>
      <c r="O404" s="116">
        <v>97</v>
      </c>
      <c r="P404" s="117">
        <v>1.01</v>
      </c>
      <c r="Q404" s="62">
        <v>95.02</v>
      </c>
      <c r="R404" s="62">
        <v>98.98</v>
      </c>
      <c r="S404" s="118">
        <v>0.85099999999999998</v>
      </c>
      <c r="T404" s="119">
        <v>8.9999999999999998E-4</v>
      </c>
      <c r="U404" s="64">
        <v>0.84919999999999995</v>
      </c>
      <c r="V404" s="64">
        <v>0.8528</v>
      </c>
    </row>
    <row r="405" spans="2:22" ht="15.6">
      <c r="B405" s="112" t="s">
        <v>145</v>
      </c>
      <c r="C405" s="55" t="s">
        <v>12</v>
      </c>
      <c r="D405" s="113">
        <v>100</v>
      </c>
      <c r="E405" s="68" t="s">
        <v>139</v>
      </c>
      <c r="F405" s="114">
        <v>45</v>
      </c>
      <c r="G405" s="114">
        <v>157842</v>
      </c>
      <c r="H405" s="114">
        <v>3619230</v>
      </c>
      <c r="I405" s="115">
        <v>0</v>
      </c>
      <c r="J405" s="116">
        <v>71.900000000000006</v>
      </c>
      <c r="K405" s="116">
        <v>0.72</v>
      </c>
      <c r="L405" s="62">
        <v>70.5</v>
      </c>
      <c r="M405" s="62">
        <v>73.31</v>
      </c>
      <c r="N405" s="117">
        <v>4.8099999999999996</v>
      </c>
      <c r="O405" s="116">
        <v>81</v>
      </c>
      <c r="P405" s="117">
        <v>0.86</v>
      </c>
      <c r="Q405" s="62">
        <v>79.319999999999993</v>
      </c>
      <c r="R405" s="62">
        <v>82.68</v>
      </c>
      <c r="S405" s="118">
        <v>0.98299999999999998</v>
      </c>
      <c r="T405" s="119">
        <v>2.9999999999999997E-4</v>
      </c>
      <c r="U405" s="64">
        <v>0.98240000000000005</v>
      </c>
      <c r="V405" s="64">
        <v>0.98360000000000003</v>
      </c>
    </row>
    <row r="406" spans="2:22" ht="15.6">
      <c r="B406" s="112" t="s">
        <v>145</v>
      </c>
      <c r="C406" s="55" t="s">
        <v>12</v>
      </c>
      <c r="D406" s="113">
        <v>100</v>
      </c>
      <c r="E406" s="68" t="s">
        <v>140</v>
      </c>
      <c r="F406" s="114">
        <v>45</v>
      </c>
      <c r="G406" s="114">
        <v>28074</v>
      </c>
      <c r="H406" s="114">
        <v>3619230</v>
      </c>
      <c r="I406" s="115">
        <v>0</v>
      </c>
      <c r="J406" s="116">
        <v>82.1</v>
      </c>
      <c r="K406" s="116">
        <v>1.24</v>
      </c>
      <c r="L406" s="62">
        <v>79.67</v>
      </c>
      <c r="M406" s="62">
        <v>84.51</v>
      </c>
      <c r="N406" s="117">
        <v>8.2899999999999991</v>
      </c>
      <c r="O406" s="116">
        <v>105</v>
      </c>
      <c r="P406" s="117">
        <v>0.96</v>
      </c>
      <c r="Q406" s="62">
        <v>103.12</v>
      </c>
      <c r="R406" s="62">
        <v>106.88</v>
      </c>
      <c r="S406" s="118">
        <v>0.77900000000000003</v>
      </c>
      <c r="T406" s="119">
        <v>2.5000000000000001E-3</v>
      </c>
      <c r="U406" s="64">
        <v>0.77410000000000001</v>
      </c>
      <c r="V406" s="64">
        <v>0.78390000000000004</v>
      </c>
    </row>
    <row r="407" spans="2:22" ht="15.6">
      <c r="B407" s="112" t="s">
        <v>145</v>
      </c>
      <c r="C407" s="55" t="s">
        <v>10</v>
      </c>
      <c r="D407" s="113">
        <v>30</v>
      </c>
      <c r="E407" s="68" t="s">
        <v>137</v>
      </c>
      <c r="F407" s="114">
        <v>36</v>
      </c>
      <c r="G407" s="114">
        <v>1301672</v>
      </c>
      <c r="H407" s="114">
        <v>2537288</v>
      </c>
      <c r="I407" s="115">
        <v>0</v>
      </c>
      <c r="J407" s="116">
        <v>34.700000000000003</v>
      </c>
      <c r="K407" s="116">
        <v>0.45</v>
      </c>
      <c r="L407" s="62">
        <v>33.83</v>
      </c>
      <c r="M407" s="62">
        <v>35.61</v>
      </c>
      <c r="N407" s="117">
        <v>2.71</v>
      </c>
      <c r="O407" s="116">
        <v>41</v>
      </c>
      <c r="P407" s="117">
        <v>0.51</v>
      </c>
      <c r="Q407" s="62">
        <v>40.01</v>
      </c>
      <c r="R407" s="62">
        <v>41.99</v>
      </c>
      <c r="S407" s="118">
        <v>0.22500000000000001</v>
      </c>
      <c r="T407" s="119">
        <v>4.0000000000000002E-4</v>
      </c>
      <c r="U407" s="64">
        <v>0.22420000000000001</v>
      </c>
      <c r="V407" s="64">
        <v>0.2258</v>
      </c>
    </row>
    <row r="408" spans="2:22" ht="15.6">
      <c r="B408" s="112" t="s">
        <v>145</v>
      </c>
      <c r="C408" s="55" t="s">
        <v>10</v>
      </c>
      <c r="D408" s="113">
        <v>30</v>
      </c>
      <c r="E408" s="68" t="s">
        <v>138</v>
      </c>
      <c r="F408" s="114">
        <v>36</v>
      </c>
      <c r="G408" s="114">
        <v>128746</v>
      </c>
      <c r="H408" s="114">
        <v>2537288</v>
      </c>
      <c r="I408" s="115">
        <v>0</v>
      </c>
      <c r="J408" s="116">
        <v>35.1</v>
      </c>
      <c r="K408" s="116">
        <v>0.47</v>
      </c>
      <c r="L408" s="62">
        <v>34.19</v>
      </c>
      <c r="M408" s="62">
        <v>36.049999999999997</v>
      </c>
      <c r="N408" s="117">
        <v>2.84</v>
      </c>
      <c r="O408" s="116">
        <v>42</v>
      </c>
      <c r="P408" s="117">
        <v>0.54</v>
      </c>
      <c r="Q408" s="62">
        <v>40.93</v>
      </c>
      <c r="R408" s="62">
        <v>43.07</v>
      </c>
      <c r="S408" s="118">
        <v>0.224</v>
      </c>
      <c r="T408" s="119">
        <v>1.1999999999999999E-3</v>
      </c>
      <c r="U408" s="64">
        <v>0.22159999999999999</v>
      </c>
      <c r="V408" s="64">
        <v>0.22639999999999999</v>
      </c>
    </row>
    <row r="409" spans="2:22" ht="15.6">
      <c r="B409" s="112" t="s">
        <v>145</v>
      </c>
      <c r="C409" s="55" t="s">
        <v>10</v>
      </c>
      <c r="D409" s="113">
        <v>30</v>
      </c>
      <c r="E409" s="68" t="s">
        <v>139</v>
      </c>
      <c r="F409" s="114">
        <v>36</v>
      </c>
      <c r="G409" s="114">
        <v>43995</v>
      </c>
      <c r="H409" s="114">
        <v>2537288</v>
      </c>
      <c r="I409" s="115">
        <v>0</v>
      </c>
      <c r="J409" s="116">
        <v>29.8</v>
      </c>
      <c r="K409" s="116">
        <v>0.73</v>
      </c>
      <c r="L409" s="62">
        <v>28.36</v>
      </c>
      <c r="M409" s="62">
        <v>31.21</v>
      </c>
      <c r="N409" s="117">
        <v>4.3600000000000003</v>
      </c>
      <c r="O409" s="116">
        <v>36</v>
      </c>
      <c r="P409" s="117">
        <v>0.81</v>
      </c>
      <c r="Q409" s="62">
        <v>34.409999999999997</v>
      </c>
      <c r="R409" s="62">
        <v>37.590000000000003</v>
      </c>
      <c r="S409" s="118">
        <v>0.48099999999999998</v>
      </c>
      <c r="T409" s="119">
        <v>2.3999999999999998E-3</v>
      </c>
      <c r="U409" s="64">
        <v>0.4763</v>
      </c>
      <c r="V409" s="64">
        <v>0.48570000000000002</v>
      </c>
    </row>
    <row r="410" spans="2:22" ht="15.6">
      <c r="B410" s="112" t="s">
        <v>145</v>
      </c>
      <c r="C410" s="55" t="s">
        <v>10</v>
      </c>
      <c r="D410" s="113">
        <v>30</v>
      </c>
      <c r="E410" s="68" t="s">
        <v>140</v>
      </c>
      <c r="F410" s="114">
        <v>36</v>
      </c>
      <c r="G410" s="114">
        <v>36099</v>
      </c>
      <c r="H410" s="114">
        <v>2537288</v>
      </c>
      <c r="I410" s="115">
        <v>0</v>
      </c>
      <c r="J410" s="116">
        <v>35.200000000000003</v>
      </c>
      <c r="K410" s="116">
        <v>0.65</v>
      </c>
      <c r="L410" s="62">
        <v>33.96</v>
      </c>
      <c r="M410" s="62">
        <v>36.51</v>
      </c>
      <c r="N410" s="117">
        <v>3.9</v>
      </c>
      <c r="O410" s="116">
        <v>43</v>
      </c>
      <c r="P410" s="117">
        <v>0.56000000000000005</v>
      </c>
      <c r="Q410" s="62">
        <v>41.9</v>
      </c>
      <c r="R410" s="62">
        <v>44.1</v>
      </c>
      <c r="S410" s="118">
        <v>0.20499999999999999</v>
      </c>
      <c r="T410" s="119">
        <v>2.0999999999999999E-3</v>
      </c>
      <c r="U410" s="64">
        <v>0.2009</v>
      </c>
      <c r="V410" s="64">
        <v>0.20910000000000001</v>
      </c>
    </row>
    <row r="411" spans="2:22" ht="15.6">
      <c r="B411" s="112" t="s">
        <v>145</v>
      </c>
      <c r="C411" s="55" t="s">
        <v>10</v>
      </c>
      <c r="D411" s="113">
        <v>50</v>
      </c>
      <c r="E411" s="68" t="s">
        <v>137</v>
      </c>
      <c r="F411" s="114">
        <v>61</v>
      </c>
      <c r="G411" s="114">
        <v>2353264</v>
      </c>
      <c r="H411" s="114">
        <v>5857105</v>
      </c>
      <c r="I411" s="115">
        <v>0</v>
      </c>
      <c r="J411" s="116">
        <v>50.4</v>
      </c>
      <c r="K411" s="116">
        <v>0.42</v>
      </c>
      <c r="L411" s="62">
        <v>49.53</v>
      </c>
      <c r="M411" s="62">
        <v>51.18</v>
      </c>
      <c r="N411" s="117">
        <v>3.3</v>
      </c>
      <c r="O411" s="116">
        <v>57</v>
      </c>
      <c r="P411" s="117">
        <v>0.45</v>
      </c>
      <c r="Q411" s="62">
        <v>56.13</v>
      </c>
      <c r="R411" s="62">
        <v>57.87</v>
      </c>
      <c r="S411" s="118">
        <v>0.55100000000000005</v>
      </c>
      <c r="T411" s="119">
        <v>2.9999999999999997E-4</v>
      </c>
      <c r="U411" s="64">
        <v>0.5504</v>
      </c>
      <c r="V411" s="64">
        <v>0.55159999999999998</v>
      </c>
    </row>
    <row r="412" spans="2:22" ht="15.6">
      <c r="B412" s="112" t="s">
        <v>145</v>
      </c>
      <c r="C412" s="55" t="s">
        <v>10</v>
      </c>
      <c r="D412" s="113">
        <v>50</v>
      </c>
      <c r="E412" s="68" t="s">
        <v>138</v>
      </c>
      <c r="F412" s="114">
        <v>61</v>
      </c>
      <c r="G412" s="114">
        <v>258609</v>
      </c>
      <c r="H412" s="114">
        <v>5857105</v>
      </c>
      <c r="I412" s="115">
        <v>0</v>
      </c>
      <c r="J412" s="116">
        <v>50.7</v>
      </c>
      <c r="K412" s="116">
        <v>0.51</v>
      </c>
      <c r="L412" s="62">
        <v>49.71</v>
      </c>
      <c r="M412" s="62">
        <v>51.72</v>
      </c>
      <c r="N412" s="117">
        <v>4</v>
      </c>
      <c r="O412" s="116">
        <v>57</v>
      </c>
      <c r="P412" s="117">
        <v>0.54</v>
      </c>
      <c r="Q412" s="62">
        <v>55.94</v>
      </c>
      <c r="R412" s="62">
        <v>58.06</v>
      </c>
      <c r="S412" s="118">
        <v>0.51100000000000001</v>
      </c>
      <c r="T412" s="119">
        <v>1E-3</v>
      </c>
      <c r="U412" s="64">
        <v>0.50900000000000001</v>
      </c>
      <c r="V412" s="64">
        <v>0.51300000000000001</v>
      </c>
    </row>
    <row r="413" spans="2:22" ht="15.6">
      <c r="B413" s="112" t="s">
        <v>145</v>
      </c>
      <c r="C413" s="55" t="s">
        <v>10</v>
      </c>
      <c r="D413" s="113">
        <v>50</v>
      </c>
      <c r="E413" s="68" t="s">
        <v>139</v>
      </c>
      <c r="F413" s="114">
        <v>61</v>
      </c>
      <c r="G413" s="114">
        <v>186136</v>
      </c>
      <c r="H413" s="114">
        <v>5857105</v>
      </c>
      <c r="I413" s="115">
        <v>0</v>
      </c>
      <c r="J413" s="116">
        <v>46.3</v>
      </c>
      <c r="K413" s="116">
        <v>0.57999999999999996</v>
      </c>
      <c r="L413" s="62">
        <v>45.17</v>
      </c>
      <c r="M413" s="62">
        <v>47.46</v>
      </c>
      <c r="N413" s="117">
        <v>4.5599999999999996</v>
      </c>
      <c r="O413" s="116">
        <v>53</v>
      </c>
      <c r="P413" s="117">
        <v>0.59</v>
      </c>
      <c r="Q413" s="62">
        <v>51.85</v>
      </c>
      <c r="R413" s="62">
        <v>54.15</v>
      </c>
      <c r="S413" s="118">
        <v>0.69699999999999995</v>
      </c>
      <c r="T413" s="119">
        <v>1.1000000000000001E-3</v>
      </c>
      <c r="U413" s="64">
        <v>0.69479999999999997</v>
      </c>
      <c r="V413" s="64">
        <v>0.69920000000000004</v>
      </c>
    </row>
    <row r="414" spans="2:22" ht="15.6">
      <c r="B414" s="112" t="s">
        <v>145</v>
      </c>
      <c r="C414" s="55" t="s">
        <v>10</v>
      </c>
      <c r="D414" s="113">
        <v>50</v>
      </c>
      <c r="E414" s="68" t="s">
        <v>140</v>
      </c>
      <c r="F414" s="114">
        <v>61</v>
      </c>
      <c r="G414" s="114">
        <v>69427</v>
      </c>
      <c r="H414" s="114">
        <v>5857105</v>
      </c>
      <c r="I414" s="115">
        <v>0</v>
      </c>
      <c r="J414" s="116">
        <v>48.7</v>
      </c>
      <c r="K414" s="116">
        <v>0.46</v>
      </c>
      <c r="L414" s="62">
        <v>47.82</v>
      </c>
      <c r="M414" s="62">
        <v>49.62</v>
      </c>
      <c r="N414" s="117">
        <v>3.59</v>
      </c>
      <c r="O414" s="116">
        <v>57</v>
      </c>
      <c r="P414" s="117">
        <v>0.52</v>
      </c>
      <c r="Q414" s="62">
        <v>55.99</v>
      </c>
      <c r="R414" s="62">
        <v>58.01</v>
      </c>
      <c r="S414" s="118">
        <v>0.56499999999999995</v>
      </c>
      <c r="T414" s="119">
        <v>1.9E-3</v>
      </c>
      <c r="U414" s="64">
        <v>0.56130000000000002</v>
      </c>
      <c r="V414" s="64">
        <v>0.56869999999999998</v>
      </c>
    </row>
    <row r="415" spans="2:22" ht="15.6">
      <c r="B415" s="112" t="s">
        <v>145</v>
      </c>
      <c r="C415" s="55" t="s">
        <v>10</v>
      </c>
      <c r="D415" s="113">
        <v>70</v>
      </c>
      <c r="E415" s="68" t="s">
        <v>137</v>
      </c>
      <c r="F415" s="114">
        <v>0</v>
      </c>
      <c r="G415" s="114"/>
      <c r="H415" s="114"/>
      <c r="I415" s="115"/>
      <c r="J415" s="116"/>
      <c r="K415" s="116"/>
      <c r="L415" s="62"/>
      <c r="M415" s="62"/>
      <c r="N415" s="117"/>
      <c r="O415" s="116"/>
      <c r="P415" s="117"/>
      <c r="Q415" s="62"/>
      <c r="R415" s="62"/>
      <c r="S415" s="118"/>
      <c r="T415" s="119"/>
      <c r="U415" s="64"/>
      <c r="V415" s="64"/>
    </row>
    <row r="416" spans="2:22" ht="15.6">
      <c r="B416" s="112" t="s">
        <v>145</v>
      </c>
      <c r="C416" s="55" t="s">
        <v>10</v>
      </c>
      <c r="D416" s="113">
        <v>70</v>
      </c>
      <c r="E416" s="68" t="s">
        <v>138</v>
      </c>
      <c r="F416" s="114">
        <v>0</v>
      </c>
      <c r="G416" s="114"/>
      <c r="H416" s="114"/>
      <c r="I416" s="115"/>
      <c r="J416" s="116"/>
      <c r="K416" s="116"/>
      <c r="L416" s="62"/>
      <c r="M416" s="62"/>
      <c r="N416" s="117"/>
      <c r="O416" s="116"/>
      <c r="P416" s="117"/>
      <c r="Q416" s="62"/>
      <c r="R416" s="62"/>
      <c r="S416" s="118"/>
      <c r="T416" s="119"/>
      <c r="U416" s="64"/>
      <c r="V416" s="64"/>
    </row>
    <row r="417" spans="2:22" ht="15.6">
      <c r="B417" s="112" t="s">
        <v>145</v>
      </c>
      <c r="C417" s="55" t="s">
        <v>10</v>
      </c>
      <c r="D417" s="113">
        <v>70</v>
      </c>
      <c r="E417" s="68" t="s">
        <v>139</v>
      </c>
      <c r="F417" s="114">
        <v>0</v>
      </c>
      <c r="G417" s="114"/>
      <c r="H417" s="114"/>
      <c r="I417" s="115"/>
      <c r="J417" s="116"/>
      <c r="K417" s="116"/>
      <c r="L417" s="62"/>
      <c r="M417" s="62"/>
      <c r="N417" s="117"/>
      <c r="O417" s="116"/>
      <c r="P417" s="117"/>
      <c r="Q417" s="62"/>
      <c r="R417" s="62"/>
      <c r="S417" s="118"/>
      <c r="T417" s="119"/>
      <c r="U417" s="64"/>
      <c r="V417" s="64"/>
    </row>
    <row r="418" spans="2:22" ht="15.6">
      <c r="B418" s="112" t="s">
        <v>145</v>
      </c>
      <c r="C418" s="55" t="s">
        <v>10</v>
      </c>
      <c r="D418" s="113">
        <v>70</v>
      </c>
      <c r="E418" s="68" t="s">
        <v>140</v>
      </c>
      <c r="F418" s="114">
        <v>0</v>
      </c>
      <c r="G418" s="114"/>
      <c r="H418" s="114"/>
      <c r="I418" s="115"/>
      <c r="J418" s="116"/>
      <c r="K418" s="116"/>
      <c r="L418" s="62"/>
      <c r="M418" s="62"/>
      <c r="N418" s="117"/>
      <c r="O418" s="116"/>
      <c r="P418" s="117"/>
      <c r="Q418" s="62"/>
      <c r="R418" s="62"/>
      <c r="S418" s="118"/>
      <c r="T418" s="119"/>
      <c r="U418" s="64"/>
      <c r="V418" s="64"/>
    </row>
    <row r="419" spans="2:22" ht="15.6">
      <c r="B419" s="120" t="s">
        <v>145</v>
      </c>
      <c r="C419" s="121" t="s">
        <v>14</v>
      </c>
      <c r="D419" s="122" t="s">
        <v>120</v>
      </c>
      <c r="E419" s="79" t="s">
        <v>121</v>
      </c>
      <c r="F419" s="123">
        <v>0</v>
      </c>
      <c r="G419" s="123"/>
      <c r="H419" s="123"/>
      <c r="I419" s="124"/>
      <c r="J419" s="125"/>
      <c r="K419" s="125"/>
      <c r="L419" s="85"/>
      <c r="M419" s="85"/>
      <c r="N419" s="126"/>
      <c r="O419" s="125"/>
      <c r="P419" s="126"/>
      <c r="Q419" s="85"/>
      <c r="R419" s="85"/>
      <c r="S419" s="127"/>
      <c r="T419" s="128"/>
      <c r="U419" s="87"/>
      <c r="V419" s="87"/>
    </row>
    <row r="420" spans="2:22" ht="15.6">
      <c r="B420" s="120" t="s">
        <v>145</v>
      </c>
      <c r="C420" s="121" t="s">
        <v>14</v>
      </c>
      <c r="D420" s="122" t="s">
        <v>122</v>
      </c>
      <c r="E420" s="79" t="s">
        <v>121</v>
      </c>
      <c r="F420" s="123">
        <v>0</v>
      </c>
      <c r="G420" s="123"/>
      <c r="H420" s="123"/>
      <c r="I420" s="124"/>
      <c r="J420" s="125"/>
      <c r="K420" s="125"/>
      <c r="L420" s="85"/>
      <c r="M420" s="85"/>
      <c r="N420" s="126"/>
      <c r="O420" s="125"/>
      <c r="P420" s="126"/>
      <c r="Q420" s="85"/>
      <c r="R420" s="85"/>
      <c r="S420" s="127"/>
      <c r="T420" s="128"/>
      <c r="U420" s="87"/>
      <c r="V420" s="87"/>
    </row>
    <row r="421" spans="2:22" ht="15.6">
      <c r="B421" s="120" t="s">
        <v>145</v>
      </c>
      <c r="C421" s="121" t="s">
        <v>14</v>
      </c>
      <c r="D421" s="122" t="s">
        <v>123</v>
      </c>
      <c r="E421" s="79" t="s">
        <v>121</v>
      </c>
      <c r="F421" s="123">
        <v>0</v>
      </c>
      <c r="G421" s="123"/>
      <c r="H421" s="123"/>
      <c r="I421" s="124"/>
      <c r="J421" s="125"/>
      <c r="K421" s="125"/>
      <c r="L421" s="85"/>
      <c r="M421" s="85"/>
      <c r="N421" s="126"/>
      <c r="O421" s="125"/>
      <c r="P421" s="126"/>
      <c r="Q421" s="85"/>
      <c r="R421" s="85"/>
      <c r="S421" s="127"/>
      <c r="T421" s="128"/>
      <c r="U421" s="87"/>
      <c r="V421" s="87"/>
    </row>
    <row r="422" spans="2:22" ht="15.6">
      <c r="B422" s="120" t="s">
        <v>145</v>
      </c>
      <c r="C422" s="121" t="s">
        <v>14</v>
      </c>
      <c r="D422" s="122" t="s">
        <v>124</v>
      </c>
      <c r="E422" s="79" t="s">
        <v>121</v>
      </c>
      <c r="F422" s="123">
        <v>0</v>
      </c>
      <c r="G422" s="123"/>
      <c r="H422" s="123"/>
      <c r="I422" s="124"/>
      <c r="J422" s="125"/>
      <c r="K422" s="125"/>
      <c r="L422" s="85"/>
      <c r="M422" s="85"/>
      <c r="N422" s="126"/>
      <c r="O422" s="125"/>
      <c r="P422" s="126"/>
      <c r="Q422" s="85"/>
      <c r="R422" s="85"/>
      <c r="S422" s="127"/>
      <c r="T422" s="128"/>
      <c r="U422" s="87"/>
      <c r="V422" s="87"/>
    </row>
    <row r="423" spans="2:22" ht="15.6">
      <c r="B423" s="120" t="s">
        <v>145</v>
      </c>
      <c r="C423" s="121" t="s">
        <v>14</v>
      </c>
      <c r="D423" s="122" t="s">
        <v>125</v>
      </c>
      <c r="E423" s="79" t="s">
        <v>121</v>
      </c>
      <c r="F423" s="123">
        <v>0</v>
      </c>
      <c r="G423" s="123"/>
      <c r="H423" s="123"/>
      <c r="I423" s="124"/>
      <c r="J423" s="125"/>
      <c r="K423" s="125"/>
      <c r="L423" s="85"/>
      <c r="M423" s="85"/>
      <c r="N423" s="126"/>
      <c r="O423" s="125"/>
      <c r="P423" s="126"/>
      <c r="Q423" s="85"/>
      <c r="R423" s="85"/>
      <c r="S423" s="127"/>
      <c r="T423" s="128"/>
      <c r="U423" s="87"/>
      <c r="V423" s="87"/>
    </row>
    <row r="424" spans="2:22" ht="15.6">
      <c r="B424" s="120" t="s">
        <v>145</v>
      </c>
      <c r="C424" s="121" t="s">
        <v>14</v>
      </c>
      <c r="D424" s="122" t="s">
        <v>126</v>
      </c>
      <c r="E424" s="79" t="s">
        <v>121</v>
      </c>
      <c r="F424" s="123">
        <v>15</v>
      </c>
      <c r="G424" s="123"/>
      <c r="H424" s="123">
        <v>179300</v>
      </c>
      <c r="I424" s="124">
        <v>0</v>
      </c>
      <c r="J424" s="125"/>
      <c r="K424" s="125"/>
      <c r="L424" s="85"/>
      <c r="M424" s="85"/>
      <c r="N424" s="126"/>
      <c r="O424" s="125"/>
      <c r="P424" s="126"/>
      <c r="Q424" s="85"/>
      <c r="R424" s="85"/>
      <c r="S424" s="127"/>
      <c r="T424" s="128"/>
      <c r="U424" s="87"/>
      <c r="V424" s="87"/>
    </row>
    <row r="425" spans="2:22" ht="15.6">
      <c r="B425" s="120" t="s">
        <v>145</v>
      </c>
      <c r="C425" s="121" t="s">
        <v>12</v>
      </c>
      <c r="D425" s="122" t="s">
        <v>129</v>
      </c>
      <c r="E425" s="79" t="s">
        <v>121</v>
      </c>
      <c r="F425" s="123">
        <v>10</v>
      </c>
      <c r="G425" s="123">
        <v>288722</v>
      </c>
      <c r="H425" s="123">
        <v>522291</v>
      </c>
      <c r="I425" s="124">
        <v>0</v>
      </c>
      <c r="J425" s="125">
        <v>59</v>
      </c>
      <c r="K425" s="125">
        <v>1.41</v>
      </c>
      <c r="L425" s="85">
        <v>56.23</v>
      </c>
      <c r="M425" s="85">
        <v>61.75</v>
      </c>
      <c r="N425" s="126">
        <v>4.45</v>
      </c>
      <c r="O425" s="125">
        <v>67</v>
      </c>
      <c r="P425" s="126">
        <v>1.38</v>
      </c>
      <c r="Q425" s="85">
        <v>64.290000000000006</v>
      </c>
      <c r="R425" s="85">
        <v>69.709999999999994</v>
      </c>
      <c r="S425" s="127">
        <v>0.52600000000000002</v>
      </c>
      <c r="T425" s="128">
        <v>8.9999999999999998E-4</v>
      </c>
      <c r="U425" s="87">
        <v>0.5242</v>
      </c>
      <c r="V425" s="87">
        <v>0.52780000000000005</v>
      </c>
    </row>
    <row r="426" spans="2:22" ht="15.6">
      <c r="B426" s="120" t="s">
        <v>145</v>
      </c>
      <c r="C426" s="121" t="s">
        <v>12</v>
      </c>
      <c r="D426" s="122" t="s">
        <v>130</v>
      </c>
      <c r="E426" s="79" t="s">
        <v>121</v>
      </c>
      <c r="F426" s="123">
        <v>26</v>
      </c>
      <c r="G426" s="123">
        <v>1097202</v>
      </c>
      <c r="H426" s="123">
        <v>2266533</v>
      </c>
      <c r="I426" s="124">
        <v>0</v>
      </c>
      <c r="J426" s="125">
        <v>70</v>
      </c>
      <c r="K426" s="125">
        <v>0.96</v>
      </c>
      <c r="L426" s="85">
        <v>68.14</v>
      </c>
      <c r="M426" s="85">
        <v>71.89</v>
      </c>
      <c r="N426" s="126">
        <v>4.88</v>
      </c>
      <c r="O426" s="125">
        <v>80</v>
      </c>
      <c r="P426" s="126">
        <v>1.02</v>
      </c>
      <c r="Q426" s="85">
        <v>77.989999999999995</v>
      </c>
      <c r="R426" s="85">
        <v>82.01</v>
      </c>
      <c r="S426" s="127">
        <v>0.50600000000000001</v>
      </c>
      <c r="T426" s="128">
        <v>5.0000000000000001E-4</v>
      </c>
      <c r="U426" s="87">
        <v>0.505</v>
      </c>
      <c r="V426" s="87">
        <v>0.50700000000000001</v>
      </c>
    </row>
    <row r="427" spans="2:22" ht="15.6">
      <c r="B427" s="120" t="s">
        <v>145</v>
      </c>
      <c r="C427" s="121" t="s">
        <v>12</v>
      </c>
      <c r="D427" s="122" t="s">
        <v>120</v>
      </c>
      <c r="E427" s="79" t="s">
        <v>121</v>
      </c>
      <c r="F427" s="123">
        <v>23</v>
      </c>
      <c r="G427" s="123">
        <v>846025</v>
      </c>
      <c r="H427" s="123">
        <v>1912798</v>
      </c>
      <c r="I427" s="124">
        <v>0</v>
      </c>
      <c r="J427" s="125">
        <v>74.3</v>
      </c>
      <c r="K427" s="125">
        <v>1</v>
      </c>
      <c r="L427" s="85">
        <v>72.319999999999993</v>
      </c>
      <c r="M427" s="85">
        <v>76.23</v>
      </c>
      <c r="N427" s="126">
        <v>4.79</v>
      </c>
      <c r="O427" s="125">
        <v>85</v>
      </c>
      <c r="P427" s="126">
        <v>1.21</v>
      </c>
      <c r="Q427" s="85">
        <v>82.63</v>
      </c>
      <c r="R427" s="85">
        <v>87.37</v>
      </c>
      <c r="S427" s="127">
        <v>0.72699999999999998</v>
      </c>
      <c r="T427" s="128">
        <v>5.0000000000000001E-4</v>
      </c>
      <c r="U427" s="87">
        <v>0.72599999999999998</v>
      </c>
      <c r="V427" s="87">
        <v>0.72799999999999998</v>
      </c>
    </row>
    <row r="428" spans="2:22" ht="15.6">
      <c r="B428" s="120" t="s">
        <v>145</v>
      </c>
      <c r="C428" s="121" t="s">
        <v>12</v>
      </c>
      <c r="D428" s="122" t="s">
        <v>122</v>
      </c>
      <c r="E428" s="79" t="s">
        <v>121</v>
      </c>
      <c r="F428" s="123">
        <v>0</v>
      </c>
      <c r="G428" s="123"/>
      <c r="H428" s="123"/>
      <c r="I428" s="124"/>
      <c r="J428" s="125"/>
      <c r="K428" s="125"/>
      <c r="L428" s="85"/>
      <c r="M428" s="85"/>
      <c r="N428" s="126"/>
      <c r="O428" s="125"/>
      <c r="P428" s="126"/>
      <c r="Q428" s="85"/>
      <c r="R428" s="85"/>
      <c r="S428" s="127"/>
      <c r="T428" s="128"/>
      <c r="U428" s="87"/>
      <c r="V428" s="87"/>
    </row>
    <row r="429" spans="2:22" ht="15.6">
      <c r="B429" s="120" t="s">
        <v>145</v>
      </c>
      <c r="C429" s="121" t="s">
        <v>12</v>
      </c>
      <c r="D429" s="122" t="s">
        <v>123</v>
      </c>
      <c r="E429" s="79" t="s">
        <v>121</v>
      </c>
      <c r="F429" s="123">
        <v>45</v>
      </c>
      <c r="G429" s="123">
        <v>1684224</v>
      </c>
      <c r="H429" s="123">
        <v>3619230</v>
      </c>
      <c r="I429" s="124">
        <v>0</v>
      </c>
      <c r="J429" s="125">
        <v>84</v>
      </c>
      <c r="K429" s="125">
        <v>0.8</v>
      </c>
      <c r="L429" s="85">
        <v>82.46</v>
      </c>
      <c r="M429" s="85">
        <v>85.6</v>
      </c>
      <c r="N429" s="126">
        <v>5.38</v>
      </c>
      <c r="O429" s="125">
        <v>97</v>
      </c>
      <c r="P429" s="126">
        <v>0.87</v>
      </c>
      <c r="Q429" s="85">
        <v>95.29</v>
      </c>
      <c r="R429" s="85">
        <v>98.71</v>
      </c>
      <c r="S429" s="127">
        <v>0.88500000000000001</v>
      </c>
      <c r="T429" s="128">
        <v>2.0000000000000001E-4</v>
      </c>
      <c r="U429" s="87">
        <v>0.88460000000000005</v>
      </c>
      <c r="V429" s="87">
        <v>0.88539999999999996</v>
      </c>
    </row>
    <row r="430" spans="2:22" ht="15.6">
      <c r="B430" s="120" t="s">
        <v>145</v>
      </c>
      <c r="C430" s="121" t="s">
        <v>10</v>
      </c>
      <c r="D430" s="122" t="s">
        <v>132</v>
      </c>
      <c r="E430" s="79" t="s">
        <v>121</v>
      </c>
      <c r="F430" s="123">
        <v>36</v>
      </c>
      <c r="G430" s="123">
        <v>1533192</v>
      </c>
      <c r="H430" s="123">
        <v>2537288</v>
      </c>
      <c r="I430" s="124">
        <v>0</v>
      </c>
      <c r="J430" s="125">
        <v>34.6</v>
      </c>
      <c r="K430" s="125">
        <v>0.45</v>
      </c>
      <c r="L430" s="85">
        <v>33.69</v>
      </c>
      <c r="M430" s="85">
        <v>35.46</v>
      </c>
      <c r="N430" s="126">
        <v>2.7</v>
      </c>
      <c r="O430" s="125">
        <v>41</v>
      </c>
      <c r="P430" s="126">
        <v>0.49</v>
      </c>
      <c r="Q430" s="85">
        <v>40.049999999999997</v>
      </c>
      <c r="R430" s="85">
        <v>41.95</v>
      </c>
      <c r="S430" s="127">
        <v>0.23200000000000001</v>
      </c>
      <c r="T430" s="128">
        <v>2.9999999999999997E-4</v>
      </c>
      <c r="U430" s="87">
        <v>0.23139999999999999</v>
      </c>
      <c r="V430" s="87">
        <v>0.2326</v>
      </c>
    </row>
    <row r="431" spans="2:22" ht="15.6">
      <c r="B431" s="120" t="s">
        <v>145</v>
      </c>
      <c r="C431" s="121" t="s">
        <v>10</v>
      </c>
      <c r="D431" s="122" t="s">
        <v>133</v>
      </c>
      <c r="E431" s="79" t="s">
        <v>121</v>
      </c>
      <c r="F431" s="123">
        <v>61</v>
      </c>
      <c r="G431" s="123">
        <v>2922112</v>
      </c>
      <c r="H431" s="123">
        <v>5857105</v>
      </c>
      <c r="I431" s="124">
        <v>0</v>
      </c>
      <c r="J431" s="125">
        <v>50.1</v>
      </c>
      <c r="K431" s="125">
        <v>0.44</v>
      </c>
      <c r="L431" s="85">
        <v>49.22</v>
      </c>
      <c r="M431" s="85">
        <v>50.94</v>
      </c>
      <c r="N431" s="126">
        <v>3.42</v>
      </c>
      <c r="O431" s="125">
        <v>57</v>
      </c>
      <c r="P431" s="126">
        <v>0.45</v>
      </c>
      <c r="Q431" s="85">
        <v>56.12</v>
      </c>
      <c r="R431" s="85">
        <v>57.88</v>
      </c>
      <c r="S431" s="127">
        <v>0.55900000000000005</v>
      </c>
      <c r="T431" s="128">
        <v>2.9999999999999997E-4</v>
      </c>
      <c r="U431" s="87">
        <v>0.55840000000000001</v>
      </c>
      <c r="V431" s="87">
        <v>0.55959999999999999</v>
      </c>
    </row>
    <row r="432" spans="2:22" ht="15.6">
      <c r="B432" s="120" t="s">
        <v>145</v>
      </c>
      <c r="C432" s="121" t="s">
        <v>10</v>
      </c>
      <c r="D432" s="122" t="s">
        <v>130</v>
      </c>
      <c r="E432" s="79" t="s">
        <v>121</v>
      </c>
      <c r="F432" s="123">
        <v>0</v>
      </c>
      <c r="G432" s="123"/>
      <c r="H432" s="123"/>
      <c r="I432" s="124"/>
      <c r="J432" s="125"/>
      <c r="K432" s="125"/>
      <c r="L432" s="85"/>
      <c r="M432" s="85"/>
      <c r="N432" s="126"/>
      <c r="O432" s="125"/>
      <c r="P432" s="126"/>
      <c r="Q432" s="85"/>
      <c r="R432" s="85"/>
      <c r="S432" s="127"/>
      <c r="T432" s="128"/>
      <c r="U432" s="87"/>
      <c r="V432" s="87"/>
    </row>
    <row r="433" spans="2:22" ht="15.6">
      <c r="B433" s="120" t="s">
        <v>145</v>
      </c>
      <c r="C433" s="121" t="s">
        <v>14</v>
      </c>
      <c r="D433" s="78" t="s">
        <v>127</v>
      </c>
      <c r="E433" s="77" t="s">
        <v>137</v>
      </c>
      <c r="F433" s="81">
        <v>15</v>
      </c>
      <c r="G433" s="81"/>
      <c r="H433" s="90">
        <v>179300</v>
      </c>
      <c r="I433" s="91">
        <v>0</v>
      </c>
      <c r="J433" s="83"/>
      <c r="K433" s="93"/>
      <c r="L433" s="85"/>
      <c r="M433" s="85"/>
      <c r="N433" s="85"/>
      <c r="O433" s="83"/>
      <c r="P433" s="94"/>
      <c r="Q433" s="85"/>
      <c r="R433" s="85"/>
      <c r="S433" s="87"/>
      <c r="T433" s="95"/>
      <c r="U433" s="87"/>
      <c r="V433" s="87"/>
    </row>
    <row r="434" spans="2:22" ht="15.6">
      <c r="B434" s="120" t="s">
        <v>145</v>
      </c>
      <c r="C434" s="121" t="s">
        <v>14</v>
      </c>
      <c r="D434" s="78" t="s">
        <v>127</v>
      </c>
      <c r="E434" s="77" t="s">
        <v>138</v>
      </c>
      <c r="F434" s="81">
        <v>15</v>
      </c>
      <c r="G434" s="81"/>
      <c r="H434" s="90">
        <v>179300</v>
      </c>
      <c r="I434" s="91">
        <v>0</v>
      </c>
      <c r="J434" s="83"/>
      <c r="K434" s="93"/>
      <c r="L434" s="85"/>
      <c r="M434" s="85"/>
      <c r="N434" s="85"/>
      <c r="O434" s="83"/>
      <c r="P434" s="94"/>
      <c r="Q434" s="85"/>
      <c r="R434" s="85"/>
      <c r="S434" s="87"/>
      <c r="T434" s="95"/>
      <c r="U434" s="87"/>
      <c r="V434" s="87"/>
    </row>
    <row r="435" spans="2:22" ht="15.6">
      <c r="B435" s="120" t="s">
        <v>145</v>
      </c>
      <c r="C435" s="121" t="s">
        <v>14</v>
      </c>
      <c r="D435" s="78" t="s">
        <v>127</v>
      </c>
      <c r="E435" s="77" t="s">
        <v>139</v>
      </c>
      <c r="F435" s="81">
        <v>15</v>
      </c>
      <c r="G435" s="81"/>
      <c r="H435" s="90">
        <v>179300</v>
      </c>
      <c r="I435" s="91">
        <v>0</v>
      </c>
      <c r="J435" s="83"/>
      <c r="K435" s="93"/>
      <c r="L435" s="85"/>
      <c r="M435" s="85"/>
      <c r="N435" s="85"/>
      <c r="O435" s="83"/>
      <c r="P435" s="94"/>
      <c r="Q435" s="85"/>
      <c r="R435" s="85"/>
      <c r="S435" s="87"/>
      <c r="T435" s="95"/>
      <c r="U435" s="87"/>
      <c r="V435" s="87"/>
    </row>
    <row r="436" spans="2:22" ht="15.6">
      <c r="B436" s="120" t="s">
        <v>145</v>
      </c>
      <c r="C436" s="121" t="s">
        <v>14</v>
      </c>
      <c r="D436" s="78" t="s">
        <v>127</v>
      </c>
      <c r="E436" s="77" t="s">
        <v>140</v>
      </c>
      <c r="F436" s="81">
        <v>15</v>
      </c>
      <c r="G436" s="81"/>
      <c r="H436" s="81">
        <v>179300</v>
      </c>
      <c r="I436" s="82">
        <v>0</v>
      </c>
      <c r="J436" s="92"/>
      <c r="K436" s="93"/>
      <c r="L436" s="94"/>
      <c r="M436" s="94"/>
      <c r="N436" s="94"/>
      <c r="O436" s="92"/>
      <c r="P436" s="94"/>
      <c r="Q436" s="94"/>
      <c r="R436" s="94"/>
      <c r="S436" s="95"/>
      <c r="T436" s="95"/>
      <c r="U436" s="95"/>
      <c r="V436" s="95"/>
    </row>
    <row r="437" spans="2:22" ht="15.6">
      <c r="B437" s="120" t="s">
        <v>145</v>
      </c>
      <c r="C437" s="121" t="s">
        <v>12</v>
      </c>
      <c r="D437" s="78" t="s">
        <v>127</v>
      </c>
      <c r="E437" s="77" t="s">
        <v>137</v>
      </c>
      <c r="F437" s="81">
        <v>45</v>
      </c>
      <c r="G437" s="81">
        <v>1309142</v>
      </c>
      <c r="H437" s="90">
        <v>3619230</v>
      </c>
      <c r="I437" s="91">
        <v>0</v>
      </c>
      <c r="J437" s="83">
        <v>85.4</v>
      </c>
      <c r="K437" s="93">
        <v>0.81</v>
      </c>
      <c r="L437" s="85">
        <v>83.83</v>
      </c>
      <c r="M437" s="85">
        <v>86.99</v>
      </c>
      <c r="N437" s="85">
        <v>5.42</v>
      </c>
      <c r="O437" s="83">
        <v>97</v>
      </c>
      <c r="P437" s="94">
        <v>0.84</v>
      </c>
      <c r="Q437" s="85">
        <v>95.35</v>
      </c>
      <c r="R437" s="85">
        <v>98.65</v>
      </c>
      <c r="S437" s="87">
        <v>0.879</v>
      </c>
      <c r="T437" s="95">
        <v>2.9999999999999997E-4</v>
      </c>
      <c r="U437" s="87">
        <v>0.87839999999999996</v>
      </c>
      <c r="V437" s="87">
        <v>0.87960000000000005</v>
      </c>
    </row>
    <row r="438" spans="2:22" ht="15.6">
      <c r="B438" s="120" t="s">
        <v>145</v>
      </c>
      <c r="C438" s="121" t="s">
        <v>12</v>
      </c>
      <c r="D438" s="78" t="s">
        <v>127</v>
      </c>
      <c r="E438" s="77" t="s">
        <v>138</v>
      </c>
      <c r="F438" s="81">
        <v>45</v>
      </c>
      <c r="G438" s="81">
        <v>166463</v>
      </c>
      <c r="H438" s="90">
        <v>3619230</v>
      </c>
      <c r="I438" s="91">
        <v>0</v>
      </c>
      <c r="J438" s="83">
        <v>84.8</v>
      </c>
      <c r="K438" s="93">
        <v>0.89</v>
      </c>
      <c r="L438" s="85">
        <v>83.07</v>
      </c>
      <c r="M438" s="85">
        <v>86.55</v>
      </c>
      <c r="N438" s="85">
        <v>5.96</v>
      </c>
      <c r="O438" s="83">
        <v>97</v>
      </c>
      <c r="P438" s="94">
        <v>1.01</v>
      </c>
      <c r="Q438" s="85">
        <v>95.02</v>
      </c>
      <c r="R438" s="85">
        <v>98.98</v>
      </c>
      <c r="S438" s="87">
        <v>0.85099999999999998</v>
      </c>
      <c r="T438" s="95">
        <v>8.9999999999999998E-4</v>
      </c>
      <c r="U438" s="87">
        <v>0.84919999999999995</v>
      </c>
      <c r="V438" s="87">
        <v>0.8528</v>
      </c>
    </row>
    <row r="439" spans="2:22" ht="15.6">
      <c r="B439" s="120" t="s">
        <v>145</v>
      </c>
      <c r="C439" s="121" t="s">
        <v>12</v>
      </c>
      <c r="D439" s="78" t="s">
        <v>127</v>
      </c>
      <c r="E439" s="77" t="s">
        <v>139</v>
      </c>
      <c r="F439" s="81">
        <v>45</v>
      </c>
      <c r="G439" s="81">
        <v>157842</v>
      </c>
      <c r="H439" s="90">
        <v>3619230</v>
      </c>
      <c r="I439" s="91">
        <v>0</v>
      </c>
      <c r="J439" s="83">
        <v>71.900000000000006</v>
      </c>
      <c r="K439" s="93">
        <v>0.72</v>
      </c>
      <c r="L439" s="85">
        <v>70.5</v>
      </c>
      <c r="M439" s="85">
        <v>73.31</v>
      </c>
      <c r="N439" s="85">
        <v>4.8099999999999996</v>
      </c>
      <c r="O439" s="83">
        <v>81</v>
      </c>
      <c r="P439" s="94">
        <v>0.86</v>
      </c>
      <c r="Q439" s="85">
        <v>79.319999999999993</v>
      </c>
      <c r="R439" s="85">
        <v>82.68</v>
      </c>
      <c r="S439" s="87">
        <v>0.98299999999999998</v>
      </c>
      <c r="T439" s="95">
        <v>2.9999999999999997E-4</v>
      </c>
      <c r="U439" s="87">
        <v>0.98240000000000005</v>
      </c>
      <c r="V439" s="87">
        <v>0.98360000000000003</v>
      </c>
    </row>
    <row r="440" spans="2:22" ht="15.6">
      <c r="B440" s="120" t="s">
        <v>145</v>
      </c>
      <c r="C440" s="121" t="s">
        <v>12</v>
      </c>
      <c r="D440" s="78" t="s">
        <v>127</v>
      </c>
      <c r="E440" s="77" t="s">
        <v>140</v>
      </c>
      <c r="F440" s="81">
        <v>45</v>
      </c>
      <c r="G440" s="81">
        <v>28074</v>
      </c>
      <c r="H440" s="81">
        <v>3619230</v>
      </c>
      <c r="I440" s="82">
        <v>0</v>
      </c>
      <c r="J440" s="92">
        <v>82.1</v>
      </c>
      <c r="K440" s="93">
        <v>1.24</v>
      </c>
      <c r="L440" s="94">
        <v>79.67</v>
      </c>
      <c r="M440" s="94">
        <v>84.51</v>
      </c>
      <c r="N440" s="94">
        <v>8.2899999999999991</v>
      </c>
      <c r="O440" s="92">
        <v>105</v>
      </c>
      <c r="P440" s="94">
        <v>0.96</v>
      </c>
      <c r="Q440" s="94">
        <v>103.12</v>
      </c>
      <c r="R440" s="94">
        <v>106.88</v>
      </c>
      <c r="S440" s="95">
        <v>0.77900000000000003</v>
      </c>
      <c r="T440" s="95">
        <v>2.5000000000000001E-3</v>
      </c>
      <c r="U440" s="95">
        <v>0.77410000000000001</v>
      </c>
      <c r="V440" s="95">
        <v>0.78390000000000004</v>
      </c>
    </row>
    <row r="441" spans="2:22" ht="15.6">
      <c r="B441" s="120" t="s">
        <v>145</v>
      </c>
      <c r="C441" s="121" t="s">
        <v>10</v>
      </c>
      <c r="D441" s="78" t="s">
        <v>127</v>
      </c>
      <c r="E441" s="77" t="s">
        <v>137</v>
      </c>
      <c r="F441" s="81">
        <v>61</v>
      </c>
      <c r="G441" s="81">
        <v>2353264</v>
      </c>
      <c r="H441" s="90">
        <v>5857105</v>
      </c>
      <c r="I441" s="91">
        <v>0</v>
      </c>
      <c r="J441" s="83">
        <v>50.4</v>
      </c>
      <c r="K441" s="93">
        <v>0.42</v>
      </c>
      <c r="L441" s="85">
        <v>49.53</v>
      </c>
      <c r="M441" s="85">
        <v>51.18</v>
      </c>
      <c r="N441" s="85">
        <v>3.3</v>
      </c>
      <c r="O441" s="83">
        <v>57</v>
      </c>
      <c r="P441" s="94">
        <v>0.45</v>
      </c>
      <c r="Q441" s="85">
        <v>56.13</v>
      </c>
      <c r="R441" s="85">
        <v>57.87</v>
      </c>
      <c r="S441" s="87">
        <v>0.55100000000000005</v>
      </c>
      <c r="T441" s="95">
        <v>2.9999999999999997E-4</v>
      </c>
      <c r="U441" s="87">
        <v>0.5504</v>
      </c>
      <c r="V441" s="87">
        <v>0.55159999999999998</v>
      </c>
    </row>
    <row r="442" spans="2:22" ht="15.6">
      <c r="B442" s="120" t="s">
        <v>145</v>
      </c>
      <c r="C442" s="121" t="s">
        <v>10</v>
      </c>
      <c r="D442" s="78" t="s">
        <v>127</v>
      </c>
      <c r="E442" s="77" t="s">
        <v>138</v>
      </c>
      <c r="F442" s="81">
        <v>61</v>
      </c>
      <c r="G442" s="81">
        <v>258609</v>
      </c>
      <c r="H442" s="90">
        <v>5857105</v>
      </c>
      <c r="I442" s="91">
        <v>0</v>
      </c>
      <c r="J442" s="83">
        <v>50.7</v>
      </c>
      <c r="K442" s="93">
        <v>0.51</v>
      </c>
      <c r="L442" s="85">
        <v>49.71</v>
      </c>
      <c r="M442" s="85">
        <v>51.72</v>
      </c>
      <c r="N442" s="85">
        <v>4</v>
      </c>
      <c r="O442" s="83">
        <v>57</v>
      </c>
      <c r="P442" s="94">
        <v>0.54</v>
      </c>
      <c r="Q442" s="85">
        <v>55.94</v>
      </c>
      <c r="R442" s="85">
        <v>58.06</v>
      </c>
      <c r="S442" s="87">
        <v>0.51100000000000001</v>
      </c>
      <c r="T442" s="95">
        <v>1E-3</v>
      </c>
      <c r="U442" s="87">
        <v>0.50900000000000001</v>
      </c>
      <c r="V442" s="87">
        <v>0.51300000000000001</v>
      </c>
    </row>
    <row r="443" spans="2:22" ht="15.6">
      <c r="B443" s="120" t="s">
        <v>145</v>
      </c>
      <c r="C443" s="121" t="s">
        <v>10</v>
      </c>
      <c r="D443" s="78" t="s">
        <v>127</v>
      </c>
      <c r="E443" s="77" t="s">
        <v>139</v>
      </c>
      <c r="F443" s="81">
        <v>61</v>
      </c>
      <c r="G443" s="81">
        <v>186136</v>
      </c>
      <c r="H443" s="90">
        <v>5857105</v>
      </c>
      <c r="I443" s="91">
        <v>0</v>
      </c>
      <c r="J443" s="83">
        <v>46.3</v>
      </c>
      <c r="K443" s="93">
        <v>0.57999999999999996</v>
      </c>
      <c r="L443" s="85">
        <v>45.17</v>
      </c>
      <c r="M443" s="85">
        <v>47.46</v>
      </c>
      <c r="N443" s="85">
        <v>4.5599999999999996</v>
      </c>
      <c r="O443" s="83">
        <v>53</v>
      </c>
      <c r="P443" s="94">
        <v>0.59</v>
      </c>
      <c r="Q443" s="85">
        <v>51.85</v>
      </c>
      <c r="R443" s="85">
        <v>54.15</v>
      </c>
      <c r="S443" s="87">
        <v>0.69699999999999995</v>
      </c>
      <c r="T443" s="95">
        <v>1.1000000000000001E-3</v>
      </c>
      <c r="U443" s="87">
        <v>0.69479999999999997</v>
      </c>
      <c r="V443" s="87">
        <v>0.69920000000000004</v>
      </c>
    </row>
    <row r="444" spans="2:22" ht="15.6">
      <c r="B444" s="120" t="s">
        <v>145</v>
      </c>
      <c r="C444" s="121" t="s">
        <v>10</v>
      </c>
      <c r="D444" s="78" t="s">
        <v>127</v>
      </c>
      <c r="E444" s="77" t="s">
        <v>140</v>
      </c>
      <c r="F444" s="81">
        <v>61</v>
      </c>
      <c r="G444" s="81">
        <v>69427</v>
      </c>
      <c r="H444" s="81">
        <v>5857105</v>
      </c>
      <c r="I444" s="82">
        <v>0</v>
      </c>
      <c r="J444" s="92">
        <v>48.7</v>
      </c>
      <c r="K444" s="93">
        <v>0.46</v>
      </c>
      <c r="L444" s="94">
        <v>47.82</v>
      </c>
      <c r="M444" s="94">
        <v>49.62</v>
      </c>
      <c r="N444" s="94">
        <v>3.59</v>
      </c>
      <c r="O444" s="92">
        <v>57</v>
      </c>
      <c r="P444" s="94">
        <v>0.52</v>
      </c>
      <c r="Q444" s="94">
        <v>55.99</v>
      </c>
      <c r="R444" s="94">
        <v>58.01</v>
      </c>
      <c r="S444" s="95">
        <v>0.56499999999999995</v>
      </c>
      <c r="T444" s="95">
        <v>1.9E-3</v>
      </c>
      <c r="U444" s="95">
        <v>0.56130000000000002</v>
      </c>
      <c r="V444" s="95">
        <v>0.56869999999999998</v>
      </c>
    </row>
    <row r="445" spans="2:22" ht="15.6">
      <c r="B445" s="129" t="s">
        <v>146</v>
      </c>
      <c r="C445" s="130" t="s">
        <v>128</v>
      </c>
      <c r="D445" s="98" t="s">
        <v>127</v>
      </c>
      <c r="E445" s="97" t="s">
        <v>121</v>
      </c>
      <c r="F445" s="99">
        <v>15</v>
      </c>
      <c r="G445" s="99"/>
      <c r="H445" s="99">
        <v>179300</v>
      </c>
      <c r="I445" s="100">
        <v>0</v>
      </c>
      <c r="J445" s="101"/>
      <c r="K445" s="102"/>
      <c r="L445" s="103"/>
      <c r="M445" s="103"/>
      <c r="N445" s="104"/>
      <c r="O445" s="101"/>
      <c r="P445" s="104"/>
      <c r="Q445" s="103"/>
      <c r="R445" s="103"/>
      <c r="S445" s="105"/>
      <c r="T445" s="106"/>
      <c r="U445" s="107"/>
      <c r="V445" s="107"/>
    </row>
    <row r="446" spans="2:22" ht="15.6">
      <c r="B446" s="129" t="s">
        <v>146</v>
      </c>
      <c r="C446" s="130" t="s">
        <v>131</v>
      </c>
      <c r="D446" s="98" t="s">
        <v>127</v>
      </c>
      <c r="E446" s="97" t="s">
        <v>121</v>
      </c>
      <c r="F446" s="99">
        <v>45</v>
      </c>
      <c r="G446" s="99">
        <v>1684224</v>
      </c>
      <c r="H446" s="99">
        <v>3619230</v>
      </c>
      <c r="I446" s="100">
        <v>0</v>
      </c>
      <c r="J446" s="101">
        <v>84</v>
      </c>
      <c r="K446" s="102">
        <v>0.8</v>
      </c>
      <c r="L446" s="103">
        <v>82.46</v>
      </c>
      <c r="M446" s="103">
        <v>85.6</v>
      </c>
      <c r="N446" s="104">
        <v>5.38</v>
      </c>
      <c r="O446" s="101">
        <v>97</v>
      </c>
      <c r="P446" s="104">
        <v>0.87</v>
      </c>
      <c r="Q446" s="103">
        <v>95.29</v>
      </c>
      <c r="R446" s="103">
        <v>98.71</v>
      </c>
      <c r="S446" s="105">
        <v>0.88500000000000001</v>
      </c>
      <c r="T446" s="106">
        <v>2.0000000000000001E-4</v>
      </c>
      <c r="U446" s="107">
        <v>0.88460000000000005</v>
      </c>
      <c r="V446" s="107">
        <v>0.88539999999999996</v>
      </c>
    </row>
    <row r="447" spans="2:22" ht="15.6">
      <c r="B447" s="129" t="s">
        <v>146</v>
      </c>
      <c r="C447" s="130" t="s">
        <v>134</v>
      </c>
      <c r="D447" s="98" t="s">
        <v>127</v>
      </c>
      <c r="E447" s="97" t="s">
        <v>121</v>
      </c>
      <c r="F447" s="99">
        <v>61</v>
      </c>
      <c r="G447" s="99">
        <v>2922112</v>
      </c>
      <c r="H447" s="99">
        <v>5857105</v>
      </c>
      <c r="I447" s="100">
        <v>0</v>
      </c>
      <c r="J447" s="101">
        <v>50.1</v>
      </c>
      <c r="K447" s="102">
        <v>0.44</v>
      </c>
      <c r="L447" s="103">
        <v>49.22</v>
      </c>
      <c r="M447" s="103">
        <v>50.94</v>
      </c>
      <c r="N447" s="104">
        <v>3.42</v>
      </c>
      <c r="O447" s="101">
        <v>57</v>
      </c>
      <c r="P447" s="104">
        <v>0.45</v>
      </c>
      <c r="Q447" s="103">
        <v>56.12</v>
      </c>
      <c r="R447" s="103">
        <v>57.88</v>
      </c>
      <c r="S447" s="105">
        <v>0.55900000000000005</v>
      </c>
      <c r="T447" s="106">
        <v>2.9999999999999997E-4</v>
      </c>
      <c r="U447" s="107">
        <v>0.55840000000000001</v>
      </c>
      <c r="V447" s="107">
        <v>0.55959999999999999</v>
      </c>
    </row>
    <row r="448" spans="2:22" ht="15.6">
      <c r="B448" s="129" t="s">
        <v>146</v>
      </c>
      <c r="C448" s="97" t="s">
        <v>135</v>
      </c>
      <c r="D448" s="98" t="s">
        <v>136</v>
      </c>
      <c r="E448" s="130" t="s">
        <v>137</v>
      </c>
      <c r="F448" s="99">
        <v>223</v>
      </c>
      <c r="G448" s="99"/>
      <c r="H448" s="99">
        <v>17142419</v>
      </c>
      <c r="I448" s="100">
        <v>0</v>
      </c>
      <c r="J448" s="101"/>
      <c r="K448" s="102"/>
      <c r="L448" s="103"/>
      <c r="M448" s="103"/>
      <c r="N448" s="104"/>
      <c r="O448" s="101"/>
      <c r="P448" s="104"/>
      <c r="Q448" s="103"/>
      <c r="R448" s="103"/>
      <c r="S448" s="105"/>
      <c r="T448" s="106"/>
      <c r="U448" s="107"/>
      <c r="V448" s="107"/>
    </row>
    <row r="449" spans="2:22" ht="15.6">
      <c r="B449" s="129" t="s">
        <v>146</v>
      </c>
      <c r="C449" s="97" t="s">
        <v>135</v>
      </c>
      <c r="D449" s="98" t="s">
        <v>136</v>
      </c>
      <c r="E449" s="130" t="s">
        <v>138</v>
      </c>
      <c r="F449" s="99">
        <v>223</v>
      </c>
      <c r="G449" s="99"/>
      <c r="H449" s="99">
        <v>17142419</v>
      </c>
      <c r="I449" s="100">
        <v>0</v>
      </c>
      <c r="J449" s="101"/>
      <c r="K449" s="102"/>
      <c r="L449" s="103"/>
      <c r="M449" s="103"/>
      <c r="N449" s="104"/>
      <c r="O449" s="101"/>
      <c r="P449" s="104"/>
      <c r="Q449" s="103"/>
      <c r="R449" s="103"/>
      <c r="S449" s="105"/>
      <c r="T449" s="106"/>
      <c r="U449" s="107"/>
      <c r="V449" s="107"/>
    </row>
    <row r="450" spans="2:22" ht="15.6">
      <c r="B450" s="129" t="s">
        <v>146</v>
      </c>
      <c r="C450" s="97" t="s">
        <v>135</v>
      </c>
      <c r="D450" s="98" t="s">
        <v>136</v>
      </c>
      <c r="E450" s="130" t="s">
        <v>139</v>
      </c>
      <c r="F450" s="99">
        <v>223</v>
      </c>
      <c r="G450" s="99"/>
      <c r="H450" s="99">
        <v>17142419</v>
      </c>
      <c r="I450" s="100">
        <v>0</v>
      </c>
      <c r="J450" s="101"/>
      <c r="K450" s="102"/>
      <c r="L450" s="103"/>
      <c r="M450" s="103"/>
      <c r="N450" s="104"/>
      <c r="O450" s="101"/>
      <c r="P450" s="104"/>
      <c r="Q450" s="103"/>
      <c r="R450" s="103"/>
      <c r="S450" s="105"/>
      <c r="T450" s="106"/>
      <c r="U450" s="107"/>
      <c r="V450" s="107"/>
    </row>
    <row r="451" spans="2:22" ht="15.6">
      <c r="B451" s="129" t="s">
        <v>146</v>
      </c>
      <c r="C451" s="97" t="s">
        <v>135</v>
      </c>
      <c r="D451" s="98" t="s">
        <v>136</v>
      </c>
      <c r="E451" s="130" t="s">
        <v>140</v>
      </c>
      <c r="F451" s="99">
        <v>223</v>
      </c>
      <c r="G451" s="99"/>
      <c r="H451" s="99">
        <v>17142419</v>
      </c>
      <c r="I451" s="100">
        <v>0</v>
      </c>
      <c r="J451" s="101"/>
      <c r="K451" s="102"/>
      <c r="L451" s="103"/>
      <c r="M451" s="103"/>
      <c r="N451" s="104"/>
      <c r="O451" s="101"/>
      <c r="P451" s="104"/>
      <c r="Q451" s="103"/>
      <c r="R451" s="103"/>
      <c r="S451" s="105"/>
      <c r="T451" s="106"/>
      <c r="U451" s="107"/>
      <c r="V451" s="107"/>
    </row>
    <row r="452" spans="2:22" ht="15.6">
      <c r="B452" s="131" t="s">
        <v>146</v>
      </c>
      <c r="C452" s="131" t="s">
        <v>135</v>
      </c>
      <c r="D452" s="132" t="s">
        <v>136</v>
      </c>
      <c r="E452" s="133" t="s">
        <v>121</v>
      </c>
      <c r="F452" s="134">
        <v>223</v>
      </c>
      <c r="G452" s="134"/>
      <c r="H452" s="134">
        <v>17142419</v>
      </c>
      <c r="I452" s="135">
        <v>0</v>
      </c>
      <c r="J452" s="136"/>
      <c r="K452" s="137"/>
      <c r="L452" s="138"/>
      <c r="M452" s="138"/>
      <c r="N452" s="138"/>
      <c r="O452" s="136"/>
      <c r="P452" s="138"/>
      <c r="Q452" s="138"/>
      <c r="R452" s="138"/>
      <c r="S452" s="139"/>
      <c r="T452" s="139"/>
      <c r="U452" s="139"/>
      <c r="V452" s="139"/>
    </row>
    <row r="453" spans="2:22" ht="15.6">
      <c r="B453" s="140"/>
    </row>
    <row r="454" spans="2:22">
      <c r="B454" s="147" t="s">
        <v>147</v>
      </c>
      <c r="C454" s="148"/>
      <c r="D454" s="148"/>
      <c r="E454" s="148"/>
    </row>
    <row r="455" spans="2:22">
      <c r="B455" s="149"/>
      <c r="C455" s="148" t="s">
        <v>148</v>
      </c>
      <c r="D455" s="148" t="s">
        <v>149</v>
      </c>
      <c r="F455" s="150"/>
      <c r="G455" s="150"/>
      <c r="H455" s="150"/>
      <c r="I455" s="151"/>
      <c r="J455"/>
    </row>
    <row r="456" spans="2:22">
      <c r="B456" s="152"/>
      <c r="C456" s="148" t="s">
        <v>150</v>
      </c>
      <c r="D456" s="148" t="s">
        <v>151</v>
      </c>
      <c r="F456" s="150"/>
      <c r="G456" s="150"/>
      <c r="H456" s="150"/>
      <c r="I456" s="151"/>
      <c r="J456"/>
    </row>
    <row r="457" spans="2:22">
      <c r="B457" s="153"/>
      <c r="C457" s="148" t="s">
        <v>152</v>
      </c>
      <c r="D457" s="148" t="s">
        <v>153</v>
      </c>
      <c r="F457" s="150"/>
      <c r="G457" s="150"/>
      <c r="H457" s="150"/>
      <c r="I457" s="151"/>
      <c r="J457"/>
    </row>
    <row r="458" spans="2:22">
      <c r="B458" s="154"/>
      <c r="C458" s="148" t="s">
        <v>154</v>
      </c>
      <c r="D458" s="148" t="s">
        <v>155</v>
      </c>
      <c r="F458" s="150"/>
      <c r="G458" s="150"/>
      <c r="H458" s="150"/>
      <c r="I458" s="151"/>
      <c r="J458"/>
    </row>
    <row r="459" spans="2:22">
      <c r="B459" s="155"/>
      <c r="C459" s="148" t="s">
        <v>156</v>
      </c>
      <c r="D459" s="148" t="s">
        <v>157</v>
      </c>
      <c r="F459" s="150"/>
      <c r="G459" s="150"/>
      <c r="H459" s="150"/>
      <c r="I459" s="151"/>
      <c r="J459"/>
    </row>
    <row r="460" spans="2:22">
      <c r="B460"/>
      <c r="F460" s="150"/>
      <c r="G460" s="150"/>
      <c r="H460" s="150"/>
      <c r="I460" s="151"/>
      <c r="J460"/>
    </row>
    <row r="461" spans="2:22">
      <c r="B461" s="156" t="s">
        <v>158</v>
      </c>
      <c r="C461" s="148" t="s">
        <v>159</v>
      </c>
      <c r="D461" s="148"/>
      <c r="F461" s="150"/>
      <c r="G461" s="150"/>
      <c r="H461" s="150"/>
      <c r="I461" s="151"/>
      <c r="J461"/>
    </row>
    <row r="462" spans="2:22">
      <c r="B462" s="156" t="s">
        <v>102</v>
      </c>
      <c r="C462" s="156" t="s">
        <v>160</v>
      </c>
      <c r="D462" s="156"/>
    </row>
    <row r="463" spans="2:22">
      <c r="B463" s="156" t="s">
        <v>114</v>
      </c>
      <c r="C463" s="156" t="s">
        <v>161</v>
      </c>
      <c r="D463" s="156"/>
    </row>
    <row r="464" spans="2:22">
      <c r="B464" s="156" t="s">
        <v>162</v>
      </c>
      <c r="C464" s="156" t="s">
        <v>163</v>
      </c>
      <c r="D464" s="156"/>
    </row>
    <row r="465" spans="2:4">
      <c r="B465" s="156" t="s">
        <v>164</v>
      </c>
      <c r="C465" s="156" t="s">
        <v>165</v>
      </c>
      <c r="D465" s="156"/>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D94FF-6102-41E1-B153-B7E8799A0A44}">
  <dimension ref="A1"/>
  <sheetViews>
    <sheetView workbookViewId="0">
      <selection activeCell="J33" sqref="J33"/>
    </sheetView>
  </sheetViews>
  <sheetFormatPr defaultRowHeight="14.4"/>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522C1-A133-4C09-A634-4C8E37D963B8}">
  <dimension ref="A1"/>
  <sheetViews>
    <sheetView workbookViewId="0">
      <selection activeCell="H32" sqref="H32"/>
    </sheetView>
  </sheetViews>
  <sheetFormatPr defaultRowHeight="14.4"/>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31D02-B3D3-4E89-9AA4-73CBA66B4F34}">
  <dimension ref="A1"/>
  <sheetViews>
    <sheetView workbookViewId="0">
      <selection activeCell="I33" sqref="I33"/>
    </sheetView>
  </sheetViews>
  <sheetFormatPr defaultRowHeight="14.4"/>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80227-62F6-4AF7-8D9B-EAD3BB99F362}">
  <sheetPr>
    <tabColor rgb="FF92D050"/>
  </sheetPr>
  <dimension ref="A1"/>
  <sheetViews>
    <sheetView workbookViewId="0">
      <selection activeCell="N35" sqref="N35"/>
    </sheetView>
  </sheetViews>
  <sheetFormatPr defaultRowHeight="14.4"/>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81814-84EF-4B47-BF55-47064A9B1410}">
  <dimension ref="B1:Y43"/>
  <sheetViews>
    <sheetView workbookViewId="0">
      <selection activeCell="H19" sqref="H19"/>
    </sheetView>
  </sheetViews>
  <sheetFormatPr defaultRowHeight="14.4"/>
  <cols>
    <col min="1" max="1" width="5.77734375" customWidth="1"/>
    <col min="2" max="2" width="19.21875" style="157" customWidth="1"/>
    <col min="3" max="3" width="15.77734375" customWidth="1"/>
    <col min="4" max="4" width="39.21875" customWidth="1"/>
    <col min="5" max="5" width="20.44140625" style="143" customWidth="1"/>
    <col min="6" max="6" width="7.77734375" style="143" customWidth="1"/>
    <col min="7" max="7" width="19.5546875" style="143" customWidth="1"/>
    <col min="8" max="8" width="23.5546875" style="143" customWidth="1"/>
    <col min="9" max="9" width="20.21875" customWidth="1"/>
    <col min="10" max="10" width="10" customWidth="1"/>
    <col min="11" max="11" width="25.77734375" customWidth="1"/>
    <col min="12" max="12" width="26.21875" customWidth="1"/>
    <col min="13" max="13" width="32.44140625" customWidth="1"/>
    <col min="14" max="14" width="30.77734375" customWidth="1"/>
    <col min="15" max="15" width="11.44140625" customWidth="1"/>
    <col min="16" max="16" width="30.77734375" customWidth="1"/>
    <col min="17" max="17" width="31.21875" customWidth="1"/>
    <col min="18" max="18" width="11.21875" customWidth="1"/>
    <col min="19" max="19" width="11.44140625" customWidth="1"/>
    <col min="20" max="20" width="30.77734375" customWidth="1"/>
    <col min="21" max="21" width="31.21875" customWidth="1"/>
    <col min="22" max="22" width="10" customWidth="1"/>
    <col min="23" max="23" width="28.5546875" customWidth="1"/>
    <col min="24" max="24" width="28.77734375" bestFit="1" customWidth="1"/>
    <col min="33" max="33" width="12.77734375" bestFit="1" customWidth="1"/>
  </cols>
  <sheetData>
    <row r="1" spans="2:25" ht="20.399999999999999">
      <c r="B1" s="26" t="s">
        <v>96</v>
      </c>
      <c r="C1" s="27"/>
      <c r="D1" s="27"/>
      <c r="E1" s="30"/>
      <c r="F1" s="30"/>
      <c r="G1" s="30"/>
      <c r="H1" s="30"/>
      <c r="I1" s="30"/>
      <c r="J1" s="30"/>
      <c r="K1" s="30"/>
      <c r="L1" s="27"/>
      <c r="M1" s="30"/>
      <c r="N1" s="30"/>
      <c r="O1" s="30"/>
      <c r="P1" s="30"/>
      <c r="Q1" s="27"/>
      <c r="R1" s="30"/>
      <c r="S1" s="30"/>
      <c r="T1" s="30"/>
      <c r="U1" s="30"/>
      <c r="V1" s="27"/>
      <c r="W1" s="30"/>
    </row>
    <row r="2" spans="2:25" ht="18">
      <c r="B2" s="161" t="s">
        <v>166</v>
      </c>
      <c r="C2" s="36"/>
      <c r="D2" s="36"/>
      <c r="E2" s="36"/>
      <c r="F2" s="36"/>
      <c r="G2" s="36"/>
      <c r="H2" s="36"/>
      <c r="I2" s="36"/>
      <c r="J2" s="36"/>
      <c r="K2" s="164"/>
      <c r="L2" s="164"/>
      <c r="M2" s="36"/>
      <c r="N2" s="36"/>
      <c r="O2" s="36"/>
      <c r="P2" s="164"/>
      <c r="Q2" s="164"/>
      <c r="R2" s="36"/>
      <c r="S2" s="36"/>
      <c r="T2" s="36"/>
      <c r="U2" s="164"/>
      <c r="V2" s="164"/>
      <c r="W2" s="36"/>
      <c r="X2" s="166"/>
    </row>
    <row r="3" spans="2:25" s="44" customFormat="1" ht="15.6">
      <c r="B3" s="167" t="s">
        <v>97</v>
      </c>
      <c r="C3" s="168" t="s">
        <v>98</v>
      </c>
      <c r="D3" s="168" t="s">
        <v>100</v>
      </c>
      <c r="E3" s="169" t="s">
        <v>101</v>
      </c>
      <c r="F3" s="169" t="s">
        <v>102</v>
      </c>
      <c r="G3" s="169" t="s">
        <v>103</v>
      </c>
      <c r="H3" s="169" t="s">
        <v>104</v>
      </c>
      <c r="I3" s="169" t="s">
        <v>105</v>
      </c>
      <c r="J3" s="169" t="s">
        <v>106</v>
      </c>
      <c r="K3" s="367" t="s">
        <v>107</v>
      </c>
      <c r="L3" s="367" t="s">
        <v>108</v>
      </c>
      <c r="M3" s="168" t="s">
        <v>109</v>
      </c>
      <c r="N3" s="168" t="s">
        <v>110</v>
      </c>
      <c r="O3" s="168" t="s">
        <v>111</v>
      </c>
      <c r="P3" s="177" t="s">
        <v>112</v>
      </c>
      <c r="Q3" s="177" t="s">
        <v>113</v>
      </c>
      <c r="R3" s="168" t="s">
        <v>114</v>
      </c>
      <c r="S3" s="168" t="s">
        <v>115</v>
      </c>
      <c r="T3" s="177" t="s">
        <v>116</v>
      </c>
      <c r="U3" s="177" t="s">
        <v>117</v>
      </c>
    </row>
    <row r="4" spans="2:25">
      <c r="B4" s="179" t="s">
        <v>18</v>
      </c>
      <c r="C4" s="121" t="s">
        <v>14</v>
      </c>
      <c r="D4" s="121" t="s">
        <v>31</v>
      </c>
      <c r="E4" s="261">
        <v>22</v>
      </c>
      <c r="F4" s="261">
        <v>4494</v>
      </c>
      <c r="G4" s="261">
        <v>24071</v>
      </c>
      <c r="H4" s="346">
        <v>1.8464887053120774E-2</v>
      </c>
      <c r="I4" s="346">
        <v>109.24823627575496</v>
      </c>
      <c r="J4" s="505"/>
      <c r="K4" s="505"/>
      <c r="L4" s="506"/>
      <c r="M4" s="506">
        <v>15.934389373002958</v>
      </c>
      <c r="N4" s="506">
        <v>124.78646060305863</v>
      </c>
      <c r="O4" s="507"/>
      <c r="P4" s="507"/>
      <c r="Q4" s="507"/>
      <c r="R4" s="265">
        <v>0.77733013709332455</v>
      </c>
      <c r="S4" s="507">
        <v>6.2060738559724703E-3</v>
      </c>
      <c r="T4" s="265">
        <v>0.76516623233561853</v>
      </c>
      <c r="U4" s="265">
        <v>0.78949404185103056</v>
      </c>
    </row>
    <row r="5" spans="2:25">
      <c r="B5" s="179" t="s">
        <v>18</v>
      </c>
      <c r="C5" s="121" t="s">
        <v>12</v>
      </c>
      <c r="D5" s="121" t="s">
        <v>31</v>
      </c>
      <c r="E5" s="261">
        <v>35</v>
      </c>
      <c r="F5" s="261">
        <v>8305</v>
      </c>
      <c r="G5" s="261">
        <v>26645</v>
      </c>
      <c r="H5" s="346">
        <v>0.21844046407170689</v>
      </c>
      <c r="I5" s="346">
        <v>68.128889088977772</v>
      </c>
      <c r="J5" s="346"/>
      <c r="K5" s="346"/>
      <c r="L5" s="507"/>
      <c r="M5" s="507">
        <v>11.320158055918139</v>
      </c>
      <c r="N5" s="507">
        <v>78.900021739509242</v>
      </c>
      <c r="O5" s="507"/>
      <c r="P5" s="507"/>
      <c r="Q5" s="507"/>
      <c r="R5" s="265">
        <v>0.84358106351059681</v>
      </c>
      <c r="S5" s="507">
        <v>3.9860088361081784E-3</v>
      </c>
      <c r="T5" s="265">
        <v>0.83576848619182476</v>
      </c>
      <c r="U5" s="265">
        <v>0.85139364082936886</v>
      </c>
    </row>
    <row r="6" spans="2:25">
      <c r="B6" s="179" t="s">
        <v>18</v>
      </c>
      <c r="C6" s="121" t="s">
        <v>10</v>
      </c>
      <c r="D6" s="121" t="s">
        <v>31</v>
      </c>
      <c r="E6" s="261">
        <v>34</v>
      </c>
      <c r="F6" s="261">
        <v>7904</v>
      </c>
      <c r="G6" s="261">
        <v>59322</v>
      </c>
      <c r="H6" s="346">
        <v>0.2771003887479947</v>
      </c>
      <c r="I6" s="346">
        <v>46.728941773513057</v>
      </c>
      <c r="J6" s="346"/>
      <c r="K6" s="346"/>
      <c r="L6" s="507"/>
      <c r="M6" s="507">
        <v>9.2148905132164938</v>
      </c>
      <c r="N6" s="507">
        <v>55.619583622723603</v>
      </c>
      <c r="O6" s="507"/>
      <c r="P6" s="507"/>
      <c r="Q6" s="507"/>
      <c r="R6" s="265">
        <v>0.587812999552491</v>
      </c>
      <c r="S6" s="507">
        <v>5.5366015861889094E-3</v>
      </c>
      <c r="T6" s="265">
        <v>0.57696126044356078</v>
      </c>
      <c r="U6" s="265">
        <v>0.59866473866142123</v>
      </c>
    </row>
    <row r="7" spans="2:25" ht="15.6">
      <c r="B7" s="185" t="s">
        <v>18</v>
      </c>
      <c r="C7" s="186" t="s">
        <v>135</v>
      </c>
      <c r="D7" s="187" t="s">
        <v>137</v>
      </c>
      <c r="E7" s="266"/>
      <c r="F7" s="266"/>
      <c r="G7" s="267"/>
      <c r="H7" s="267"/>
      <c r="I7" s="508"/>
      <c r="J7" s="509"/>
      <c r="K7" s="508"/>
      <c r="L7" s="510"/>
      <c r="M7" s="510"/>
      <c r="N7" s="510"/>
      <c r="O7" s="510"/>
      <c r="P7" s="510"/>
      <c r="Q7" s="510"/>
      <c r="R7" s="510"/>
      <c r="S7" s="510"/>
      <c r="T7" s="510"/>
      <c r="U7" s="510"/>
    </row>
    <row r="8" spans="2:25" ht="15.6">
      <c r="B8" s="197"/>
      <c r="C8" s="198"/>
      <c r="D8" s="199"/>
      <c r="E8" s="200"/>
      <c r="F8" s="200"/>
      <c r="G8" s="273"/>
      <c r="H8" s="386"/>
      <c r="I8" s="387"/>
      <c r="J8" s="209"/>
      <c r="K8" s="210"/>
      <c r="L8" s="278"/>
      <c r="M8" s="210"/>
      <c r="N8" s="387"/>
      <c r="O8" s="209"/>
      <c r="P8" s="210"/>
      <c r="Q8" s="278"/>
      <c r="R8" s="386"/>
      <c r="S8" s="387"/>
      <c r="T8" s="209"/>
      <c r="U8" s="210"/>
      <c r="V8" s="278"/>
      <c r="W8" s="210"/>
    </row>
    <row r="9" spans="2:25" s="44" customFormat="1" ht="18">
      <c r="B9" s="161" t="s">
        <v>167</v>
      </c>
      <c r="C9" s="36"/>
      <c r="D9" s="36"/>
      <c r="E9" s="36"/>
      <c r="F9" s="36"/>
      <c r="G9" s="36"/>
      <c r="H9" s="36"/>
      <c r="I9" s="36"/>
      <c r="J9" s="36"/>
      <c r="K9" s="164"/>
      <c r="L9" s="164"/>
      <c r="M9" s="36"/>
      <c r="N9" s="36"/>
      <c r="O9" s="36"/>
      <c r="P9" s="164"/>
      <c r="Q9" s="164"/>
      <c r="R9" s="36"/>
      <c r="S9" s="36"/>
      <c r="T9" s="36"/>
      <c r="U9" s="164"/>
      <c r="V9" s="164"/>
      <c r="W9" s="36"/>
      <c r="X9" s="212"/>
      <c r="Y9" s="43"/>
    </row>
    <row r="10" spans="2:25" s="44" customFormat="1" ht="15.6">
      <c r="B10" s="167" t="s">
        <v>97</v>
      </c>
      <c r="C10" s="168" t="s">
        <v>98</v>
      </c>
      <c r="D10" s="168" t="s">
        <v>100</v>
      </c>
      <c r="E10" s="169" t="s">
        <v>101</v>
      </c>
      <c r="F10" s="169" t="s">
        <v>102</v>
      </c>
      <c r="G10" s="169" t="s">
        <v>103</v>
      </c>
      <c r="H10" s="169" t="s">
        <v>104</v>
      </c>
      <c r="I10" s="169" t="s">
        <v>105</v>
      </c>
      <c r="J10" s="169" t="s">
        <v>106</v>
      </c>
      <c r="K10" s="367" t="s">
        <v>107</v>
      </c>
      <c r="L10" s="367" t="s">
        <v>108</v>
      </c>
      <c r="M10" s="169" t="s">
        <v>109</v>
      </c>
      <c r="N10" s="169" t="s">
        <v>110</v>
      </c>
      <c r="O10" s="168" t="s">
        <v>111</v>
      </c>
      <c r="P10" s="177" t="s">
        <v>112</v>
      </c>
      <c r="Q10" s="177" t="s">
        <v>113</v>
      </c>
      <c r="R10" s="168" t="s">
        <v>114</v>
      </c>
      <c r="S10" s="168" t="s">
        <v>115</v>
      </c>
      <c r="T10" s="177" t="s">
        <v>116</v>
      </c>
      <c r="U10" s="177" t="s">
        <v>117</v>
      </c>
      <c r="W10" s="43"/>
    </row>
    <row r="11" spans="2:25">
      <c r="B11" s="179" t="s">
        <v>18</v>
      </c>
      <c r="C11" s="121" t="s">
        <v>14</v>
      </c>
      <c r="D11" s="121" t="s">
        <v>31</v>
      </c>
      <c r="E11" s="261"/>
      <c r="F11" s="261"/>
      <c r="G11" s="261"/>
      <c r="H11" s="261"/>
      <c r="I11" s="261"/>
      <c r="J11" s="346"/>
      <c r="K11" s="388"/>
      <c r="L11" s="346"/>
      <c r="M11" s="346"/>
      <c r="N11" s="346"/>
      <c r="O11" s="346"/>
      <c r="P11" s="261"/>
      <c r="Q11" s="346"/>
      <c r="R11" s="388"/>
      <c r="S11" s="346"/>
      <c r="T11" s="346"/>
      <c r="U11" s="346"/>
    </row>
    <row r="12" spans="2:25">
      <c r="B12" s="179" t="s">
        <v>18</v>
      </c>
      <c r="C12" s="121" t="s">
        <v>14</v>
      </c>
      <c r="D12" s="121" t="s">
        <v>118</v>
      </c>
      <c r="E12" s="261"/>
      <c r="F12" s="261"/>
      <c r="G12" s="261"/>
      <c r="H12" s="261"/>
      <c r="I12" s="261"/>
      <c r="J12" s="346"/>
      <c r="K12" s="388"/>
      <c r="L12" s="346"/>
      <c r="M12" s="346"/>
      <c r="N12" s="346"/>
      <c r="O12" s="346"/>
      <c r="P12" s="261"/>
      <c r="Q12" s="346"/>
      <c r="R12" s="388"/>
      <c r="S12" s="346"/>
      <c r="T12" s="346"/>
      <c r="U12" s="346"/>
    </row>
    <row r="13" spans="2:25">
      <c r="B13" s="179" t="s">
        <v>18</v>
      </c>
      <c r="C13" s="121" t="s">
        <v>14</v>
      </c>
      <c r="D13" s="121" t="s">
        <v>119</v>
      </c>
      <c r="E13" s="261"/>
      <c r="F13" s="261"/>
      <c r="G13" s="261"/>
      <c r="H13" s="261"/>
      <c r="I13" s="261"/>
      <c r="J13" s="346"/>
      <c r="K13" s="388"/>
      <c r="L13" s="346"/>
      <c r="M13" s="346"/>
      <c r="N13" s="346"/>
      <c r="O13" s="346"/>
      <c r="P13" s="261"/>
      <c r="Q13" s="346"/>
      <c r="R13" s="388"/>
      <c r="S13" s="346"/>
      <c r="T13" s="346"/>
      <c r="U13" s="346"/>
    </row>
    <row r="14" spans="2:25">
      <c r="B14" s="179" t="s">
        <v>18</v>
      </c>
      <c r="C14" s="121" t="s">
        <v>14</v>
      </c>
      <c r="D14" s="121" t="s">
        <v>34</v>
      </c>
      <c r="E14" s="261"/>
      <c r="F14" s="261"/>
      <c r="G14" s="261"/>
      <c r="H14" s="261"/>
      <c r="I14" s="261"/>
      <c r="J14" s="346"/>
      <c r="K14" s="388"/>
      <c r="L14" s="346"/>
      <c r="M14" s="346"/>
      <c r="N14" s="346"/>
      <c r="O14" s="346"/>
      <c r="P14" s="261"/>
      <c r="Q14" s="346"/>
      <c r="R14" s="388"/>
      <c r="S14" s="346"/>
      <c r="T14" s="346"/>
      <c r="U14" s="346"/>
    </row>
    <row r="15" spans="2:25" s="66" customFormat="1" ht="15.6">
      <c r="B15" s="218" t="s">
        <v>18</v>
      </c>
      <c r="C15" s="130" t="s">
        <v>128</v>
      </c>
      <c r="D15" s="97" t="s">
        <v>121</v>
      </c>
      <c r="E15" s="279"/>
      <c r="F15" s="279"/>
      <c r="G15" s="279"/>
      <c r="H15" s="279"/>
      <c r="I15" s="389"/>
      <c r="J15" s="288"/>
      <c r="K15" s="390"/>
      <c r="L15" s="353"/>
      <c r="M15" s="353"/>
      <c r="N15" s="353"/>
      <c r="O15" s="353"/>
      <c r="P15" s="389"/>
      <c r="Q15" s="288"/>
      <c r="R15" s="390"/>
      <c r="S15" s="353"/>
      <c r="T15" s="353"/>
      <c r="U15" s="391"/>
    </row>
    <row r="16" spans="2:25">
      <c r="B16" s="179" t="s">
        <v>18</v>
      </c>
      <c r="C16" s="121" t="s">
        <v>12</v>
      </c>
      <c r="D16" s="121" t="s">
        <v>31</v>
      </c>
      <c r="E16" s="261"/>
      <c r="F16" s="261"/>
      <c r="G16" s="261"/>
      <c r="H16" s="261"/>
      <c r="I16" s="261"/>
      <c r="J16" s="346"/>
      <c r="K16" s="388"/>
      <c r="L16" s="346"/>
      <c r="M16" s="346"/>
      <c r="N16" s="346"/>
      <c r="O16" s="346"/>
      <c r="P16" s="261"/>
      <c r="Q16" s="346"/>
      <c r="R16" s="388"/>
      <c r="S16" s="346"/>
      <c r="T16" s="346"/>
      <c r="U16" s="346"/>
    </row>
    <row r="17" spans="2:24">
      <c r="B17" s="179" t="s">
        <v>18</v>
      </c>
      <c r="C17" s="121" t="s">
        <v>12</v>
      </c>
      <c r="D17" s="121" t="s">
        <v>118</v>
      </c>
      <c r="E17" s="261"/>
      <c r="F17" s="261"/>
      <c r="G17" s="261"/>
      <c r="H17" s="261"/>
      <c r="I17" s="261"/>
      <c r="J17" s="346"/>
      <c r="K17" s="388"/>
      <c r="L17" s="346"/>
      <c r="M17" s="346"/>
      <c r="N17" s="346"/>
      <c r="O17" s="346"/>
      <c r="P17" s="261"/>
      <c r="Q17" s="346"/>
      <c r="R17" s="388"/>
      <c r="S17" s="346"/>
      <c r="T17" s="346"/>
      <c r="U17" s="346"/>
    </row>
    <row r="18" spans="2:24">
      <c r="B18" s="179" t="s">
        <v>18</v>
      </c>
      <c r="C18" s="121" t="s">
        <v>12</v>
      </c>
      <c r="D18" s="121" t="s">
        <v>119</v>
      </c>
      <c r="E18" s="261"/>
      <c r="F18" s="261"/>
      <c r="G18" s="261"/>
      <c r="H18" s="261"/>
      <c r="I18" s="261"/>
      <c r="J18" s="346"/>
      <c r="K18" s="388"/>
      <c r="L18" s="346"/>
      <c r="M18" s="346"/>
      <c r="N18" s="346"/>
      <c r="O18" s="346"/>
      <c r="P18" s="261"/>
      <c r="Q18" s="346"/>
      <c r="R18" s="388"/>
      <c r="S18" s="346"/>
      <c r="T18" s="346"/>
      <c r="U18" s="346"/>
    </row>
    <row r="19" spans="2:24">
      <c r="B19" s="179" t="s">
        <v>18</v>
      </c>
      <c r="C19" s="121" t="s">
        <v>12</v>
      </c>
      <c r="D19" s="121" t="s">
        <v>34</v>
      </c>
      <c r="E19" s="261"/>
      <c r="F19" s="261"/>
      <c r="G19" s="261"/>
      <c r="H19" s="261"/>
      <c r="I19" s="261"/>
      <c r="J19" s="346"/>
      <c r="K19" s="388"/>
      <c r="L19" s="346"/>
      <c r="M19" s="346"/>
      <c r="N19" s="346"/>
      <c r="O19" s="346"/>
      <c r="P19" s="261"/>
      <c r="Q19" s="346"/>
      <c r="R19" s="388"/>
      <c r="S19" s="346"/>
      <c r="T19" s="346"/>
      <c r="U19" s="346"/>
    </row>
    <row r="20" spans="2:24" ht="15.6">
      <c r="B20" s="218" t="s">
        <v>18</v>
      </c>
      <c r="C20" s="130" t="s">
        <v>131</v>
      </c>
      <c r="D20" s="97" t="s">
        <v>121</v>
      </c>
      <c r="E20" s="279"/>
      <c r="F20" s="279"/>
      <c r="G20" s="279"/>
      <c r="H20" s="279"/>
      <c r="I20" s="389"/>
      <c r="J20" s="288"/>
      <c r="K20" s="390"/>
      <c r="L20" s="353"/>
      <c r="M20" s="353"/>
      <c r="N20" s="353"/>
      <c r="O20" s="353"/>
      <c r="P20" s="389"/>
      <c r="Q20" s="288"/>
      <c r="R20" s="390"/>
      <c r="S20" s="353"/>
      <c r="T20" s="353"/>
      <c r="U20" s="391"/>
      <c r="V20" s="66"/>
      <c r="X20" s="66"/>
    </row>
    <row r="21" spans="2:24">
      <c r="B21" s="179" t="s">
        <v>18</v>
      </c>
      <c r="C21" s="121" t="s">
        <v>10</v>
      </c>
      <c r="D21" s="121" t="s">
        <v>31</v>
      </c>
      <c r="E21" s="261"/>
      <c r="F21" s="261"/>
      <c r="G21" s="261"/>
      <c r="H21" s="261"/>
      <c r="I21" s="261"/>
      <c r="J21" s="346"/>
      <c r="K21" s="388"/>
      <c r="L21" s="346"/>
      <c r="M21" s="346"/>
      <c r="N21" s="346"/>
      <c r="O21" s="346"/>
      <c r="P21" s="261"/>
      <c r="Q21" s="346"/>
      <c r="R21" s="388"/>
      <c r="S21" s="346"/>
      <c r="T21" s="346"/>
      <c r="U21" s="346"/>
    </row>
    <row r="22" spans="2:24">
      <c r="B22" s="179" t="s">
        <v>18</v>
      </c>
      <c r="C22" s="121" t="s">
        <v>10</v>
      </c>
      <c r="D22" s="121" t="s">
        <v>118</v>
      </c>
      <c r="E22" s="261"/>
      <c r="F22" s="261"/>
      <c r="G22" s="261"/>
      <c r="H22" s="261"/>
      <c r="I22" s="261"/>
      <c r="J22" s="346"/>
      <c r="K22" s="388"/>
      <c r="L22" s="346"/>
      <c r="M22" s="346"/>
      <c r="N22" s="346"/>
      <c r="O22" s="346"/>
      <c r="P22" s="261"/>
      <c r="Q22" s="346"/>
      <c r="R22" s="388"/>
      <c r="S22" s="346"/>
      <c r="T22" s="346"/>
      <c r="U22" s="346"/>
    </row>
    <row r="23" spans="2:24">
      <c r="B23" s="179" t="s">
        <v>18</v>
      </c>
      <c r="C23" s="121" t="s">
        <v>10</v>
      </c>
      <c r="D23" s="121" t="s">
        <v>119</v>
      </c>
      <c r="E23" s="261"/>
      <c r="F23" s="261"/>
      <c r="G23" s="261"/>
      <c r="H23" s="261"/>
      <c r="I23" s="261"/>
      <c r="J23" s="346"/>
      <c r="K23" s="388"/>
      <c r="L23" s="346"/>
      <c r="M23" s="346"/>
      <c r="N23" s="346"/>
      <c r="O23" s="346"/>
      <c r="P23" s="261"/>
      <c r="Q23" s="346"/>
      <c r="R23" s="388"/>
      <c r="S23" s="346"/>
      <c r="T23" s="346"/>
      <c r="U23" s="346"/>
    </row>
    <row r="24" spans="2:24" ht="15.6">
      <c r="B24" s="179" t="s">
        <v>18</v>
      </c>
      <c r="C24" s="121" t="s">
        <v>10</v>
      </c>
      <c r="D24" s="121" t="s">
        <v>34</v>
      </c>
      <c r="E24" s="261"/>
      <c r="F24" s="283"/>
      <c r="G24" s="283"/>
      <c r="H24" s="283"/>
      <c r="I24" s="283"/>
      <c r="J24" s="345"/>
      <c r="K24" s="392"/>
      <c r="L24" s="345"/>
      <c r="M24" s="345"/>
      <c r="N24" s="345"/>
      <c r="O24" s="345"/>
      <c r="P24" s="283"/>
      <c r="Q24" s="345"/>
      <c r="R24" s="392"/>
      <c r="S24" s="345"/>
      <c r="T24" s="345"/>
      <c r="U24" s="345"/>
    </row>
    <row r="25" spans="2:24" ht="15.6">
      <c r="B25" s="218" t="s">
        <v>18</v>
      </c>
      <c r="C25" s="130" t="s">
        <v>168</v>
      </c>
      <c r="D25" s="97" t="s">
        <v>121</v>
      </c>
      <c r="E25" s="279"/>
      <c r="F25" s="279"/>
      <c r="G25" s="279"/>
      <c r="H25" s="279"/>
      <c r="I25" s="389"/>
      <c r="J25" s="393"/>
      <c r="K25" s="390"/>
      <c r="L25" s="353"/>
      <c r="M25" s="353"/>
      <c r="N25" s="353"/>
      <c r="O25" s="353"/>
      <c r="P25" s="389"/>
      <c r="Q25" s="393"/>
      <c r="R25" s="390"/>
      <c r="S25" s="353"/>
      <c r="T25" s="353"/>
      <c r="U25" s="391"/>
      <c r="V25" s="66"/>
      <c r="X25" s="66"/>
    </row>
    <row r="26" spans="2:24" ht="15.6">
      <c r="B26" s="218" t="s">
        <v>18</v>
      </c>
      <c r="C26" s="97" t="s">
        <v>135</v>
      </c>
      <c r="D26" s="130" t="s">
        <v>137</v>
      </c>
      <c r="E26" s="287"/>
      <c r="F26" s="287"/>
      <c r="G26" s="288"/>
      <c r="H26" s="288"/>
      <c r="I26" s="389"/>
      <c r="J26" s="393"/>
      <c r="K26" s="390"/>
      <c r="L26" s="353"/>
      <c r="M26" s="353"/>
      <c r="N26" s="353"/>
      <c r="O26" s="353"/>
      <c r="P26" s="389"/>
      <c r="Q26" s="393"/>
      <c r="R26" s="390"/>
      <c r="S26" s="353"/>
      <c r="T26" s="353"/>
      <c r="U26" s="353"/>
    </row>
    <row r="27" spans="2:24" ht="15.6">
      <c r="B27" s="218" t="s">
        <v>18</v>
      </c>
      <c r="C27" s="97" t="s">
        <v>135</v>
      </c>
      <c r="D27" s="130" t="s">
        <v>138</v>
      </c>
      <c r="E27" s="287"/>
      <c r="F27" s="287"/>
      <c r="G27" s="288"/>
      <c r="H27" s="288"/>
      <c r="I27" s="389"/>
      <c r="J27" s="393"/>
      <c r="K27" s="390"/>
      <c r="L27" s="353"/>
      <c r="M27" s="353"/>
      <c r="N27" s="353"/>
      <c r="O27" s="353"/>
      <c r="P27" s="389"/>
      <c r="Q27" s="393"/>
      <c r="R27" s="390"/>
      <c r="S27" s="353"/>
      <c r="T27" s="353"/>
      <c r="U27" s="353"/>
    </row>
    <row r="28" spans="2:24" ht="15.6">
      <c r="B28" s="218" t="s">
        <v>18</v>
      </c>
      <c r="C28" s="97" t="s">
        <v>135</v>
      </c>
      <c r="D28" s="130" t="s">
        <v>139</v>
      </c>
      <c r="E28" s="287"/>
      <c r="F28" s="287"/>
      <c r="G28" s="288"/>
      <c r="H28" s="288"/>
      <c r="I28" s="389"/>
      <c r="J28" s="393"/>
      <c r="K28" s="390"/>
      <c r="L28" s="353"/>
      <c r="M28" s="353"/>
      <c r="N28" s="353"/>
      <c r="O28" s="353"/>
      <c r="P28" s="389"/>
      <c r="Q28" s="393"/>
      <c r="R28" s="390"/>
      <c r="S28" s="353"/>
      <c r="T28" s="353"/>
      <c r="U28" s="353"/>
    </row>
    <row r="29" spans="2:24" ht="15.6">
      <c r="B29" s="218" t="s">
        <v>18</v>
      </c>
      <c r="C29" s="97" t="s">
        <v>135</v>
      </c>
      <c r="D29" s="130" t="s">
        <v>140</v>
      </c>
      <c r="E29" s="287"/>
      <c r="F29" s="287"/>
      <c r="G29" s="287"/>
      <c r="H29" s="287"/>
      <c r="I29" s="393"/>
      <c r="J29" s="393"/>
      <c r="K29" s="394"/>
      <c r="L29" s="395"/>
      <c r="M29" s="395"/>
      <c r="N29" s="395"/>
      <c r="O29" s="395"/>
      <c r="P29" s="393"/>
      <c r="Q29" s="393"/>
      <c r="R29" s="394"/>
      <c r="S29" s="395"/>
      <c r="T29" s="395"/>
      <c r="U29" s="395"/>
    </row>
    <row r="30" spans="2:24" ht="15.6">
      <c r="B30" s="236" t="s">
        <v>18</v>
      </c>
      <c r="C30" s="237" t="s">
        <v>135</v>
      </c>
      <c r="D30" s="238" t="s">
        <v>121</v>
      </c>
      <c r="E30" s="291"/>
      <c r="F30" s="291"/>
      <c r="G30" s="291"/>
      <c r="H30" s="291"/>
      <c r="I30" s="291"/>
      <c r="J30" s="396"/>
      <c r="K30" s="396"/>
      <c r="L30" s="396"/>
      <c r="M30" s="396"/>
      <c r="N30" s="396"/>
      <c r="O30" s="396"/>
      <c r="P30" s="396"/>
      <c r="Q30" s="396"/>
      <c r="R30" s="396"/>
      <c r="S30" s="396"/>
      <c r="T30" s="396"/>
      <c r="U30" s="396"/>
    </row>
    <row r="31" spans="2:24" ht="15.6">
      <c r="B31" s="140"/>
    </row>
    <row r="32" spans="2:24">
      <c r="B32" s="147" t="s">
        <v>147</v>
      </c>
      <c r="C32" s="148"/>
      <c r="D32" s="148"/>
      <c r="E32" s="148"/>
    </row>
    <row r="33" spans="2:8">
      <c r="B33" s="149"/>
      <c r="C33" s="148" t="s">
        <v>148</v>
      </c>
      <c r="D33" s="148" t="s">
        <v>149</v>
      </c>
      <c r="E33"/>
      <c r="F33"/>
      <c r="G33"/>
      <c r="H33"/>
    </row>
    <row r="34" spans="2:8">
      <c r="B34" s="152"/>
      <c r="C34" s="148" t="s">
        <v>150</v>
      </c>
      <c r="D34" s="148" t="s">
        <v>151</v>
      </c>
      <c r="E34"/>
      <c r="F34"/>
      <c r="G34"/>
      <c r="H34"/>
    </row>
    <row r="35" spans="2:8">
      <c r="B35" s="153"/>
      <c r="C35" s="148" t="s">
        <v>152</v>
      </c>
      <c r="D35" s="148" t="s">
        <v>153</v>
      </c>
      <c r="E35"/>
      <c r="F35"/>
      <c r="G35"/>
      <c r="H35"/>
    </row>
    <row r="36" spans="2:8">
      <c r="B36"/>
      <c r="E36"/>
    </row>
    <row r="37" spans="2:8">
      <c r="B37" s="156" t="s">
        <v>158</v>
      </c>
      <c r="C37" s="148" t="s">
        <v>159</v>
      </c>
      <c r="D37" s="148"/>
      <c r="E37"/>
    </row>
    <row r="38" spans="2:8">
      <c r="B38" s="156" t="s">
        <v>102</v>
      </c>
      <c r="C38" s="156" t="s">
        <v>160</v>
      </c>
      <c r="D38" s="156"/>
      <c r="E38"/>
    </row>
    <row r="39" spans="2:8">
      <c r="B39" s="156" t="s">
        <v>114</v>
      </c>
      <c r="C39" s="156" t="s">
        <v>161</v>
      </c>
      <c r="D39" s="156"/>
      <c r="E39"/>
    </row>
    <row r="40" spans="2:8">
      <c r="B40" s="156" t="s">
        <v>162</v>
      </c>
      <c r="C40" s="156" t="s">
        <v>163</v>
      </c>
      <c r="D40" s="156"/>
      <c r="E40"/>
    </row>
    <row r="41" spans="2:8">
      <c r="B41" s="156" t="s">
        <v>164</v>
      </c>
      <c r="C41" s="156" t="s">
        <v>165</v>
      </c>
      <c r="D41" s="156"/>
      <c r="E41"/>
    </row>
    <row r="42" spans="2:8">
      <c r="E42"/>
    </row>
    <row r="43" spans="2:8">
      <c r="E43"/>
    </row>
  </sheetData>
  <pageMargins left="0.7" right="0.7" top="0.75" bottom="0.75" header="0.3" footer="0.3"/>
  <tableParts count="2">
    <tablePart r:id="rId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521C1-06B6-4A56-A963-89DCBC08250C}">
  <dimension ref="B1:Z465"/>
  <sheetViews>
    <sheetView workbookViewId="0">
      <selection activeCell="E18" sqref="E18"/>
    </sheetView>
  </sheetViews>
  <sheetFormatPr defaultRowHeight="14.4"/>
  <cols>
    <col min="1" max="1" width="5.77734375" customWidth="1"/>
    <col min="2" max="2" width="24.21875" style="157" customWidth="1"/>
    <col min="3" max="3" width="19.21875" customWidth="1"/>
    <col min="4" max="4" width="16.21875" customWidth="1"/>
    <col min="5" max="5" width="42.77734375" customWidth="1"/>
    <col min="6" max="6" width="20.44140625" style="143" customWidth="1"/>
    <col min="7" max="7" width="10.77734375" style="143" customWidth="1"/>
    <col min="8" max="8" width="23.77734375" style="143" customWidth="1"/>
    <col min="9" max="9" width="28" style="410" customWidth="1"/>
    <col min="10" max="10" width="24" style="410" customWidth="1"/>
    <col min="11" max="11" width="12.21875" style="144" customWidth="1"/>
    <col min="12" max="12" width="27.44140625" customWidth="1"/>
    <col min="13" max="13" width="28" customWidth="1"/>
    <col min="14" max="14" width="37" style="144" customWidth="1"/>
    <col min="15" max="15" width="32.77734375" style="144" customWidth="1"/>
    <col min="16" max="16" width="12.21875" style="144" customWidth="1"/>
    <col min="17" max="17" width="27.44140625" customWidth="1"/>
    <col min="18" max="18" width="28" customWidth="1"/>
    <col min="19" max="19" width="12.5546875" style="524" customWidth="1"/>
    <col min="20" max="20" width="12.21875" style="144" customWidth="1"/>
    <col min="21" max="21" width="27.44140625" style="524" customWidth="1"/>
    <col min="22" max="22" width="28" style="524" customWidth="1"/>
    <col min="33" max="33" width="12.77734375" bestFit="1" customWidth="1"/>
  </cols>
  <sheetData>
    <row r="1" spans="2:25" ht="20.399999999999999">
      <c r="B1" s="26" t="s">
        <v>96</v>
      </c>
      <c r="C1" s="27"/>
      <c r="D1" s="27"/>
      <c r="E1" s="27"/>
      <c r="F1" s="30"/>
      <c r="G1" s="30"/>
      <c r="H1" s="30"/>
      <c r="I1" s="511"/>
      <c r="J1" s="511"/>
      <c r="K1" s="30"/>
      <c r="L1" s="30"/>
      <c r="M1" s="27"/>
      <c r="N1" s="511"/>
      <c r="O1" s="511"/>
      <c r="P1" s="30"/>
      <c r="Q1" s="30"/>
      <c r="R1" s="27"/>
      <c r="S1" s="512"/>
      <c r="T1" s="30"/>
      <c r="U1" s="512"/>
      <c r="V1" s="513"/>
    </row>
    <row r="2" spans="2:25" s="44" customFormat="1" ht="15.6">
      <c r="B2" s="35" t="s">
        <v>97</v>
      </c>
      <c r="C2" s="36" t="s">
        <v>98</v>
      </c>
      <c r="D2" s="36" t="s">
        <v>99</v>
      </c>
      <c r="E2" s="36" t="s">
        <v>100</v>
      </c>
      <c r="F2" s="36" t="s">
        <v>101</v>
      </c>
      <c r="G2" s="36" t="s">
        <v>102</v>
      </c>
      <c r="H2" s="36" t="s">
        <v>103</v>
      </c>
      <c r="I2" s="514" t="s">
        <v>104</v>
      </c>
      <c r="J2" s="514" t="s">
        <v>105</v>
      </c>
      <c r="K2" s="36" t="s">
        <v>106</v>
      </c>
      <c r="L2" s="164" t="s">
        <v>107</v>
      </c>
      <c r="M2" s="164" t="s">
        <v>108</v>
      </c>
      <c r="N2" s="514" t="s">
        <v>109</v>
      </c>
      <c r="O2" s="514" t="s">
        <v>110</v>
      </c>
      <c r="P2" s="36" t="s">
        <v>111</v>
      </c>
      <c r="Q2" s="164" t="s">
        <v>112</v>
      </c>
      <c r="R2" s="164" t="s">
        <v>113</v>
      </c>
      <c r="S2" s="515" t="s">
        <v>114</v>
      </c>
      <c r="T2" s="36" t="s">
        <v>115</v>
      </c>
      <c r="U2" s="516" t="s">
        <v>116</v>
      </c>
      <c r="V2" s="516" t="s">
        <v>117</v>
      </c>
      <c r="W2" s="43"/>
      <c r="Y2" s="43"/>
    </row>
    <row r="3" spans="2:25">
      <c r="B3" s="45" t="s">
        <v>18</v>
      </c>
      <c r="C3" s="46" t="s">
        <v>14</v>
      </c>
      <c r="D3" s="47">
        <v>80</v>
      </c>
      <c r="E3" s="46" t="s">
        <v>31</v>
      </c>
      <c r="F3" s="304"/>
      <c r="G3" s="304"/>
      <c r="H3" s="304"/>
      <c r="I3" s="304"/>
      <c r="J3" s="304"/>
      <c r="K3" s="332"/>
      <c r="L3" s="332"/>
      <c r="M3" s="332"/>
      <c r="N3" s="332"/>
      <c r="O3" s="304"/>
      <c r="P3" s="332"/>
      <c r="Q3" s="332"/>
      <c r="R3" s="332"/>
      <c r="S3" s="332"/>
      <c r="T3" s="332"/>
      <c r="U3" s="332"/>
      <c r="V3" s="332"/>
    </row>
    <row r="4" spans="2:25">
      <c r="B4" s="45" t="s">
        <v>18</v>
      </c>
      <c r="C4" s="46" t="s">
        <v>14</v>
      </c>
      <c r="D4" s="47">
        <v>80</v>
      </c>
      <c r="E4" s="46" t="s">
        <v>118</v>
      </c>
      <c r="F4" s="304"/>
      <c r="G4" s="304"/>
      <c r="H4" s="304"/>
      <c r="I4" s="304"/>
      <c r="J4" s="304"/>
      <c r="K4" s="332"/>
      <c r="L4" s="332"/>
      <c r="M4" s="332"/>
      <c r="N4" s="332"/>
      <c r="O4" s="304"/>
      <c r="P4" s="332"/>
      <c r="Q4" s="332"/>
      <c r="R4" s="332"/>
      <c r="S4" s="332"/>
      <c r="T4" s="332"/>
      <c r="U4" s="332"/>
      <c r="V4" s="332"/>
    </row>
    <row r="5" spans="2:25">
      <c r="B5" s="45" t="s">
        <v>18</v>
      </c>
      <c r="C5" s="46" t="s">
        <v>14</v>
      </c>
      <c r="D5" s="47">
        <v>80</v>
      </c>
      <c r="E5" s="46" t="s">
        <v>119</v>
      </c>
      <c r="F5" s="304"/>
      <c r="G5" s="304"/>
      <c r="H5" s="304"/>
      <c r="I5" s="304"/>
      <c r="J5" s="304"/>
      <c r="K5" s="332"/>
      <c r="L5" s="332"/>
      <c r="M5" s="332"/>
      <c r="N5" s="332"/>
      <c r="O5" s="304"/>
      <c r="P5" s="332"/>
      <c r="Q5" s="332"/>
      <c r="R5" s="332"/>
      <c r="S5" s="332"/>
      <c r="T5" s="332"/>
      <c r="U5" s="332"/>
      <c r="V5" s="332"/>
    </row>
    <row r="6" spans="2:25">
      <c r="B6" s="45" t="s">
        <v>18</v>
      </c>
      <c r="C6" s="46" t="s">
        <v>14</v>
      </c>
      <c r="D6" s="47">
        <v>80</v>
      </c>
      <c r="E6" s="46" t="s">
        <v>34</v>
      </c>
      <c r="F6" s="304"/>
      <c r="G6" s="304"/>
      <c r="H6" s="304"/>
      <c r="I6" s="304"/>
      <c r="J6" s="304"/>
      <c r="K6" s="332"/>
      <c r="L6" s="332"/>
      <c r="M6" s="332"/>
      <c r="N6" s="332"/>
      <c r="O6" s="304"/>
      <c r="P6" s="332"/>
      <c r="Q6" s="332"/>
      <c r="R6" s="332"/>
      <c r="S6" s="332"/>
      <c r="T6" s="332"/>
      <c r="U6" s="332"/>
      <c r="V6" s="332"/>
    </row>
    <row r="7" spans="2:25" s="66" customFormat="1" ht="15.6">
      <c r="B7" s="54" t="s">
        <v>18</v>
      </c>
      <c r="C7" s="55" t="s">
        <v>14</v>
      </c>
      <c r="D7" s="56" t="s">
        <v>120</v>
      </c>
      <c r="E7" s="57" t="s">
        <v>121</v>
      </c>
      <c r="F7" s="307"/>
      <c r="G7" s="307"/>
      <c r="H7" s="307"/>
      <c r="I7" s="307"/>
      <c r="J7" s="333"/>
      <c r="K7" s="334"/>
      <c r="L7" s="335"/>
      <c r="M7" s="335"/>
      <c r="N7" s="335"/>
      <c r="O7" s="333"/>
      <c r="P7" s="334"/>
      <c r="Q7" s="335"/>
      <c r="R7" s="335"/>
      <c r="S7" s="336"/>
      <c r="T7" s="334"/>
      <c r="U7" s="335"/>
      <c r="V7" s="335"/>
    </row>
    <row r="8" spans="2:25">
      <c r="B8" s="45" t="s">
        <v>18</v>
      </c>
      <c r="C8" s="46" t="s">
        <v>14</v>
      </c>
      <c r="D8" s="47">
        <v>90</v>
      </c>
      <c r="E8" s="46" t="s">
        <v>31</v>
      </c>
      <c r="F8" s="304"/>
      <c r="G8" s="304"/>
      <c r="H8" s="304"/>
      <c r="I8" s="304"/>
      <c r="J8" s="304"/>
      <c r="K8" s="332"/>
      <c r="L8" s="332"/>
      <c r="M8" s="332"/>
      <c r="N8" s="332"/>
      <c r="O8" s="304"/>
      <c r="P8" s="332"/>
      <c r="Q8" s="332"/>
      <c r="R8" s="332"/>
      <c r="S8" s="332"/>
      <c r="T8" s="332"/>
      <c r="U8" s="332"/>
      <c r="V8" s="332"/>
    </row>
    <row r="9" spans="2:25">
      <c r="B9" s="45" t="s">
        <v>18</v>
      </c>
      <c r="C9" s="46" t="s">
        <v>14</v>
      </c>
      <c r="D9" s="47">
        <v>90</v>
      </c>
      <c r="E9" s="46" t="s">
        <v>118</v>
      </c>
      <c r="F9" s="304"/>
      <c r="G9" s="304"/>
      <c r="H9" s="304"/>
      <c r="I9" s="304"/>
      <c r="J9" s="304"/>
      <c r="K9" s="332"/>
      <c r="L9" s="332"/>
      <c r="M9" s="332"/>
      <c r="N9" s="332"/>
      <c r="O9" s="304"/>
      <c r="P9" s="332"/>
      <c r="Q9" s="332"/>
      <c r="R9" s="332"/>
      <c r="S9" s="332"/>
      <c r="T9" s="332"/>
      <c r="U9" s="332"/>
      <c r="V9" s="332"/>
    </row>
    <row r="10" spans="2:25">
      <c r="B10" s="45" t="s">
        <v>18</v>
      </c>
      <c r="C10" s="46" t="s">
        <v>14</v>
      </c>
      <c r="D10" s="47">
        <v>90</v>
      </c>
      <c r="E10" s="46" t="s">
        <v>119</v>
      </c>
      <c r="F10" s="304"/>
      <c r="G10" s="304"/>
      <c r="H10" s="304"/>
      <c r="I10" s="304"/>
      <c r="J10" s="304"/>
      <c r="K10" s="332"/>
      <c r="L10" s="332"/>
      <c r="M10" s="332"/>
      <c r="N10" s="332"/>
      <c r="O10" s="304"/>
      <c r="P10" s="332"/>
      <c r="Q10" s="332"/>
      <c r="R10" s="332"/>
      <c r="S10" s="332"/>
      <c r="T10" s="332"/>
      <c r="U10" s="332"/>
      <c r="V10" s="332"/>
    </row>
    <row r="11" spans="2:25">
      <c r="B11" s="45" t="s">
        <v>18</v>
      </c>
      <c r="C11" s="46" t="s">
        <v>14</v>
      </c>
      <c r="D11" s="47">
        <v>90</v>
      </c>
      <c r="E11" s="46" t="s">
        <v>34</v>
      </c>
      <c r="F11" s="304"/>
      <c r="G11" s="304"/>
      <c r="H11" s="304"/>
      <c r="I11" s="304"/>
      <c r="J11" s="304"/>
      <c r="K11" s="332"/>
      <c r="L11" s="332"/>
      <c r="M11" s="332"/>
      <c r="N11" s="332"/>
      <c r="O11" s="304"/>
      <c r="P11" s="332"/>
      <c r="Q11" s="332"/>
      <c r="R11" s="332"/>
      <c r="S11" s="332"/>
      <c r="T11" s="332"/>
      <c r="U11" s="332"/>
      <c r="V11" s="332"/>
    </row>
    <row r="12" spans="2:25" s="66" customFormat="1" ht="15.6">
      <c r="B12" s="54" t="s">
        <v>18</v>
      </c>
      <c r="C12" s="55" t="s">
        <v>14</v>
      </c>
      <c r="D12" s="56" t="s">
        <v>122</v>
      </c>
      <c r="E12" s="57" t="s">
        <v>121</v>
      </c>
      <c r="F12" s="307"/>
      <c r="G12" s="307"/>
      <c r="H12" s="307"/>
      <c r="I12" s="307"/>
      <c r="J12" s="333"/>
      <c r="K12" s="334"/>
      <c r="L12" s="335"/>
      <c r="M12" s="335"/>
      <c r="N12" s="335"/>
      <c r="O12" s="333"/>
      <c r="P12" s="334"/>
      <c r="Q12" s="335"/>
      <c r="R12" s="335"/>
      <c r="S12" s="336"/>
      <c r="T12" s="334"/>
      <c r="U12" s="335"/>
      <c r="V12" s="335"/>
    </row>
    <row r="13" spans="2:25">
      <c r="B13" s="45" t="s">
        <v>18</v>
      </c>
      <c r="C13" s="46" t="s">
        <v>14</v>
      </c>
      <c r="D13" s="47">
        <v>100</v>
      </c>
      <c r="E13" s="46" t="s">
        <v>31</v>
      </c>
      <c r="F13" s="304"/>
      <c r="G13" s="304"/>
      <c r="H13" s="304"/>
      <c r="I13" s="304"/>
      <c r="J13" s="304"/>
      <c r="K13" s="332"/>
      <c r="L13" s="332"/>
      <c r="M13" s="332"/>
      <c r="N13" s="332"/>
      <c r="O13" s="304"/>
      <c r="P13" s="332"/>
      <c r="Q13" s="332"/>
      <c r="R13" s="332"/>
      <c r="S13" s="332"/>
      <c r="T13" s="332"/>
      <c r="U13" s="332"/>
      <c r="V13" s="332"/>
    </row>
    <row r="14" spans="2:25">
      <c r="B14" s="45" t="s">
        <v>18</v>
      </c>
      <c r="C14" s="46" t="s">
        <v>14</v>
      </c>
      <c r="D14" s="47">
        <v>100</v>
      </c>
      <c r="E14" s="46" t="s">
        <v>118</v>
      </c>
      <c r="F14" s="304"/>
      <c r="G14" s="304"/>
      <c r="H14" s="304"/>
      <c r="I14" s="304"/>
      <c r="J14" s="304"/>
      <c r="K14" s="332"/>
      <c r="L14" s="332"/>
      <c r="M14" s="332"/>
      <c r="N14" s="332"/>
      <c r="O14" s="304"/>
      <c r="P14" s="332"/>
      <c r="Q14" s="332"/>
      <c r="R14" s="332"/>
      <c r="S14" s="332"/>
      <c r="T14" s="332"/>
      <c r="U14" s="332"/>
      <c r="V14" s="332"/>
    </row>
    <row r="15" spans="2:25">
      <c r="B15" s="45" t="s">
        <v>18</v>
      </c>
      <c r="C15" s="46" t="s">
        <v>14</v>
      </c>
      <c r="D15" s="47">
        <v>100</v>
      </c>
      <c r="E15" s="46" t="s">
        <v>119</v>
      </c>
      <c r="F15" s="304"/>
      <c r="G15" s="304"/>
      <c r="H15" s="304"/>
      <c r="I15" s="304"/>
      <c r="J15" s="304"/>
      <c r="K15" s="332"/>
      <c r="L15" s="332"/>
      <c r="M15" s="332"/>
      <c r="N15" s="332"/>
      <c r="O15" s="304"/>
      <c r="P15" s="332"/>
      <c r="Q15" s="332"/>
      <c r="R15" s="332"/>
      <c r="S15" s="332"/>
      <c r="T15" s="332"/>
      <c r="U15" s="332"/>
      <c r="V15" s="332"/>
    </row>
    <row r="16" spans="2:25">
      <c r="B16" s="45" t="s">
        <v>18</v>
      </c>
      <c r="C16" s="46" t="s">
        <v>14</v>
      </c>
      <c r="D16" s="47">
        <v>100</v>
      </c>
      <c r="E16" s="46" t="s">
        <v>34</v>
      </c>
      <c r="F16" s="304"/>
      <c r="G16" s="304"/>
      <c r="H16" s="304"/>
      <c r="I16" s="304"/>
      <c r="J16" s="304"/>
      <c r="K16" s="332"/>
      <c r="L16" s="332"/>
      <c r="M16" s="332"/>
      <c r="N16" s="332"/>
      <c r="O16" s="304"/>
      <c r="P16" s="332"/>
      <c r="Q16" s="332"/>
      <c r="R16" s="332"/>
      <c r="S16" s="332"/>
      <c r="T16" s="332"/>
      <c r="U16" s="332"/>
      <c r="V16" s="332"/>
    </row>
    <row r="17" spans="2:22" s="66" customFormat="1" ht="15.6">
      <c r="B17" s="54" t="s">
        <v>18</v>
      </c>
      <c r="C17" s="55" t="s">
        <v>14</v>
      </c>
      <c r="D17" s="56" t="s">
        <v>123</v>
      </c>
      <c r="E17" s="57" t="s">
        <v>121</v>
      </c>
      <c r="F17" s="307"/>
      <c r="G17" s="307"/>
      <c r="H17" s="307"/>
      <c r="I17" s="307"/>
      <c r="J17" s="333"/>
      <c r="K17" s="334"/>
      <c r="L17" s="335"/>
      <c r="M17" s="335"/>
      <c r="N17" s="335"/>
      <c r="O17" s="333"/>
      <c r="P17" s="334"/>
      <c r="Q17" s="335"/>
      <c r="R17" s="335"/>
      <c r="S17" s="336"/>
      <c r="T17" s="334"/>
      <c r="U17" s="335"/>
      <c r="V17" s="335"/>
    </row>
    <row r="18" spans="2:22">
      <c r="B18" s="45" t="s">
        <v>18</v>
      </c>
      <c r="C18" s="46" t="s">
        <v>14</v>
      </c>
      <c r="D18" s="47">
        <v>110</v>
      </c>
      <c r="E18" s="46" t="s">
        <v>31</v>
      </c>
      <c r="F18" s="304"/>
      <c r="G18" s="304"/>
      <c r="H18" s="304"/>
      <c r="I18" s="304"/>
      <c r="J18" s="304"/>
      <c r="K18" s="332"/>
      <c r="L18" s="332"/>
      <c r="M18" s="332"/>
      <c r="N18" s="332"/>
      <c r="O18" s="304"/>
      <c r="P18" s="332"/>
      <c r="Q18" s="332"/>
      <c r="R18" s="332"/>
      <c r="S18" s="332"/>
      <c r="T18" s="332"/>
      <c r="U18" s="332"/>
      <c r="V18" s="332"/>
    </row>
    <row r="19" spans="2:22">
      <c r="B19" s="45" t="s">
        <v>18</v>
      </c>
      <c r="C19" s="46" t="s">
        <v>14</v>
      </c>
      <c r="D19" s="47">
        <v>110</v>
      </c>
      <c r="E19" s="46" t="s">
        <v>118</v>
      </c>
      <c r="F19" s="304"/>
      <c r="G19" s="304"/>
      <c r="H19" s="304"/>
      <c r="I19" s="304"/>
      <c r="J19" s="304"/>
      <c r="K19" s="332"/>
      <c r="L19" s="332"/>
      <c r="M19" s="332"/>
      <c r="N19" s="332"/>
      <c r="O19" s="304"/>
      <c r="P19" s="332"/>
      <c r="Q19" s="332"/>
      <c r="R19" s="332"/>
      <c r="S19" s="332"/>
      <c r="T19" s="332"/>
      <c r="U19" s="332"/>
      <c r="V19" s="332"/>
    </row>
    <row r="20" spans="2:22">
      <c r="B20" s="45" t="s">
        <v>18</v>
      </c>
      <c r="C20" s="46" t="s">
        <v>14</v>
      </c>
      <c r="D20" s="47">
        <v>110</v>
      </c>
      <c r="E20" s="46" t="s">
        <v>119</v>
      </c>
      <c r="F20" s="304"/>
      <c r="G20" s="304"/>
      <c r="H20" s="304"/>
      <c r="I20" s="304"/>
      <c r="J20" s="304"/>
      <c r="K20" s="332"/>
      <c r="L20" s="332"/>
      <c r="M20" s="332"/>
      <c r="N20" s="332"/>
      <c r="O20" s="304"/>
      <c r="P20" s="332"/>
      <c r="Q20" s="332"/>
      <c r="R20" s="332"/>
      <c r="S20" s="332"/>
      <c r="T20" s="332"/>
      <c r="U20" s="332"/>
      <c r="V20" s="332"/>
    </row>
    <row r="21" spans="2:22">
      <c r="B21" s="45" t="s">
        <v>18</v>
      </c>
      <c r="C21" s="46" t="s">
        <v>14</v>
      </c>
      <c r="D21" s="47">
        <v>110</v>
      </c>
      <c r="E21" s="46" t="s">
        <v>34</v>
      </c>
      <c r="F21" s="304"/>
      <c r="G21" s="304"/>
      <c r="H21" s="304"/>
      <c r="I21" s="304"/>
      <c r="J21" s="304"/>
      <c r="K21" s="332"/>
      <c r="L21" s="332"/>
      <c r="M21" s="332"/>
      <c r="N21" s="332"/>
      <c r="O21" s="304"/>
      <c r="P21" s="332"/>
      <c r="Q21" s="332"/>
      <c r="R21" s="332"/>
      <c r="S21" s="332"/>
      <c r="T21" s="332"/>
      <c r="U21" s="332"/>
      <c r="V21" s="332"/>
    </row>
    <row r="22" spans="2:22" s="66" customFormat="1" ht="15.6">
      <c r="B22" s="54" t="s">
        <v>18</v>
      </c>
      <c r="C22" s="55" t="s">
        <v>14</v>
      </c>
      <c r="D22" s="56" t="s">
        <v>124</v>
      </c>
      <c r="E22" s="57" t="s">
        <v>121</v>
      </c>
      <c r="F22" s="307"/>
      <c r="G22" s="307"/>
      <c r="H22" s="307"/>
      <c r="I22" s="307"/>
      <c r="J22" s="333"/>
      <c r="K22" s="334"/>
      <c r="L22" s="335"/>
      <c r="M22" s="335"/>
      <c r="N22" s="335"/>
      <c r="O22" s="333"/>
      <c r="P22" s="334"/>
      <c r="Q22" s="335"/>
      <c r="R22" s="335"/>
      <c r="S22" s="336"/>
      <c r="T22" s="334"/>
      <c r="U22" s="335"/>
      <c r="V22" s="335"/>
    </row>
    <row r="23" spans="2:22">
      <c r="B23" s="45" t="s">
        <v>18</v>
      </c>
      <c r="C23" s="46" t="s">
        <v>14</v>
      </c>
      <c r="D23" s="47">
        <v>120</v>
      </c>
      <c r="E23" s="46" t="s">
        <v>31</v>
      </c>
      <c r="F23" s="304"/>
      <c r="G23" s="304"/>
      <c r="H23" s="304"/>
      <c r="I23" s="304"/>
      <c r="J23" s="304"/>
      <c r="K23" s="332"/>
      <c r="L23" s="332"/>
      <c r="M23" s="332"/>
      <c r="N23" s="332"/>
      <c r="O23" s="304"/>
      <c r="P23" s="332"/>
      <c r="Q23" s="332"/>
      <c r="R23" s="332"/>
      <c r="S23" s="332"/>
      <c r="T23" s="332"/>
      <c r="U23" s="332"/>
      <c r="V23" s="332"/>
    </row>
    <row r="24" spans="2:22">
      <c r="B24" s="45" t="s">
        <v>18</v>
      </c>
      <c r="C24" s="46" t="s">
        <v>14</v>
      </c>
      <c r="D24" s="47">
        <v>120</v>
      </c>
      <c r="E24" s="46" t="s">
        <v>118</v>
      </c>
      <c r="F24" s="304"/>
      <c r="G24" s="304"/>
      <c r="H24" s="304"/>
      <c r="I24" s="304"/>
      <c r="J24" s="304"/>
      <c r="K24" s="332"/>
      <c r="L24" s="332"/>
      <c r="M24" s="332"/>
      <c r="N24" s="332"/>
      <c r="O24" s="304"/>
      <c r="P24" s="332"/>
      <c r="Q24" s="332"/>
      <c r="R24" s="332"/>
      <c r="S24" s="332"/>
      <c r="T24" s="332"/>
      <c r="U24" s="332"/>
      <c r="V24" s="332"/>
    </row>
    <row r="25" spans="2:22">
      <c r="B25" s="45" t="s">
        <v>18</v>
      </c>
      <c r="C25" s="46" t="s">
        <v>14</v>
      </c>
      <c r="D25" s="47">
        <v>120</v>
      </c>
      <c r="E25" s="46" t="s">
        <v>119</v>
      </c>
      <c r="F25" s="304"/>
      <c r="G25" s="304"/>
      <c r="H25" s="304"/>
      <c r="I25" s="304"/>
      <c r="J25" s="304"/>
      <c r="K25" s="332"/>
      <c r="L25" s="332"/>
      <c r="M25" s="332"/>
      <c r="N25" s="332"/>
      <c r="O25" s="304"/>
      <c r="P25" s="332"/>
      <c r="Q25" s="332"/>
      <c r="R25" s="332"/>
      <c r="S25" s="332"/>
      <c r="T25" s="332"/>
      <c r="U25" s="332"/>
      <c r="V25" s="332"/>
    </row>
    <row r="26" spans="2:22">
      <c r="B26" s="45" t="s">
        <v>18</v>
      </c>
      <c r="C26" s="46" t="s">
        <v>14</v>
      </c>
      <c r="D26" s="47">
        <v>120</v>
      </c>
      <c r="E26" s="46" t="s">
        <v>34</v>
      </c>
      <c r="F26" s="304"/>
      <c r="G26" s="304"/>
      <c r="H26" s="304"/>
      <c r="I26" s="304"/>
      <c r="J26" s="304"/>
      <c r="K26" s="332"/>
      <c r="L26" s="332"/>
      <c r="M26" s="332"/>
      <c r="N26" s="332"/>
      <c r="O26" s="304"/>
      <c r="P26" s="332"/>
      <c r="Q26" s="332"/>
      <c r="R26" s="332"/>
      <c r="S26" s="332"/>
      <c r="T26" s="332"/>
      <c r="U26" s="332"/>
      <c r="V26" s="332"/>
    </row>
    <row r="27" spans="2:22" s="66" customFormat="1" ht="15.6">
      <c r="B27" s="54" t="s">
        <v>18</v>
      </c>
      <c r="C27" s="55" t="s">
        <v>14</v>
      </c>
      <c r="D27" s="56" t="s">
        <v>125</v>
      </c>
      <c r="E27" s="57" t="s">
        <v>121</v>
      </c>
      <c r="F27" s="307"/>
      <c r="G27" s="307"/>
      <c r="H27" s="307"/>
      <c r="I27" s="307"/>
      <c r="J27" s="333"/>
      <c r="K27" s="334"/>
      <c r="L27" s="335"/>
      <c r="M27" s="335"/>
      <c r="N27" s="335"/>
      <c r="O27" s="333"/>
      <c r="P27" s="334"/>
      <c r="Q27" s="335"/>
      <c r="R27" s="335"/>
      <c r="S27" s="336"/>
      <c r="T27" s="334"/>
      <c r="U27" s="335"/>
      <c r="V27" s="335"/>
    </row>
    <row r="28" spans="2:22">
      <c r="B28" s="45" t="s">
        <v>18</v>
      </c>
      <c r="C28" s="46" t="s">
        <v>14</v>
      </c>
      <c r="D28" s="47">
        <v>130</v>
      </c>
      <c r="E28" s="46" t="s">
        <v>31</v>
      </c>
      <c r="F28" s="304"/>
      <c r="G28" s="304"/>
      <c r="H28" s="304"/>
      <c r="I28" s="304"/>
      <c r="J28" s="304"/>
      <c r="K28" s="332"/>
      <c r="L28" s="332"/>
      <c r="M28" s="332"/>
      <c r="N28" s="332"/>
      <c r="O28" s="304"/>
      <c r="P28" s="332"/>
      <c r="Q28" s="332"/>
      <c r="R28" s="332"/>
      <c r="S28" s="332"/>
      <c r="T28" s="332"/>
      <c r="U28" s="332"/>
      <c r="V28" s="332"/>
    </row>
    <row r="29" spans="2:22">
      <c r="B29" s="45" t="s">
        <v>18</v>
      </c>
      <c r="C29" s="46" t="s">
        <v>14</v>
      </c>
      <c r="D29" s="47">
        <v>130</v>
      </c>
      <c r="E29" s="46" t="s">
        <v>118</v>
      </c>
      <c r="F29" s="304"/>
      <c r="G29" s="304"/>
      <c r="H29" s="304"/>
      <c r="I29" s="304"/>
      <c r="J29" s="304"/>
      <c r="K29" s="332"/>
      <c r="L29" s="332"/>
      <c r="M29" s="332"/>
      <c r="N29" s="332"/>
      <c r="O29" s="304"/>
      <c r="P29" s="332"/>
      <c r="Q29" s="332"/>
      <c r="R29" s="332"/>
      <c r="S29" s="332"/>
      <c r="T29" s="332"/>
      <c r="U29" s="332"/>
      <c r="V29" s="332"/>
    </row>
    <row r="30" spans="2:22">
      <c r="B30" s="45" t="s">
        <v>18</v>
      </c>
      <c r="C30" s="46" t="s">
        <v>14</v>
      </c>
      <c r="D30" s="47">
        <v>130</v>
      </c>
      <c r="E30" s="46" t="s">
        <v>119</v>
      </c>
      <c r="F30" s="304"/>
      <c r="G30" s="304"/>
      <c r="H30" s="304"/>
      <c r="I30" s="304"/>
      <c r="J30" s="304"/>
      <c r="K30" s="332"/>
      <c r="L30" s="332"/>
      <c r="M30" s="332"/>
      <c r="N30" s="332"/>
      <c r="O30" s="304"/>
      <c r="P30" s="332"/>
      <c r="Q30" s="332"/>
      <c r="R30" s="332"/>
      <c r="S30" s="332"/>
      <c r="T30" s="332"/>
      <c r="U30" s="332"/>
      <c r="V30" s="332"/>
    </row>
    <row r="31" spans="2:22">
      <c r="B31" s="45" t="s">
        <v>18</v>
      </c>
      <c r="C31" s="46" t="s">
        <v>14</v>
      </c>
      <c r="D31" s="47">
        <v>130</v>
      </c>
      <c r="E31" s="46" t="s">
        <v>34</v>
      </c>
      <c r="F31" s="304"/>
      <c r="G31" s="304"/>
      <c r="H31" s="304"/>
      <c r="I31" s="304"/>
      <c r="J31" s="304"/>
      <c r="K31" s="332"/>
      <c r="L31" s="332"/>
      <c r="M31" s="332"/>
      <c r="N31" s="332"/>
      <c r="O31" s="304"/>
      <c r="P31" s="332"/>
      <c r="Q31" s="332"/>
      <c r="R31" s="332"/>
      <c r="S31" s="332"/>
      <c r="T31" s="332"/>
      <c r="U31" s="332"/>
      <c r="V31" s="332"/>
    </row>
    <row r="32" spans="2:22" s="66" customFormat="1" ht="15.6">
      <c r="B32" s="54" t="s">
        <v>18</v>
      </c>
      <c r="C32" s="55" t="s">
        <v>14</v>
      </c>
      <c r="D32" s="56" t="s">
        <v>126</v>
      </c>
      <c r="E32" s="57" t="s">
        <v>121</v>
      </c>
      <c r="F32" s="307"/>
      <c r="G32" s="307"/>
      <c r="H32" s="307"/>
      <c r="I32" s="307"/>
      <c r="J32" s="333"/>
      <c r="K32" s="334"/>
      <c r="L32" s="335"/>
      <c r="M32" s="335"/>
      <c r="N32" s="335"/>
      <c r="O32" s="333"/>
      <c r="P32" s="334"/>
      <c r="Q32" s="335"/>
      <c r="R32" s="335"/>
      <c r="S32" s="336"/>
      <c r="T32" s="334"/>
      <c r="U32" s="335"/>
      <c r="V32" s="335"/>
    </row>
    <row r="33" spans="2:26" ht="15.6">
      <c r="B33" s="54" t="s">
        <v>18</v>
      </c>
      <c r="C33" s="55" t="s">
        <v>14</v>
      </c>
      <c r="D33" s="67" t="s">
        <v>127</v>
      </c>
      <c r="E33" s="68" t="s">
        <v>31</v>
      </c>
      <c r="F33" s="466">
        <v>22</v>
      </c>
      <c r="G33" s="466">
        <v>4494</v>
      </c>
      <c r="H33" s="466">
        <v>24071</v>
      </c>
      <c r="I33" s="339">
        <v>1.8464887053120774E-2</v>
      </c>
      <c r="J33" s="339">
        <v>109.24823627575496</v>
      </c>
      <c r="K33" s="338"/>
      <c r="L33" s="339"/>
      <c r="M33" s="339"/>
      <c r="N33" s="339">
        <v>15.934389373002958</v>
      </c>
      <c r="O33" s="339">
        <v>124.78646060305863</v>
      </c>
      <c r="P33" s="338"/>
      <c r="Q33" s="339"/>
      <c r="R33" s="339"/>
      <c r="S33" s="314">
        <v>0.77733013709332455</v>
      </c>
      <c r="T33" s="338">
        <v>6.2060738559724703E-3</v>
      </c>
      <c r="U33" s="399">
        <v>0.76516623233561853</v>
      </c>
      <c r="V33" s="399">
        <v>0.78949404185103056</v>
      </c>
      <c r="X33" s="66"/>
      <c r="Z33" s="66"/>
    </row>
    <row r="34" spans="2:26" ht="15.6">
      <c r="B34" s="54" t="s">
        <v>18</v>
      </c>
      <c r="C34" s="55" t="s">
        <v>14</v>
      </c>
      <c r="D34" s="67" t="s">
        <v>127</v>
      </c>
      <c r="E34" s="68" t="s">
        <v>118</v>
      </c>
      <c r="F34" s="466">
        <v>22</v>
      </c>
      <c r="G34" s="466">
        <v>1119</v>
      </c>
      <c r="H34" s="466">
        <v>5155</v>
      </c>
      <c r="I34" s="339">
        <v>3.3351159194997503E-3</v>
      </c>
      <c r="J34" s="339">
        <v>91.060156243653793</v>
      </c>
      <c r="K34" s="338"/>
      <c r="L34" s="339"/>
      <c r="M34" s="339"/>
      <c r="N34" s="339">
        <v>15.031487947452316</v>
      </c>
      <c r="O34" s="339">
        <v>106.57261208661487</v>
      </c>
      <c r="P34" s="338"/>
      <c r="Q34" s="339"/>
      <c r="R34" s="339"/>
      <c r="S34" s="314">
        <v>0.90479915212508955</v>
      </c>
      <c r="T34" s="338">
        <v>8.7736732707587965E-3</v>
      </c>
      <c r="U34" s="399">
        <v>0.88760275251440235</v>
      </c>
      <c r="V34" s="399">
        <v>0.92199555173577674</v>
      </c>
      <c r="X34" s="66"/>
      <c r="Z34" s="66"/>
    </row>
    <row r="35" spans="2:26" ht="15.6">
      <c r="B35" s="54" t="s">
        <v>18</v>
      </c>
      <c r="C35" s="55" t="s">
        <v>14</v>
      </c>
      <c r="D35" s="67" t="s">
        <v>127</v>
      </c>
      <c r="E35" s="68" t="s">
        <v>119</v>
      </c>
      <c r="F35" s="466">
        <v>22</v>
      </c>
      <c r="G35" s="466">
        <v>1322</v>
      </c>
      <c r="H35" s="466">
        <v>5616</v>
      </c>
      <c r="I35" s="339">
        <v>3.5035499785414509E-3</v>
      </c>
      <c r="J35" s="339">
        <v>80.09064981002885</v>
      </c>
      <c r="K35" s="338"/>
      <c r="L35" s="339"/>
      <c r="M35" s="339"/>
      <c r="N35" s="339">
        <v>9.1920944676429261</v>
      </c>
      <c r="O35" s="339">
        <v>87.579856735460538</v>
      </c>
      <c r="P35" s="338"/>
      <c r="Q35" s="339"/>
      <c r="R35" s="339"/>
      <c r="S35" s="314">
        <v>0.68816155026015879</v>
      </c>
      <c r="T35" s="338">
        <v>1.2740729803197065E-2</v>
      </c>
      <c r="U35" s="399">
        <v>0.66318971984589259</v>
      </c>
      <c r="V35" s="399">
        <v>0.713133380674425</v>
      </c>
      <c r="X35" s="66"/>
      <c r="Z35" s="66"/>
    </row>
    <row r="36" spans="2:26" ht="15.6">
      <c r="B36" s="54" t="s">
        <v>18</v>
      </c>
      <c r="C36" s="55" t="s">
        <v>14</v>
      </c>
      <c r="D36" s="67" t="s">
        <v>127</v>
      </c>
      <c r="E36" s="68" t="s">
        <v>34</v>
      </c>
      <c r="F36" s="466">
        <v>22</v>
      </c>
      <c r="G36" s="466">
        <v>90</v>
      </c>
      <c r="H36" s="466">
        <v>588</v>
      </c>
      <c r="I36" s="469">
        <v>3.1368093130974817E-4</v>
      </c>
      <c r="J36" s="469">
        <v>107.10106961606668</v>
      </c>
      <c r="K36" s="338"/>
      <c r="L36" s="339"/>
      <c r="M36" s="339"/>
      <c r="N36" s="469">
        <v>15.458603053839147</v>
      </c>
      <c r="O36" s="469">
        <v>118.53863500261996</v>
      </c>
      <c r="P36" s="338"/>
      <c r="Q36" s="339"/>
      <c r="R36" s="339"/>
      <c r="S36" s="517">
        <v>0.81062108972836</v>
      </c>
      <c r="T36" s="472">
        <v>4.1300328034205212E-2</v>
      </c>
      <c r="U36" s="518">
        <v>0.72967244678131782</v>
      </c>
      <c r="V36" s="518">
        <v>0.89156973267540218</v>
      </c>
      <c r="X36" s="66"/>
      <c r="Z36" s="66"/>
    </row>
    <row r="37" spans="2:26" s="66" customFormat="1" ht="15.6">
      <c r="B37" s="76" t="s">
        <v>18</v>
      </c>
      <c r="C37" s="77" t="s">
        <v>128</v>
      </c>
      <c r="D37" s="78" t="s">
        <v>127</v>
      </c>
      <c r="E37" s="79" t="s">
        <v>121</v>
      </c>
      <c r="F37" s="473">
        <v>22</v>
      </c>
      <c r="G37" s="473">
        <v>7025</v>
      </c>
      <c r="H37" s="473">
        <v>35430</v>
      </c>
      <c r="I37" s="476">
        <v>2.5617233882471713E-2</v>
      </c>
      <c r="J37" s="476">
        <v>102.86628486429274</v>
      </c>
      <c r="K37" s="342"/>
      <c r="L37" s="343"/>
      <c r="M37" s="343"/>
      <c r="N37" s="476">
        <v>14.888902053503079</v>
      </c>
      <c r="O37" s="476">
        <v>117.2501154627827</v>
      </c>
      <c r="P37" s="342"/>
      <c r="Q37" s="343"/>
      <c r="R37" s="343"/>
      <c r="S37" s="519">
        <v>0.78213784109373619</v>
      </c>
      <c r="T37" s="475">
        <v>4.9250357387718687E-3</v>
      </c>
      <c r="U37" s="520">
        <v>0.77248477104574331</v>
      </c>
      <c r="V37" s="520">
        <v>0.79179091114172906</v>
      </c>
    </row>
    <row r="38" spans="2:26">
      <c r="B38" s="45" t="s">
        <v>18</v>
      </c>
      <c r="C38" s="46" t="s">
        <v>12</v>
      </c>
      <c r="D38" s="47">
        <v>60</v>
      </c>
      <c r="E38" s="46" t="s">
        <v>31</v>
      </c>
      <c r="F38" s="304"/>
      <c r="G38" s="304"/>
      <c r="H38" s="304"/>
      <c r="I38" s="304"/>
      <c r="J38" s="304"/>
      <c r="K38" s="332"/>
      <c r="L38" s="332"/>
      <c r="M38" s="332"/>
      <c r="N38" s="332"/>
      <c r="O38" s="304"/>
      <c r="P38" s="332"/>
      <c r="Q38" s="332"/>
      <c r="R38" s="332"/>
      <c r="S38" s="332"/>
      <c r="T38" s="332"/>
      <c r="U38" s="332"/>
      <c r="V38" s="332"/>
    </row>
    <row r="39" spans="2:26">
      <c r="B39" s="45" t="s">
        <v>18</v>
      </c>
      <c r="C39" s="46" t="s">
        <v>12</v>
      </c>
      <c r="D39" s="47">
        <v>60</v>
      </c>
      <c r="E39" s="46" t="s">
        <v>118</v>
      </c>
      <c r="F39" s="304"/>
      <c r="G39" s="304"/>
      <c r="H39" s="304"/>
      <c r="I39" s="304"/>
      <c r="J39" s="304"/>
      <c r="K39" s="332"/>
      <c r="L39" s="332"/>
      <c r="M39" s="332"/>
      <c r="N39" s="332"/>
      <c r="O39" s="304"/>
      <c r="P39" s="332"/>
      <c r="Q39" s="332"/>
      <c r="R39" s="332"/>
      <c r="S39" s="332"/>
      <c r="T39" s="332"/>
      <c r="U39" s="332"/>
      <c r="V39" s="332"/>
    </row>
    <row r="40" spans="2:26">
      <c r="B40" s="45" t="s">
        <v>18</v>
      </c>
      <c r="C40" s="46" t="s">
        <v>12</v>
      </c>
      <c r="D40" s="47">
        <v>60</v>
      </c>
      <c r="E40" s="46" t="s">
        <v>119</v>
      </c>
      <c r="F40" s="304"/>
      <c r="G40" s="304"/>
      <c r="H40" s="304"/>
      <c r="I40" s="304"/>
      <c r="J40" s="304"/>
      <c r="K40" s="332"/>
      <c r="L40" s="332"/>
      <c r="M40" s="332"/>
      <c r="N40" s="332"/>
      <c r="O40" s="304"/>
      <c r="P40" s="332"/>
      <c r="Q40" s="332"/>
      <c r="R40" s="332"/>
      <c r="S40" s="332"/>
      <c r="T40" s="332"/>
      <c r="U40" s="332"/>
      <c r="V40" s="332"/>
    </row>
    <row r="41" spans="2:26">
      <c r="B41" s="45" t="s">
        <v>18</v>
      </c>
      <c r="C41" s="46" t="s">
        <v>12</v>
      </c>
      <c r="D41" s="47">
        <v>60</v>
      </c>
      <c r="E41" s="46" t="s">
        <v>34</v>
      </c>
      <c r="F41" s="304"/>
      <c r="G41" s="304"/>
      <c r="H41" s="304"/>
      <c r="I41" s="304"/>
      <c r="J41" s="304"/>
      <c r="K41" s="332"/>
      <c r="L41" s="332"/>
      <c r="M41" s="332"/>
      <c r="N41" s="332"/>
      <c r="O41" s="304"/>
      <c r="P41" s="332"/>
      <c r="Q41" s="332"/>
      <c r="R41" s="332"/>
      <c r="S41" s="332"/>
      <c r="T41" s="332"/>
      <c r="U41" s="332"/>
      <c r="V41" s="332"/>
    </row>
    <row r="42" spans="2:26" ht="15.6">
      <c r="B42" s="54" t="s">
        <v>18</v>
      </c>
      <c r="C42" s="55" t="s">
        <v>12</v>
      </c>
      <c r="D42" s="56" t="s">
        <v>129</v>
      </c>
      <c r="E42" s="57" t="s">
        <v>121</v>
      </c>
      <c r="F42" s="307"/>
      <c r="G42" s="307"/>
      <c r="H42" s="307"/>
      <c r="I42" s="307"/>
      <c r="J42" s="333"/>
      <c r="K42" s="334"/>
      <c r="L42" s="335"/>
      <c r="M42" s="335"/>
      <c r="N42" s="335"/>
      <c r="O42" s="333"/>
      <c r="P42" s="334"/>
      <c r="Q42" s="335"/>
      <c r="R42" s="335"/>
      <c r="S42" s="336"/>
      <c r="T42" s="334"/>
      <c r="U42" s="335"/>
      <c r="V42" s="335"/>
      <c r="X42" s="66"/>
      <c r="Z42" s="66"/>
    </row>
    <row r="43" spans="2:26">
      <c r="B43" s="45" t="s">
        <v>18</v>
      </c>
      <c r="C43" s="46" t="s">
        <v>12</v>
      </c>
      <c r="D43" s="47">
        <v>70</v>
      </c>
      <c r="E43" s="46" t="s">
        <v>31</v>
      </c>
      <c r="F43" s="304"/>
      <c r="G43" s="304"/>
      <c r="H43" s="304"/>
      <c r="I43" s="304"/>
      <c r="J43" s="304"/>
      <c r="K43" s="332"/>
      <c r="L43" s="332"/>
      <c r="M43" s="332"/>
      <c r="N43" s="332"/>
      <c r="O43" s="304"/>
      <c r="P43" s="332"/>
      <c r="Q43" s="332"/>
      <c r="R43" s="332"/>
      <c r="S43" s="332"/>
      <c r="T43" s="332"/>
      <c r="U43" s="332"/>
      <c r="V43" s="332"/>
    </row>
    <row r="44" spans="2:26">
      <c r="B44" s="45" t="s">
        <v>18</v>
      </c>
      <c r="C44" s="46" t="s">
        <v>12</v>
      </c>
      <c r="D44" s="47">
        <v>70</v>
      </c>
      <c r="E44" s="46" t="s">
        <v>118</v>
      </c>
      <c r="F44" s="304"/>
      <c r="G44" s="304"/>
      <c r="H44" s="304"/>
      <c r="I44" s="304"/>
      <c r="J44" s="304"/>
      <c r="K44" s="332"/>
      <c r="L44" s="332"/>
      <c r="M44" s="332"/>
      <c r="N44" s="332"/>
      <c r="O44" s="304"/>
      <c r="P44" s="332"/>
      <c r="Q44" s="332"/>
      <c r="R44" s="332"/>
      <c r="S44" s="332"/>
      <c r="T44" s="332"/>
      <c r="U44" s="332"/>
      <c r="V44" s="332"/>
    </row>
    <row r="45" spans="2:26">
      <c r="B45" s="45" t="s">
        <v>18</v>
      </c>
      <c r="C45" s="46" t="s">
        <v>12</v>
      </c>
      <c r="D45" s="47">
        <v>70</v>
      </c>
      <c r="E45" s="46" t="s">
        <v>119</v>
      </c>
      <c r="F45" s="304"/>
      <c r="G45" s="304"/>
      <c r="H45" s="304"/>
      <c r="I45" s="304"/>
      <c r="J45" s="304"/>
      <c r="K45" s="332"/>
      <c r="L45" s="332"/>
      <c r="M45" s="332"/>
      <c r="N45" s="332"/>
      <c r="O45" s="304"/>
      <c r="P45" s="332"/>
      <c r="Q45" s="332"/>
      <c r="R45" s="332"/>
      <c r="S45" s="332"/>
      <c r="T45" s="332"/>
      <c r="U45" s="332"/>
      <c r="V45" s="332"/>
    </row>
    <row r="46" spans="2:26">
      <c r="B46" s="45" t="s">
        <v>18</v>
      </c>
      <c r="C46" s="46" t="s">
        <v>12</v>
      </c>
      <c r="D46" s="47">
        <v>70</v>
      </c>
      <c r="E46" s="46" t="s">
        <v>34</v>
      </c>
      <c r="F46" s="304"/>
      <c r="G46" s="304"/>
      <c r="H46" s="304"/>
      <c r="I46" s="304"/>
      <c r="J46" s="304"/>
      <c r="K46" s="332"/>
      <c r="L46" s="332"/>
      <c r="M46" s="332"/>
      <c r="N46" s="332"/>
      <c r="O46" s="304"/>
      <c r="P46" s="332"/>
      <c r="Q46" s="332"/>
      <c r="R46" s="332"/>
      <c r="S46" s="332"/>
      <c r="T46" s="332"/>
      <c r="U46" s="332"/>
      <c r="V46" s="332"/>
    </row>
    <row r="47" spans="2:26" ht="15.6">
      <c r="B47" s="54" t="s">
        <v>18</v>
      </c>
      <c r="C47" s="55" t="s">
        <v>12</v>
      </c>
      <c r="D47" s="56" t="s">
        <v>130</v>
      </c>
      <c r="E47" s="57" t="s">
        <v>121</v>
      </c>
      <c r="F47" s="307"/>
      <c r="G47" s="307"/>
      <c r="H47" s="307"/>
      <c r="I47" s="307"/>
      <c r="J47" s="333"/>
      <c r="K47" s="334"/>
      <c r="L47" s="335"/>
      <c r="M47" s="335"/>
      <c r="N47" s="335"/>
      <c r="O47" s="333"/>
      <c r="P47" s="334"/>
      <c r="Q47" s="335"/>
      <c r="R47" s="335"/>
      <c r="S47" s="336"/>
      <c r="T47" s="334"/>
      <c r="U47" s="335"/>
      <c r="V47" s="335"/>
      <c r="X47" s="66"/>
      <c r="Z47" s="66"/>
    </row>
    <row r="48" spans="2:26">
      <c r="B48" s="45" t="s">
        <v>18</v>
      </c>
      <c r="C48" s="46" t="s">
        <v>12</v>
      </c>
      <c r="D48" s="47">
        <v>80</v>
      </c>
      <c r="E48" s="46" t="s">
        <v>31</v>
      </c>
      <c r="F48" s="304"/>
      <c r="G48" s="304"/>
      <c r="H48" s="304"/>
      <c r="I48" s="304"/>
      <c r="J48" s="304"/>
      <c r="K48" s="332"/>
      <c r="L48" s="332"/>
      <c r="M48" s="332"/>
      <c r="N48" s="332"/>
      <c r="O48" s="304"/>
      <c r="P48" s="332"/>
      <c r="Q48" s="332"/>
      <c r="R48" s="332"/>
      <c r="S48" s="332"/>
      <c r="T48" s="332"/>
      <c r="U48" s="332"/>
      <c r="V48" s="332"/>
    </row>
    <row r="49" spans="2:26">
      <c r="B49" s="45" t="s">
        <v>18</v>
      </c>
      <c r="C49" s="46" t="s">
        <v>12</v>
      </c>
      <c r="D49" s="47">
        <v>80</v>
      </c>
      <c r="E49" s="46" t="s">
        <v>118</v>
      </c>
      <c r="F49" s="304"/>
      <c r="G49" s="304"/>
      <c r="H49" s="304"/>
      <c r="I49" s="304"/>
      <c r="J49" s="304"/>
      <c r="K49" s="332"/>
      <c r="L49" s="332"/>
      <c r="M49" s="332"/>
      <c r="N49" s="332"/>
      <c r="O49" s="304"/>
      <c r="P49" s="332"/>
      <c r="Q49" s="332"/>
      <c r="R49" s="332"/>
      <c r="S49" s="332"/>
      <c r="T49" s="332"/>
      <c r="U49" s="332"/>
      <c r="V49" s="332"/>
    </row>
    <row r="50" spans="2:26">
      <c r="B50" s="45" t="s">
        <v>18</v>
      </c>
      <c r="C50" s="46" t="s">
        <v>12</v>
      </c>
      <c r="D50" s="47">
        <v>80</v>
      </c>
      <c r="E50" s="46" t="s">
        <v>119</v>
      </c>
      <c r="F50" s="304"/>
      <c r="G50" s="304"/>
      <c r="H50" s="304"/>
      <c r="I50" s="304"/>
      <c r="J50" s="304"/>
      <c r="K50" s="332"/>
      <c r="L50" s="332"/>
      <c r="M50" s="332"/>
      <c r="N50" s="332"/>
      <c r="O50" s="304"/>
      <c r="P50" s="332"/>
      <c r="Q50" s="332"/>
      <c r="R50" s="332"/>
      <c r="S50" s="332"/>
      <c r="T50" s="332"/>
      <c r="U50" s="332"/>
      <c r="V50" s="332"/>
    </row>
    <row r="51" spans="2:26">
      <c r="B51" s="45" t="s">
        <v>18</v>
      </c>
      <c r="C51" s="46" t="s">
        <v>12</v>
      </c>
      <c r="D51" s="47">
        <v>80</v>
      </c>
      <c r="E51" s="46" t="s">
        <v>34</v>
      </c>
      <c r="F51" s="304"/>
      <c r="G51" s="304"/>
      <c r="H51" s="304"/>
      <c r="I51" s="304"/>
      <c r="J51" s="304"/>
      <c r="K51" s="332"/>
      <c r="L51" s="332"/>
      <c r="M51" s="332"/>
      <c r="N51" s="332"/>
      <c r="O51" s="304"/>
      <c r="P51" s="332"/>
      <c r="Q51" s="332"/>
      <c r="R51" s="332"/>
      <c r="S51" s="332"/>
      <c r="T51" s="332"/>
      <c r="U51" s="332"/>
      <c r="V51" s="332"/>
    </row>
    <row r="52" spans="2:26" ht="15.6">
      <c r="B52" s="54" t="s">
        <v>18</v>
      </c>
      <c r="C52" s="55" t="s">
        <v>12</v>
      </c>
      <c r="D52" s="56" t="s">
        <v>120</v>
      </c>
      <c r="E52" s="57" t="s">
        <v>121</v>
      </c>
      <c r="F52" s="307"/>
      <c r="G52" s="307"/>
      <c r="H52" s="307"/>
      <c r="I52" s="307"/>
      <c r="J52" s="333"/>
      <c r="K52" s="334"/>
      <c r="L52" s="335"/>
      <c r="M52" s="335"/>
      <c r="N52" s="335"/>
      <c r="O52" s="333"/>
      <c r="P52" s="334"/>
      <c r="Q52" s="335"/>
      <c r="R52" s="335"/>
      <c r="S52" s="336"/>
      <c r="T52" s="334"/>
      <c r="U52" s="335"/>
      <c r="V52" s="335"/>
      <c r="X52" s="66"/>
      <c r="Z52" s="66"/>
    </row>
    <row r="53" spans="2:26">
      <c r="B53" s="45" t="s">
        <v>18</v>
      </c>
      <c r="C53" s="46" t="s">
        <v>12</v>
      </c>
      <c r="D53" s="47">
        <v>90</v>
      </c>
      <c r="E53" s="46" t="s">
        <v>31</v>
      </c>
      <c r="F53" s="304"/>
      <c r="G53" s="304"/>
      <c r="H53" s="304"/>
      <c r="I53" s="304"/>
      <c r="J53" s="304"/>
      <c r="K53" s="332"/>
      <c r="L53" s="332"/>
      <c r="M53" s="332"/>
      <c r="N53" s="332"/>
      <c r="O53" s="304"/>
      <c r="P53" s="332"/>
      <c r="Q53" s="332"/>
      <c r="R53" s="332"/>
      <c r="S53" s="332"/>
      <c r="T53" s="332"/>
      <c r="U53" s="332"/>
      <c r="V53" s="332"/>
    </row>
    <row r="54" spans="2:26">
      <c r="B54" s="45" t="s">
        <v>18</v>
      </c>
      <c r="C54" s="46" t="s">
        <v>12</v>
      </c>
      <c r="D54" s="47">
        <v>90</v>
      </c>
      <c r="E54" s="46" t="s">
        <v>118</v>
      </c>
      <c r="F54" s="304"/>
      <c r="G54" s="304"/>
      <c r="H54" s="304"/>
      <c r="I54" s="304"/>
      <c r="J54" s="304"/>
      <c r="K54" s="332"/>
      <c r="L54" s="332"/>
      <c r="M54" s="332"/>
      <c r="N54" s="332"/>
      <c r="O54" s="304"/>
      <c r="P54" s="332"/>
      <c r="Q54" s="332"/>
      <c r="R54" s="332"/>
      <c r="S54" s="332"/>
      <c r="T54" s="332"/>
      <c r="U54" s="332"/>
      <c r="V54" s="332"/>
    </row>
    <row r="55" spans="2:26">
      <c r="B55" s="45" t="s">
        <v>18</v>
      </c>
      <c r="C55" s="46" t="s">
        <v>12</v>
      </c>
      <c r="D55" s="47">
        <v>90</v>
      </c>
      <c r="E55" s="46" t="s">
        <v>119</v>
      </c>
      <c r="F55" s="304"/>
      <c r="G55" s="304"/>
      <c r="H55" s="304"/>
      <c r="I55" s="304"/>
      <c r="J55" s="304"/>
      <c r="K55" s="332"/>
      <c r="L55" s="332"/>
      <c r="M55" s="332"/>
      <c r="N55" s="332"/>
      <c r="O55" s="304"/>
      <c r="P55" s="332"/>
      <c r="Q55" s="332"/>
      <c r="R55" s="332"/>
      <c r="S55" s="332"/>
      <c r="T55" s="332"/>
      <c r="U55" s="332"/>
      <c r="V55" s="332"/>
    </row>
    <row r="56" spans="2:26">
      <c r="B56" s="45" t="s">
        <v>18</v>
      </c>
      <c r="C56" s="46" t="s">
        <v>12</v>
      </c>
      <c r="D56" s="47">
        <v>90</v>
      </c>
      <c r="E56" s="46" t="s">
        <v>34</v>
      </c>
      <c r="F56" s="304"/>
      <c r="G56" s="304"/>
      <c r="H56" s="304"/>
      <c r="I56" s="304"/>
      <c r="J56" s="304"/>
      <c r="K56" s="332"/>
      <c r="L56" s="332"/>
      <c r="M56" s="332"/>
      <c r="N56" s="332"/>
      <c r="O56" s="304"/>
      <c r="P56" s="332"/>
      <c r="Q56" s="332"/>
      <c r="R56" s="332"/>
      <c r="S56" s="332"/>
      <c r="T56" s="332"/>
      <c r="U56" s="332"/>
      <c r="V56" s="332"/>
    </row>
    <row r="57" spans="2:26" ht="15.6">
      <c r="B57" s="54" t="s">
        <v>18</v>
      </c>
      <c r="C57" s="55" t="s">
        <v>12</v>
      </c>
      <c r="D57" s="56" t="s">
        <v>122</v>
      </c>
      <c r="E57" s="57" t="s">
        <v>121</v>
      </c>
      <c r="F57" s="307"/>
      <c r="G57" s="307"/>
      <c r="H57" s="307"/>
      <c r="I57" s="307"/>
      <c r="J57" s="333"/>
      <c r="K57" s="334"/>
      <c r="L57" s="335"/>
      <c r="M57" s="335"/>
      <c r="N57" s="335"/>
      <c r="O57" s="333"/>
      <c r="P57" s="334"/>
      <c r="Q57" s="335"/>
      <c r="R57" s="335"/>
      <c r="S57" s="336"/>
      <c r="T57" s="334"/>
      <c r="U57" s="335"/>
      <c r="V57" s="335"/>
      <c r="X57" s="66"/>
      <c r="Z57" s="66"/>
    </row>
    <row r="58" spans="2:26">
      <c r="B58" s="45" t="s">
        <v>18</v>
      </c>
      <c r="C58" s="46" t="s">
        <v>12</v>
      </c>
      <c r="D58" s="47">
        <v>100</v>
      </c>
      <c r="E58" s="46" t="s">
        <v>31</v>
      </c>
      <c r="F58" s="304"/>
      <c r="G58" s="304"/>
      <c r="H58" s="304"/>
      <c r="I58" s="304"/>
      <c r="J58" s="304"/>
      <c r="K58" s="332"/>
      <c r="L58" s="332"/>
      <c r="M58" s="332"/>
      <c r="N58" s="332"/>
      <c r="O58" s="304"/>
      <c r="P58" s="332"/>
      <c r="Q58" s="332"/>
      <c r="R58" s="332"/>
      <c r="S58" s="332"/>
      <c r="T58" s="332"/>
      <c r="U58" s="332"/>
      <c r="V58" s="332"/>
    </row>
    <row r="59" spans="2:26">
      <c r="B59" s="45" t="s">
        <v>18</v>
      </c>
      <c r="C59" s="46" t="s">
        <v>12</v>
      </c>
      <c r="D59" s="47">
        <v>100</v>
      </c>
      <c r="E59" s="46" t="s">
        <v>118</v>
      </c>
      <c r="F59" s="304"/>
      <c r="G59" s="304"/>
      <c r="H59" s="304"/>
      <c r="I59" s="304"/>
      <c r="J59" s="304"/>
      <c r="K59" s="332"/>
      <c r="L59" s="332"/>
      <c r="M59" s="332"/>
      <c r="N59" s="332"/>
      <c r="O59" s="304"/>
      <c r="P59" s="332"/>
      <c r="Q59" s="332"/>
      <c r="R59" s="332"/>
      <c r="S59" s="332"/>
      <c r="T59" s="332"/>
      <c r="U59" s="332"/>
      <c r="V59" s="332"/>
    </row>
    <row r="60" spans="2:26">
      <c r="B60" s="45" t="s">
        <v>18</v>
      </c>
      <c r="C60" s="46" t="s">
        <v>12</v>
      </c>
      <c r="D60" s="47">
        <v>100</v>
      </c>
      <c r="E60" s="46" t="s">
        <v>119</v>
      </c>
      <c r="F60" s="304"/>
      <c r="G60" s="304"/>
      <c r="H60" s="304"/>
      <c r="I60" s="304"/>
      <c r="J60" s="304"/>
      <c r="K60" s="332"/>
      <c r="L60" s="332"/>
      <c r="M60" s="332"/>
      <c r="N60" s="332"/>
      <c r="O60" s="304"/>
      <c r="P60" s="332"/>
      <c r="Q60" s="332"/>
      <c r="R60" s="332"/>
      <c r="S60" s="332"/>
      <c r="T60" s="332"/>
      <c r="U60" s="332"/>
      <c r="V60" s="332"/>
    </row>
    <row r="61" spans="2:26">
      <c r="B61" s="45" t="s">
        <v>18</v>
      </c>
      <c r="C61" s="46" t="s">
        <v>12</v>
      </c>
      <c r="D61" s="47">
        <v>100</v>
      </c>
      <c r="E61" s="46" t="s">
        <v>34</v>
      </c>
      <c r="F61" s="304"/>
      <c r="G61" s="304"/>
      <c r="H61" s="304"/>
      <c r="I61" s="304"/>
      <c r="J61" s="304"/>
      <c r="K61" s="332"/>
      <c r="L61" s="332"/>
      <c r="M61" s="332"/>
      <c r="N61" s="332"/>
      <c r="O61" s="304"/>
      <c r="P61" s="332"/>
      <c r="Q61" s="332"/>
      <c r="R61" s="332"/>
      <c r="S61" s="332"/>
      <c r="T61" s="332"/>
      <c r="U61" s="332"/>
      <c r="V61" s="332"/>
    </row>
    <row r="62" spans="2:26" ht="15.6">
      <c r="B62" s="54" t="s">
        <v>18</v>
      </c>
      <c r="C62" s="55" t="s">
        <v>12</v>
      </c>
      <c r="D62" s="56" t="s">
        <v>123</v>
      </c>
      <c r="E62" s="57" t="s">
        <v>121</v>
      </c>
      <c r="F62" s="307"/>
      <c r="G62" s="307"/>
      <c r="H62" s="307"/>
      <c r="I62" s="307"/>
      <c r="J62" s="333"/>
      <c r="K62" s="334"/>
      <c r="L62" s="335"/>
      <c r="M62" s="335"/>
      <c r="N62" s="335"/>
      <c r="O62" s="333"/>
      <c r="P62" s="334"/>
      <c r="Q62" s="335"/>
      <c r="R62" s="335"/>
      <c r="S62" s="336"/>
      <c r="T62" s="334"/>
      <c r="U62" s="335"/>
      <c r="V62" s="335"/>
      <c r="X62" s="66"/>
      <c r="Z62" s="66"/>
    </row>
    <row r="63" spans="2:26" ht="15.6">
      <c r="B63" s="54" t="s">
        <v>18</v>
      </c>
      <c r="C63" s="55" t="s">
        <v>12</v>
      </c>
      <c r="D63" s="67" t="s">
        <v>127</v>
      </c>
      <c r="E63" s="68" t="s">
        <v>31</v>
      </c>
      <c r="F63" s="466">
        <v>35</v>
      </c>
      <c r="G63" s="466">
        <v>8305</v>
      </c>
      <c r="H63" s="466">
        <v>26645</v>
      </c>
      <c r="I63" s="469">
        <v>0.21844046407170689</v>
      </c>
      <c r="J63" s="469">
        <v>68.128889088977772</v>
      </c>
      <c r="K63" s="338"/>
      <c r="L63" s="339"/>
      <c r="M63" s="339"/>
      <c r="N63" s="469">
        <v>11.320158055918139</v>
      </c>
      <c r="O63" s="469">
        <v>78.900021739509242</v>
      </c>
      <c r="P63" s="338"/>
      <c r="Q63" s="339"/>
      <c r="R63" s="339"/>
      <c r="S63" s="517">
        <v>0.84358106351059681</v>
      </c>
      <c r="T63" s="472">
        <v>3.9860088361081784E-3</v>
      </c>
      <c r="U63" s="518">
        <v>0.83576848619182476</v>
      </c>
      <c r="V63" s="518">
        <v>0.85139364082936886</v>
      </c>
      <c r="X63" s="66"/>
      <c r="Z63" s="66"/>
    </row>
    <row r="64" spans="2:26" ht="15.6">
      <c r="B64" s="54" t="s">
        <v>18</v>
      </c>
      <c r="C64" s="55" t="s">
        <v>12</v>
      </c>
      <c r="D64" s="67" t="s">
        <v>127</v>
      </c>
      <c r="E64" s="68" t="s">
        <v>118</v>
      </c>
      <c r="F64" s="466">
        <v>35</v>
      </c>
      <c r="G64" s="466">
        <v>1459</v>
      </c>
      <c r="H64" s="466">
        <v>5027</v>
      </c>
      <c r="I64" s="469">
        <v>5.1937384945667589E-2</v>
      </c>
      <c r="J64" s="469">
        <v>63.28680446144422</v>
      </c>
      <c r="K64" s="338"/>
      <c r="L64" s="339"/>
      <c r="M64" s="339"/>
      <c r="N64" s="469">
        <v>9.9609820616605536</v>
      </c>
      <c r="O64" s="469">
        <v>73.239147114339104</v>
      </c>
      <c r="P64" s="338"/>
      <c r="Q64" s="339"/>
      <c r="R64" s="339"/>
      <c r="S64" s="517">
        <v>0.88294081471049146</v>
      </c>
      <c r="T64" s="472">
        <v>8.4166816159033427E-3</v>
      </c>
      <c r="U64" s="518">
        <v>0.86644411874332095</v>
      </c>
      <c r="V64" s="518">
        <v>0.89943751067766198</v>
      </c>
      <c r="X64" s="66"/>
      <c r="Z64" s="66"/>
    </row>
    <row r="65" spans="2:26" ht="15.6">
      <c r="B65" s="54" t="s">
        <v>18</v>
      </c>
      <c r="C65" s="55" t="s">
        <v>12</v>
      </c>
      <c r="D65" s="67" t="s">
        <v>127</v>
      </c>
      <c r="E65" s="68" t="s">
        <v>119</v>
      </c>
      <c r="F65" s="466">
        <v>35</v>
      </c>
      <c r="G65" s="466">
        <v>481</v>
      </c>
      <c r="H65" s="466">
        <v>1701</v>
      </c>
      <c r="I65" s="469">
        <v>2.4322815595892461E-2</v>
      </c>
      <c r="J65" s="469">
        <v>59.742940100574842</v>
      </c>
      <c r="K65" s="338"/>
      <c r="L65" s="339"/>
      <c r="M65" s="339"/>
      <c r="N65" s="469">
        <v>8.940145983118045</v>
      </c>
      <c r="O65" s="469">
        <v>65.936448267527098</v>
      </c>
      <c r="P65" s="338"/>
      <c r="Q65" s="339"/>
      <c r="R65" s="339"/>
      <c r="S65" s="517">
        <v>0.6945060160470431</v>
      </c>
      <c r="T65" s="472">
        <v>2.1002297157870609E-2</v>
      </c>
      <c r="U65" s="518">
        <v>0.65334151361761672</v>
      </c>
      <c r="V65" s="518">
        <v>0.73567051847646947</v>
      </c>
      <c r="X65" s="66"/>
      <c r="Z65" s="66"/>
    </row>
    <row r="66" spans="2:26" ht="15.6">
      <c r="B66" s="54" t="s">
        <v>18</v>
      </c>
      <c r="C66" s="55" t="s">
        <v>12</v>
      </c>
      <c r="D66" s="67" t="s">
        <v>127</v>
      </c>
      <c r="E66" s="68" t="s">
        <v>34</v>
      </c>
      <c r="F66" s="466">
        <v>35</v>
      </c>
      <c r="G66" s="466">
        <v>503</v>
      </c>
      <c r="H66" s="466">
        <v>1505</v>
      </c>
      <c r="I66" s="469">
        <v>1.585247944388269E-2</v>
      </c>
      <c r="J66" s="469">
        <v>68.618696650946788</v>
      </c>
      <c r="K66" s="338"/>
      <c r="L66" s="339"/>
      <c r="M66" s="339"/>
      <c r="N66" s="469">
        <v>14.040174204661319</v>
      </c>
      <c r="O66" s="469">
        <v>82.277636260479142</v>
      </c>
      <c r="P66" s="338"/>
      <c r="Q66" s="339"/>
      <c r="R66" s="339"/>
      <c r="S66" s="517">
        <v>0.80572255977184737</v>
      </c>
      <c r="T66" s="472">
        <v>1.7640868218545082E-2</v>
      </c>
      <c r="U66" s="518">
        <v>0.77114645806349902</v>
      </c>
      <c r="V66" s="518">
        <v>0.84029866148019572</v>
      </c>
      <c r="X66" s="66"/>
      <c r="Z66" s="66"/>
    </row>
    <row r="67" spans="2:26" ht="15.6">
      <c r="B67" s="76" t="s">
        <v>18</v>
      </c>
      <c r="C67" s="77" t="s">
        <v>131</v>
      </c>
      <c r="D67" s="78" t="s">
        <v>127</v>
      </c>
      <c r="E67" s="79" t="s">
        <v>121</v>
      </c>
      <c r="F67" s="473">
        <v>35</v>
      </c>
      <c r="G67" s="473">
        <v>10748</v>
      </c>
      <c r="H67" s="473">
        <v>34878</v>
      </c>
      <c r="I67" s="476">
        <v>0.31055314405714973</v>
      </c>
      <c r="J67" s="476">
        <v>66.687298661249741</v>
      </c>
      <c r="K67" s="342"/>
      <c r="L67" s="343"/>
      <c r="M67" s="343"/>
      <c r="N67" s="476">
        <v>11.045288381809499</v>
      </c>
      <c r="O67" s="476">
        <v>77.110382582952695</v>
      </c>
      <c r="P67" s="342"/>
      <c r="Q67" s="343"/>
      <c r="R67" s="343"/>
      <c r="S67" s="519">
        <v>0.83655542704863406</v>
      </c>
      <c r="T67" s="475">
        <v>3.5667180860153502E-3</v>
      </c>
      <c r="U67" s="520">
        <v>0.829564659600044</v>
      </c>
      <c r="V67" s="520">
        <v>0.84354619449722412</v>
      </c>
      <c r="X67" s="66"/>
      <c r="Z67" s="66"/>
    </row>
    <row r="68" spans="2:26">
      <c r="B68" s="45" t="s">
        <v>18</v>
      </c>
      <c r="C68" s="46" t="s">
        <v>10</v>
      </c>
      <c r="D68" s="47">
        <v>30</v>
      </c>
      <c r="E68" s="46" t="s">
        <v>31</v>
      </c>
      <c r="F68" s="304"/>
      <c r="G68" s="304"/>
      <c r="H68" s="304"/>
      <c r="I68" s="304"/>
      <c r="J68" s="304"/>
      <c r="K68" s="332"/>
      <c r="L68" s="332"/>
      <c r="M68" s="332"/>
      <c r="N68" s="332"/>
      <c r="O68" s="304"/>
      <c r="P68" s="332"/>
      <c r="Q68" s="332"/>
      <c r="R68" s="332"/>
      <c r="S68" s="332"/>
      <c r="T68" s="332"/>
      <c r="U68" s="332"/>
      <c r="V68" s="332"/>
    </row>
    <row r="69" spans="2:26">
      <c r="B69" s="45" t="s">
        <v>18</v>
      </c>
      <c r="C69" s="46" t="s">
        <v>10</v>
      </c>
      <c r="D69" s="47">
        <v>30</v>
      </c>
      <c r="E69" s="46" t="s">
        <v>118</v>
      </c>
      <c r="F69" s="304"/>
      <c r="G69" s="304"/>
      <c r="H69" s="304"/>
      <c r="I69" s="304"/>
      <c r="J69" s="304"/>
      <c r="K69" s="332"/>
      <c r="L69" s="332"/>
      <c r="M69" s="332"/>
      <c r="N69" s="332"/>
      <c r="O69" s="304"/>
      <c r="P69" s="332"/>
      <c r="Q69" s="332"/>
      <c r="R69" s="332"/>
      <c r="S69" s="332"/>
      <c r="T69" s="332"/>
      <c r="U69" s="332"/>
      <c r="V69" s="332"/>
    </row>
    <row r="70" spans="2:26">
      <c r="B70" s="45" t="s">
        <v>18</v>
      </c>
      <c r="C70" s="46" t="s">
        <v>10</v>
      </c>
      <c r="D70" s="47">
        <v>30</v>
      </c>
      <c r="E70" s="46" t="s">
        <v>119</v>
      </c>
      <c r="F70" s="304"/>
      <c r="G70" s="304"/>
      <c r="H70" s="304"/>
      <c r="I70" s="304"/>
      <c r="J70" s="304"/>
      <c r="K70" s="332"/>
      <c r="L70" s="332"/>
      <c r="M70" s="332"/>
      <c r="N70" s="332"/>
      <c r="O70" s="304"/>
      <c r="P70" s="332"/>
      <c r="Q70" s="332"/>
      <c r="R70" s="332"/>
      <c r="S70" s="332"/>
      <c r="T70" s="332"/>
      <c r="U70" s="332"/>
      <c r="V70" s="332"/>
    </row>
    <row r="71" spans="2:26">
      <c r="B71" s="45" t="s">
        <v>18</v>
      </c>
      <c r="C71" s="46" t="s">
        <v>10</v>
      </c>
      <c r="D71" s="47">
        <v>30</v>
      </c>
      <c r="E71" s="46" t="s">
        <v>34</v>
      </c>
      <c r="F71" s="304"/>
      <c r="G71" s="304"/>
      <c r="H71" s="304"/>
      <c r="I71" s="304"/>
      <c r="J71" s="304"/>
      <c r="K71" s="332"/>
      <c r="L71" s="332"/>
      <c r="M71" s="332"/>
      <c r="N71" s="332"/>
      <c r="O71" s="304"/>
      <c r="P71" s="332"/>
      <c r="Q71" s="332"/>
      <c r="R71" s="332"/>
      <c r="S71" s="332"/>
      <c r="T71" s="332"/>
      <c r="U71" s="332"/>
      <c r="V71" s="332"/>
    </row>
    <row r="72" spans="2:26" ht="15.6">
      <c r="B72" s="54" t="s">
        <v>18</v>
      </c>
      <c r="C72" s="55" t="s">
        <v>10</v>
      </c>
      <c r="D72" s="56" t="s">
        <v>132</v>
      </c>
      <c r="E72" s="57" t="s">
        <v>121</v>
      </c>
      <c r="F72" s="307"/>
      <c r="G72" s="307"/>
      <c r="H72" s="307"/>
      <c r="I72" s="307"/>
      <c r="J72" s="333"/>
      <c r="K72" s="337"/>
      <c r="L72" s="335"/>
      <c r="M72" s="335"/>
      <c r="N72" s="335"/>
      <c r="O72" s="333"/>
      <c r="P72" s="337"/>
      <c r="Q72" s="335"/>
      <c r="R72" s="335"/>
      <c r="S72" s="336"/>
      <c r="T72" s="337"/>
      <c r="U72" s="335"/>
      <c r="V72" s="335"/>
      <c r="X72" s="66"/>
      <c r="Z72" s="66"/>
    </row>
    <row r="73" spans="2:26">
      <c r="B73" s="45" t="s">
        <v>18</v>
      </c>
      <c r="C73" s="46" t="s">
        <v>10</v>
      </c>
      <c r="D73" s="47">
        <v>50</v>
      </c>
      <c r="E73" s="46" t="s">
        <v>31</v>
      </c>
      <c r="F73" s="304"/>
      <c r="G73" s="304"/>
      <c r="H73" s="304"/>
      <c r="I73" s="304"/>
      <c r="J73" s="304"/>
      <c r="K73" s="332"/>
      <c r="L73" s="332"/>
      <c r="M73" s="332"/>
      <c r="N73" s="332"/>
      <c r="O73" s="304"/>
      <c r="P73" s="332"/>
      <c r="Q73" s="332"/>
      <c r="R73" s="332"/>
      <c r="S73" s="332"/>
      <c r="T73" s="332"/>
      <c r="U73" s="332"/>
      <c r="V73" s="332"/>
    </row>
    <row r="74" spans="2:26">
      <c r="B74" s="45" t="s">
        <v>18</v>
      </c>
      <c r="C74" s="46" t="s">
        <v>10</v>
      </c>
      <c r="D74" s="47">
        <v>50</v>
      </c>
      <c r="E74" s="46" t="s">
        <v>118</v>
      </c>
      <c r="F74" s="304"/>
      <c r="G74" s="304"/>
      <c r="H74" s="304"/>
      <c r="I74" s="304"/>
      <c r="J74" s="304"/>
      <c r="K74" s="332"/>
      <c r="L74" s="332"/>
      <c r="M74" s="332"/>
      <c r="N74" s="332"/>
      <c r="O74" s="304"/>
      <c r="P74" s="332"/>
      <c r="Q74" s="332"/>
      <c r="R74" s="332"/>
      <c r="S74" s="332"/>
      <c r="T74" s="332"/>
      <c r="U74" s="332"/>
      <c r="V74" s="332"/>
    </row>
    <row r="75" spans="2:26">
      <c r="B75" s="45" t="s">
        <v>18</v>
      </c>
      <c r="C75" s="46" t="s">
        <v>10</v>
      </c>
      <c r="D75" s="47">
        <v>50</v>
      </c>
      <c r="E75" s="46" t="s">
        <v>119</v>
      </c>
      <c r="F75" s="304"/>
      <c r="G75" s="304"/>
      <c r="H75" s="304"/>
      <c r="I75" s="304"/>
      <c r="J75" s="304"/>
      <c r="K75" s="332"/>
      <c r="L75" s="332"/>
      <c r="M75" s="332"/>
      <c r="N75" s="332"/>
      <c r="O75" s="304"/>
      <c r="P75" s="332"/>
      <c r="Q75" s="332"/>
      <c r="R75" s="332"/>
      <c r="S75" s="332"/>
      <c r="T75" s="332"/>
      <c r="U75" s="332"/>
      <c r="V75" s="332"/>
    </row>
    <row r="76" spans="2:26">
      <c r="B76" s="45" t="s">
        <v>18</v>
      </c>
      <c r="C76" s="46" t="s">
        <v>10</v>
      </c>
      <c r="D76" s="47">
        <v>50</v>
      </c>
      <c r="E76" s="46" t="s">
        <v>34</v>
      </c>
      <c r="F76" s="304"/>
      <c r="G76" s="304"/>
      <c r="H76" s="304"/>
      <c r="I76" s="304"/>
      <c r="J76" s="304"/>
      <c r="K76" s="332"/>
      <c r="L76" s="332"/>
      <c r="M76" s="332"/>
      <c r="N76" s="332"/>
      <c r="O76" s="304"/>
      <c r="P76" s="332"/>
      <c r="Q76" s="332"/>
      <c r="R76" s="332"/>
      <c r="S76" s="332"/>
      <c r="T76" s="332"/>
      <c r="U76" s="332"/>
      <c r="V76" s="332"/>
    </row>
    <row r="77" spans="2:26" ht="15.6">
      <c r="B77" s="54" t="s">
        <v>18</v>
      </c>
      <c r="C77" s="55" t="s">
        <v>10</v>
      </c>
      <c r="D77" s="56" t="s">
        <v>133</v>
      </c>
      <c r="E77" s="57" t="s">
        <v>121</v>
      </c>
      <c r="F77" s="307"/>
      <c r="G77" s="307"/>
      <c r="H77" s="307"/>
      <c r="I77" s="307"/>
      <c r="J77" s="333"/>
      <c r="K77" s="337"/>
      <c r="L77" s="335"/>
      <c r="M77" s="335"/>
      <c r="N77" s="335"/>
      <c r="O77" s="333"/>
      <c r="P77" s="337"/>
      <c r="Q77" s="335"/>
      <c r="R77" s="335"/>
      <c r="S77" s="336"/>
      <c r="T77" s="337"/>
      <c r="U77" s="335"/>
      <c r="V77" s="335"/>
      <c r="X77" s="66"/>
      <c r="Z77" s="66"/>
    </row>
    <row r="78" spans="2:26">
      <c r="B78" s="45" t="s">
        <v>18</v>
      </c>
      <c r="C78" s="46" t="s">
        <v>10</v>
      </c>
      <c r="D78" s="47">
        <v>70</v>
      </c>
      <c r="E78" s="46" t="s">
        <v>31</v>
      </c>
      <c r="F78" s="304"/>
      <c r="G78" s="304"/>
      <c r="H78" s="304"/>
      <c r="I78" s="304"/>
      <c r="J78" s="304"/>
      <c r="K78" s="332"/>
      <c r="L78" s="332"/>
      <c r="M78" s="332"/>
      <c r="N78" s="332"/>
      <c r="O78" s="304"/>
      <c r="P78" s="332"/>
      <c r="Q78" s="332"/>
      <c r="R78" s="332"/>
      <c r="S78" s="332"/>
      <c r="T78" s="332"/>
      <c r="U78" s="332"/>
      <c r="V78" s="332"/>
    </row>
    <row r="79" spans="2:26">
      <c r="B79" s="45" t="s">
        <v>18</v>
      </c>
      <c r="C79" s="46" t="s">
        <v>10</v>
      </c>
      <c r="D79" s="47">
        <v>70</v>
      </c>
      <c r="E79" s="46" t="s">
        <v>118</v>
      </c>
      <c r="F79" s="304"/>
      <c r="G79" s="304"/>
      <c r="H79" s="304"/>
      <c r="I79" s="304"/>
      <c r="J79" s="304"/>
      <c r="K79" s="332"/>
      <c r="L79" s="332"/>
      <c r="M79" s="332"/>
      <c r="N79" s="332"/>
      <c r="O79" s="304"/>
      <c r="P79" s="332"/>
      <c r="Q79" s="332"/>
      <c r="R79" s="332"/>
      <c r="S79" s="332"/>
      <c r="T79" s="332"/>
      <c r="U79" s="332"/>
      <c r="V79" s="332"/>
    </row>
    <row r="80" spans="2:26">
      <c r="B80" s="45" t="s">
        <v>18</v>
      </c>
      <c r="C80" s="46" t="s">
        <v>10</v>
      </c>
      <c r="D80" s="47">
        <v>70</v>
      </c>
      <c r="E80" s="46" t="s">
        <v>119</v>
      </c>
      <c r="F80" s="304"/>
      <c r="G80" s="304"/>
      <c r="H80" s="304"/>
      <c r="I80" s="304"/>
      <c r="J80" s="304"/>
      <c r="K80" s="332"/>
      <c r="L80" s="332"/>
      <c r="M80" s="332"/>
      <c r="N80" s="332"/>
      <c r="O80" s="304"/>
      <c r="P80" s="332"/>
      <c r="Q80" s="332"/>
      <c r="R80" s="332"/>
      <c r="S80" s="332"/>
      <c r="T80" s="332"/>
      <c r="U80" s="332"/>
      <c r="V80" s="332"/>
    </row>
    <row r="81" spans="2:26">
      <c r="B81" s="45" t="s">
        <v>18</v>
      </c>
      <c r="C81" s="46" t="s">
        <v>10</v>
      </c>
      <c r="D81" s="47">
        <v>70</v>
      </c>
      <c r="E81" s="46" t="s">
        <v>34</v>
      </c>
      <c r="F81" s="304"/>
      <c r="G81" s="304"/>
      <c r="H81" s="304"/>
      <c r="I81" s="304"/>
      <c r="J81" s="304"/>
      <c r="K81" s="332"/>
      <c r="L81" s="332"/>
      <c r="M81" s="332"/>
      <c r="N81" s="332"/>
      <c r="O81" s="304"/>
      <c r="P81" s="332"/>
      <c r="Q81" s="332"/>
      <c r="R81" s="332"/>
      <c r="S81" s="332"/>
      <c r="T81" s="332"/>
      <c r="U81" s="332"/>
      <c r="V81" s="332"/>
    </row>
    <row r="82" spans="2:26" ht="15.6">
      <c r="B82" s="54" t="s">
        <v>18</v>
      </c>
      <c r="C82" s="55" t="s">
        <v>10</v>
      </c>
      <c r="D82" s="56" t="s">
        <v>130</v>
      </c>
      <c r="E82" s="57" t="s">
        <v>121</v>
      </c>
      <c r="F82" s="307"/>
      <c r="G82" s="307"/>
      <c r="H82" s="307"/>
      <c r="I82" s="307"/>
      <c r="J82" s="333"/>
      <c r="K82" s="337"/>
      <c r="L82" s="335"/>
      <c r="M82" s="335"/>
      <c r="N82" s="335"/>
      <c r="O82" s="333"/>
      <c r="P82" s="337"/>
      <c r="Q82" s="335"/>
      <c r="R82" s="335"/>
      <c r="S82" s="336"/>
      <c r="T82" s="337"/>
      <c r="U82" s="335"/>
      <c r="V82" s="335"/>
      <c r="X82" s="66"/>
      <c r="Z82" s="66"/>
    </row>
    <row r="83" spans="2:26" ht="15.6">
      <c r="B83" s="54" t="s">
        <v>18</v>
      </c>
      <c r="C83" s="55" t="s">
        <v>10</v>
      </c>
      <c r="D83" s="67" t="s">
        <v>127</v>
      </c>
      <c r="E83" s="68" t="s">
        <v>31</v>
      </c>
      <c r="F83" s="466">
        <v>34</v>
      </c>
      <c r="G83" s="466">
        <v>7904</v>
      </c>
      <c r="H83" s="466">
        <v>59322</v>
      </c>
      <c r="I83" s="469">
        <v>0.2771003887479947</v>
      </c>
      <c r="J83" s="469">
        <v>46.728941773513057</v>
      </c>
      <c r="K83" s="338"/>
      <c r="L83" s="339"/>
      <c r="M83" s="339"/>
      <c r="N83" s="469">
        <v>9.2148905132164938</v>
      </c>
      <c r="O83" s="469">
        <v>55.619583622723603</v>
      </c>
      <c r="P83" s="338"/>
      <c r="Q83" s="339"/>
      <c r="R83" s="339"/>
      <c r="S83" s="517">
        <v>0.587812999552491</v>
      </c>
      <c r="T83" s="472">
        <v>5.5366015861889094E-3</v>
      </c>
      <c r="U83" s="518">
        <v>0.57696126044356078</v>
      </c>
      <c r="V83" s="518">
        <v>0.59866473866142123</v>
      </c>
      <c r="X83" s="66"/>
      <c r="Z83" s="66"/>
    </row>
    <row r="84" spans="2:26" ht="15.6">
      <c r="B84" s="54" t="s">
        <v>18</v>
      </c>
      <c r="C84" s="55" t="s">
        <v>10</v>
      </c>
      <c r="D84" s="67" t="s">
        <v>127</v>
      </c>
      <c r="E84" s="68" t="s">
        <v>118</v>
      </c>
      <c r="F84" s="466">
        <v>34</v>
      </c>
      <c r="G84" s="466">
        <v>1364</v>
      </c>
      <c r="H84" s="466">
        <v>8891</v>
      </c>
      <c r="I84" s="469">
        <v>2.9338391051268165E-2</v>
      </c>
      <c r="J84" s="469">
        <v>42.694528220792535</v>
      </c>
      <c r="K84" s="338"/>
      <c r="L84" s="339"/>
      <c r="M84" s="339"/>
      <c r="N84" s="469">
        <v>8.3194055031440062</v>
      </c>
      <c r="O84" s="469">
        <v>50.680495449716645</v>
      </c>
      <c r="P84" s="338"/>
      <c r="Q84" s="339"/>
      <c r="R84" s="339"/>
      <c r="S84" s="517">
        <v>0.70648883454261746</v>
      </c>
      <c r="T84" s="472">
        <v>1.2329849613939708E-2</v>
      </c>
      <c r="U84" s="518">
        <v>0.68232232929929559</v>
      </c>
      <c r="V84" s="518">
        <v>0.73065533978593933</v>
      </c>
      <c r="X84" s="66"/>
      <c r="Z84" s="66"/>
    </row>
    <row r="85" spans="2:26" ht="15.6">
      <c r="B85" s="54" t="s">
        <v>18</v>
      </c>
      <c r="C85" s="55" t="s">
        <v>10</v>
      </c>
      <c r="D85" s="67" t="s">
        <v>127</v>
      </c>
      <c r="E85" s="68" t="s">
        <v>119</v>
      </c>
      <c r="F85" s="466">
        <v>34</v>
      </c>
      <c r="G85" s="466">
        <v>444</v>
      </c>
      <c r="H85" s="466">
        <v>2218</v>
      </c>
      <c r="I85" s="469">
        <v>4.8514790426911038E-3</v>
      </c>
      <c r="J85" s="469">
        <v>39.683595757824001</v>
      </c>
      <c r="K85" s="338"/>
      <c r="L85" s="339"/>
      <c r="M85" s="339"/>
      <c r="N85" s="469">
        <v>6.6327627728287002</v>
      </c>
      <c r="O85" s="469">
        <v>45.524145172832398</v>
      </c>
      <c r="P85" s="338"/>
      <c r="Q85" s="339"/>
      <c r="R85" s="339"/>
      <c r="S85" s="517">
        <v>0.81639761165987168</v>
      </c>
      <c r="T85" s="472">
        <v>1.8373781220592088E-2</v>
      </c>
      <c r="U85" s="518">
        <v>0.78038500046751114</v>
      </c>
      <c r="V85" s="518">
        <v>0.85241022285223222</v>
      </c>
      <c r="X85" s="66"/>
      <c r="Z85" s="66"/>
    </row>
    <row r="86" spans="2:26" ht="15.6">
      <c r="B86" s="54" t="s">
        <v>18</v>
      </c>
      <c r="C86" s="55" t="s">
        <v>10</v>
      </c>
      <c r="D86" s="67" t="s">
        <v>127</v>
      </c>
      <c r="E86" s="68" t="s">
        <v>34</v>
      </c>
      <c r="F86" s="466">
        <v>34</v>
      </c>
      <c r="G86" s="466">
        <v>1242</v>
      </c>
      <c r="H86" s="466">
        <v>12340</v>
      </c>
      <c r="I86" s="469">
        <v>5.9101452885234031E-2</v>
      </c>
      <c r="J86" s="469">
        <v>50.339333624434381</v>
      </c>
      <c r="K86" s="338"/>
      <c r="L86" s="339"/>
      <c r="M86" s="339"/>
      <c r="N86" s="469">
        <v>10.182660967150435</v>
      </c>
      <c r="O86" s="469">
        <v>58.513167735524569</v>
      </c>
      <c r="P86" s="338"/>
      <c r="Q86" s="339"/>
      <c r="R86" s="339"/>
      <c r="S86" s="517">
        <v>0.48150253109355945</v>
      </c>
      <c r="T86" s="472">
        <v>1.4177896760705036E-2</v>
      </c>
      <c r="U86" s="518">
        <v>0.45371385344257759</v>
      </c>
      <c r="V86" s="518">
        <v>0.50929120874454137</v>
      </c>
      <c r="X86" s="66"/>
      <c r="Z86" s="66"/>
    </row>
    <row r="87" spans="2:26" ht="15.6">
      <c r="B87" s="76" t="s">
        <v>18</v>
      </c>
      <c r="C87" s="77" t="s">
        <v>134</v>
      </c>
      <c r="D87" s="78" t="s">
        <v>127</v>
      </c>
      <c r="E87" s="79" t="s">
        <v>121</v>
      </c>
      <c r="F87" s="473">
        <v>34</v>
      </c>
      <c r="G87" s="473">
        <v>10954</v>
      </c>
      <c r="H87" s="473">
        <v>82771</v>
      </c>
      <c r="I87" s="476">
        <v>0.37039171172718804</v>
      </c>
      <c r="J87" s="476">
        <v>46.893189112026377</v>
      </c>
      <c r="K87" s="343"/>
      <c r="L87" s="343"/>
      <c r="M87" s="343"/>
      <c r="N87" s="476">
        <v>9.2645606631693909</v>
      </c>
      <c r="O87" s="476">
        <v>55.557844435569564</v>
      </c>
      <c r="P87" s="343"/>
      <c r="Q87" s="343"/>
      <c r="R87" s="343"/>
      <c r="S87" s="519">
        <v>0.58324385942636825</v>
      </c>
      <c r="T87" s="476">
        <v>4.7106379118920629E-3</v>
      </c>
      <c r="U87" s="520">
        <v>0.57401100911905978</v>
      </c>
      <c r="V87" s="520">
        <v>0.59247670973367672</v>
      </c>
      <c r="X87" s="66"/>
      <c r="Z87" s="66"/>
    </row>
    <row r="88" spans="2:26" ht="15.6">
      <c r="B88" s="76" t="s">
        <v>18</v>
      </c>
      <c r="C88" s="79" t="s">
        <v>135</v>
      </c>
      <c r="D88" s="78" t="s">
        <v>136</v>
      </c>
      <c r="E88" s="77" t="s">
        <v>137</v>
      </c>
      <c r="F88" s="261"/>
      <c r="G88" s="261"/>
      <c r="H88" s="283"/>
      <c r="I88" s="283"/>
      <c r="J88" s="341"/>
      <c r="K88" s="343"/>
      <c r="L88" s="343"/>
      <c r="M88" s="343"/>
      <c r="N88" s="343"/>
      <c r="O88" s="341"/>
      <c r="P88" s="343"/>
      <c r="Q88" s="343"/>
      <c r="R88" s="343"/>
      <c r="S88" s="343"/>
      <c r="T88" s="343"/>
      <c r="U88" s="343"/>
      <c r="V88" s="343"/>
    </row>
    <row r="89" spans="2:26" ht="15.6">
      <c r="B89" s="76" t="s">
        <v>18</v>
      </c>
      <c r="C89" s="79" t="s">
        <v>135</v>
      </c>
      <c r="D89" s="78" t="s">
        <v>136</v>
      </c>
      <c r="E89" s="77" t="s">
        <v>138</v>
      </c>
      <c r="F89" s="261"/>
      <c r="G89" s="261"/>
      <c r="H89" s="283"/>
      <c r="I89" s="283"/>
      <c r="J89" s="341"/>
      <c r="K89" s="343"/>
      <c r="L89" s="343"/>
      <c r="M89" s="343"/>
      <c r="N89" s="343"/>
      <c r="O89" s="341"/>
      <c r="P89" s="343"/>
      <c r="Q89" s="343"/>
      <c r="R89" s="343"/>
      <c r="S89" s="343"/>
      <c r="T89" s="343"/>
      <c r="U89" s="343"/>
      <c r="V89" s="343"/>
    </row>
    <row r="90" spans="2:26" ht="15.6">
      <c r="B90" s="76" t="s">
        <v>18</v>
      </c>
      <c r="C90" s="79" t="s">
        <v>135</v>
      </c>
      <c r="D90" s="78" t="s">
        <v>136</v>
      </c>
      <c r="E90" s="77" t="s">
        <v>139</v>
      </c>
      <c r="F90" s="261"/>
      <c r="G90" s="261"/>
      <c r="H90" s="283"/>
      <c r="I90" s="283"/>
      <c r="J90" s="341"/>
      <c r="K90" s="343"/>
      <c r="L90" s="343"/>
      <c r="M90" s="343"/>
      <c r="N90" s="343"/>
      <c r="O90" s="341"/>
      <c r="P90" s="343"/>
      <c r="Q90" s="343"/>
      <c r="R90" s="343"/>
      <c r="S90" s="343"/>
      <c r="T90" s="343"/>
      <c r="U90" s="343"/>
      <c r="V90" s="343"/>
    </row>
    <row r="91" spans="2:26" ht="15.6">
      <c r="B91" s="76" t="s">
        <v>18</v>
      </c>
      <c r="C91" s="79" t="s">
        <v>135</v>
      </c>
      <c r="D91" s="78" t="s">
        <v>136</v>
      </c>
      <c r="E91" s="77" t="s">
        <v>140</v>
      </c>
      <c r="F91" s="261"/>
      <c r="G91" s="261"/>
      <c r="H91" s="261"/>
      <c r="I91" s="261"/>
      <c r="J91" s="350"/>
      <c r="K91" s="346"/>
      <c r="L91" s="346"/>
      <c r="M91" s="346"/>
      <c r="N91" s="346"/>
      <c r="O91" s="350"/>
      <c r="P91" s="346"/>
      <c r="Q91" s="346"/>
      <c r="R91" s="346"/>
      <c r="S91" s="346"/>
      <c r="T91" s="346"/>
      <c r="U91" s="346"/>
      <c r="V91" s="346"/>
    </row>
    <row r="92" spans="2:26" ht="15.6">
      <c r="B92" s="96" t="s">
        <v>141</v>
      </c>
      <c r="C92" s="97" t="s">
        <v>135</v>
      </c>
      <c r="D92" s="98" t="s">
        <v>136</v>
      </c>
      <c r="E92" s="97" t="s">
        <v>121</v>
      </c>
      <c r="F92" s="319"/>
      <c r="G92" s="319"/>
      <c r="H92" s="319"/>
      <c r="I92" s="319"/>
      <c r="J92" s="351"/>
      <c r="K92" s="352"/>
      <c r="L92" s="353"/>
      <c r="M92" s="353"/>
      <c r="N92" s="351"/>
      <c r="O92" s="351"/>
      <c r="P92" s="352"/>
      <c r="Q92" s="353"/>
      <c r="R92" s="353"/>
      <c r="S92" s="354"/>
      <c r="T92" s="352"/>
      <c r="U92" s="353"/>
      <c r="V92" s="353"/>
    </row>
    <row r="93" spans="2:26">
      <c r="B93" s="45" t="s">
        <v>21</v>
      </c>
      <c r="C93" s="46" t="s">
        <v>14</v>
      </c>
      <c r="D93" s="47">
        <v>80</v>
      </c>
      <c r="E93" s="46" t="s">
        <v>31</v>
      </c>
      <c r="F93" s="304"/>
      <c r="G93" s="304"/>
      <c r="H93" s="304"/>
      <c r="I93" s="304"/>
      <c r="J93" s="304"/>
      <c r="K93" s="332"/>
      <c r="L93" s="332"/>
      <c r="M93" s="332"/>
      <c r="N93" s="332"/>
      <c r="O93" s="304"/>
      <c r="P93" s="332"/>
      <c r="Q93" s="332"/>
      <c r="R93" s="332"/>
      <c r="S93" s="332"/>
      <c r="T93" s="332"/>
      <c r="U93" s="332"/>
      <c r="V93" s="332"/>
    </row>
    <row r="94" spans="2:26">
      <c r="B94" s="45" t="s">
        <v>21</v>
      </c>
      <c r="C94" s="46" t="s">
        <v>14</v>
      </c>
      <c r="D94" s="47">
        <v>80</v>
      </c>
      <c r="E94" s="46" t="s">
        <v>118</v>
      </c>
      <c r="F94" s="304"/>
      <c r="G94" s="304"/>
      <c r="H94" s="304"/>
      <c r="I94" s="304"/>
      <c r="J94" s="304"/>
      <c r="K94" s="332"/>
      <c r="L94" s="332"/>
      <c r="M94" s="332"/>
      <c r="N94" s="332"/>
      <c r="O94" s="304"/>
      <c r="P94" s="332"/>
      <c r="Q94" s="332"/>
      <c r="R94" s="332"/>
      <c r="S94" s="332"/>
      <c r="T94" s="332"/>
      <c r="U94" s="332"/>
      <c r="V94" s="332"/>
    </row>
    <row r="95" spans="2:26">
      <c r="B95" s="45" t="s">
        <v>21</v>
      </c>
      <c r="C95" s="46" t="s">
        <v>14</v>
      </c>
      <c r="D95" s="47">
        <v>80</v>
      </c>
      <c r="E95" s="46" t="s">
        <v>119</v>
      </c>
      <c r="F95" s="304"/>
      <c r="G95" s="304"/>
      <c r="H95" s="304"/>
      <c r="I95" s="304"/>
      <c r="J95" s="304"/>
      <c r="K95" s="332"/>
      <c r="L95" s="332"/>
      <c r="M95" s="332"/>
      <c r="N95" s="332"/>
      <c r="O95" s="304"/>
      <c r="P95" s="332"/>
      <c r="Q95" s="332"/>
      <c r="R95" s="332"/>
      <c r="S95" s="332"/>
      <c r="T95" s="332"/>
      <c r="U95" s="332"/>
      <c r="V95" s="332"/>
    </row>
    <row r="96" spans="2:26">
      <c r="B96" s="45" t="s">
        <v>21</v>
      </c>
      <c r="C96" s="46" t="s">
        <v>14</v>
      </c>
      <c r="D96" s="47">
        <v>80</v>
      </c>
      <c r="E96" s="46" t="s">
        <v>34</v>
      </c>
      <c r="F96" s="304"/>
      <c r="G96" s="304"/>
      <c r="H96" s="304"/>
      <c r="I96" s="304"/>
      <c r="J96" s="304"/>
      <c r="K96" s="332"/>
      <c r="L96" s="332"/>
      <c r="M96" s="332"/>
      <c r="N96" s="332"/>
      <c r="O96" s="304"/>
      <c r="P96" s="332"/>
      <c r="Q96" s="332"/>
      <c r="R96" s="332"/>
      <c r="S96" s="332"/>
      <c r="T96" s="332"/>
      <c r="U96" s="332"/>
      <c r="V96" s="332"/>
    </row>
    <row r="97" spans="2:22" s="66" customFormat="1" ht="15.6">
      <c r="B97" s="54" t="s">
        <v>21</v>
      </c>
      <c r="C97" s="55" t="s">
        <v>14</v>
      </c>
      <c r="D97" s="56" t="s">
        <v>120</v>
      </c>
      <c r="E97" s="57" t="s">
        <v>121</v>
      </c>
      <c r="F97" s="307"/>
      <c r="G97" s="307"/>
      <c r="H97" s="307"/>
      <c r="I97" s="307"/>
      <c r="J97" s="333"/>
      <c r="K97" s="334"/>
      <c r="L97" s="335"/>
      <c r="M97" s="335"/>
      <c r="N97" s="335"/>
      <c r="O97" s="333"/>
      <c r="P97" s="334"/>
      <c r="Q97" s="335"/>
      <c r="R97" s="335"/>
      <c r="S97" s="336"/>
      <c r="T97" s="334"/>
      <c r="U97" s="335"/>
      <c r="V97" s="335"/>
    </row>
    <row r="98" spans="2:22">
      <c r="B98" s="45" t="s">
        <v>21</v>
      </c>
      <c r="C98" s="46" t="s">
        <v>14</v>
      </c>
      <c r="D98" s="47">
        <v>90</v>
      </c>
      <c r="E98" s="46" t="s">
        <v>31</v>
      </c>
      <c r="F98" s="304"/>
      <c r="G98" s="304"/>
      <c r="H98" s="304"/>
      <c r="I98" s="304"/>
      <c r="J98" s="304"/>
      <c r="K98" s="332"/>
      <c r="L98" s="332"/>
      <c r="M98" s="332"/>
      <c r="N98" s="332"/>
      <c r="O98" s="304"/>
      <c r="P98" s="332"/>
      <c r="Q98" s="332"/>
      <c r="R98" s="332"/>
      <c r="S98" s="332"/>
      <c r="T98" s="332"/>
      <c r="U98" s="332"/>
      <c r="V98" s="332"/>
    </row>
    <row r="99" spans="2:22">
      <c r="B99" s="45" t="s">
        <v>21</v>
      </c>
      <c r="C99" s="46" t="s">
        <v>14</v>
      </c>
      <c r="D99" s="47">
        <v>90</v>
      </c>
      <c r="E99" s="46" t="s">
        <v>118</v>
      </c>
      <c r="F99" s="304"/>
      <c r="G99" s="304"/>
      <c r="H99" s="304"/>
      <c r="I99" s="304"/>
      <c r="J99" s="304"/>
      <c r="K99" s="332"/>
      <c r="L99" s="332"/>
      <c r="M99" s="332"/>
      <c r="N99" s="332"/>
      <c r="O99" s="304"/>
      <c r="P99" s="332"/>
      <c r="Q99" s="332"/>
      <c r="R99" s="332"/>
      <c r="S99" s="332"/>
      <c r="T99" s="332"/>
      <c r="U99" s="332"/>
      <c r="V99" s="332"/>
    </row>
    <row r="100" spans="2:22">
      <c r="B100" s="45" t="s">
        <v>21</v>
      </c>
      <c r="C100" s="46" t="s">
        <v>14</v>
      </c>
      <c r="D100" s="47">
        <v>90</v>
      </c>
      <c r="E100" s="46" t="s">
        <v>119</v>
      </c>
      <c r="F100" s="304"/>
      <c r="G100" s="304"/>
      <c r="H100" s="304"/>
      <c r="I100" s="304"/>
      <c r="J100" s="304"/>
      <c r="K100" s="332"/>
      <c r="L100" s="332"/>
      <c r="M100" s="332"/>
      <c r="N100" s="332"/>
      <c r="O100" s="304"/>
      <c r="P100" s="332"/>
      <c r="Q100" s="332"/>
      <c r="R100" s="332"/>
      <c r="S100" s="332"/>
      <c r="T100" s="332"/>
      <c r="U100" s="332"/>
      <c r="V100" s="332"/>
    </row>
    <row r="101" spans="2:22">
      <c r="B101" s="45" t="s">
        <v>21</v>
      </c>
      <c r="C101" s="46" t="s">
        <v>14</v>
      </c>
      <c r="D101" s="47">
        <v>90</v>
      </c>
      <c r="E101" s="46" t="s">
        <v>34</v>
      </c>
      <c r="F101" s="304"/>
      <c r="G101" s="304"/>
      <c r="H101" s="304"/>
      <c r="I101" s="304"/>
      <c r="J101" s="304"/>
      <c r="K101" s="332"/>
      <c r="L101" s="332"/>
      <c r="M101" s="332"/>
      <c r="N101" s="332"/>
      <c r="O101" s="304"/>
      <c r="P101" s="332"/>
      <c r="Q101" s="332"/>
      <c r="R101" s="332"/>
      <c r="S101" s="332"/>
      <c r="T101" s="332"/>
      <c r="U101" s="332"/>
      <c r="V101" s="332"/>
    </row>
    <row r="102" spans="2:22" s="66" customFormat="1" ht="15.6">
      <c r="B102" s="54" t="s">
        <v>21</v>
      </c>
      <c r="C102" s="55" t="s">
        <v>14</v>
      </c>
      <c r="D102" s="56" t="s">
        <v>122</v>
      </c>
      <c r="E102" s="57" t="s">
        <v>121</v>
      </c>
      <c r="F102" s="307"/>
      <c r="G102" s="307"/>
      <c r="H102" s="307"/>
      <c r="I102" s="307"/>
      <c r="J102" s="333"/>
      <c r="K102" s="334"/>
      <c r="L102" s="335"/>
      <c r="M102" s="335"/>
      <c r="N102" s="335"/>
      <c r="O102" s="333"/>
      <c r="P102" s="334"/>
      <c r="Q102" s="335"/>
      <c r="R102" s="335"/>
      <c r="S102" s="336"/>
      <c r="T102" s="334"/>
      <c r="U102" s="335"/>
      <c r="V102" s="335"/>
    </row>
    <row r="103" spans="2:22">
      <c r="B103" s="45" t="s">
        <v>21</v>
      </c>
      <c r="C103" s="46" t="s">
        <v>14</v>
      </c>
      <c r="D103" s="47">
        <v>100</v>
      </c>
      <c r="E103" s="46" t="s">
        <v>31</v>
      </c>
      <c r="F103" s="304"/>
      <c r="G103" s="304"/>
      <c r="H103" s="304"/>
      <c r="I103" s="304"/>
      <c r="J103" s="304"/>
      <c r="K103" s="332"/>
      <c r="L103" s="332"/>
      <c r="M103" s="332"/>
      <c r="N103" s="332"/>
      <c r="O103" s="304"/>
      <c r="P103" s="332"/>
      <c r="Q103" s="332"/>
      <c r="R103" s="332"/>
      <c r="S103" s="332"/>
      <c r="T103" s="332"/>
      <c r="U103" s="332"/>
      <c r="V103" s="332"/>
    </row>
    <row r="104" spans="2:22">
      <c r="B104" s="45" t="s">
        <v>21</v>
      </c>
      <c r="C104" s="46" t="s">
        <v>14</v>
      </c>
      <c r="D104" s="47">
        <v>100</v>
      </c>
      <c r="E104" s="46" t="s">
        <v>118</v>
      </c>
      <c r="F104" s="304"/>
      <c r="G104" s="304"/>
      <c r="H104" s="304"/>
      <c r="I104" s="304"/>
      <c r="J104" s="304"/>
      <c r="K104" s="332"/>
      <c r="L104" s="332"/>
      <c r="M104" s="332"/>
      <c r="N104" s="332"/>
      <c r="O104" s="304"/>
      <c r="P104" s="332"/>
      <c r="Q104" s="332"/>
      <c r="R104" s="332"/>
      <c r="S104" s="332"/>
      <c r="T104" s="332"/>
      <c r="U104" s="332"/>
      <c r="V104" s="332"/>
    </row>
    <row r="105" spans="2:22">
      <c r="B105" s="45" t="s">
        <v>21</v>
      </c>
      <c r="C105" s="46" t="s">
        <v>14</v>
      </c>
      <c r="D105" s="47">
        <v>100</v>
      </c>
      <c r="E105" s="46" t="s">
        <v>119</v>
      </c>
      <c r="F105" s="304"/>
      <c r="G105" s="304"/>
      <c r="H105" s="304"/>
      <c r="I105" s="304"/>
      <c r="J105" s="304"/>
      <c r="K105" s="332"/>
      <c r="L105" s="332"/>
      <c r="M105" s="332"/>
      <c r="N105" s="332"/>
      <c r="O105" s="304"/>
      <c r="P105" s="332"/>
      <c r="Q105" s="332"/>
      <c r="R105" s="332"/>
      <c r="S105" s="332"/>
      <c r="T105" s="332"/>
      <c r="U105" s="332"/>
      <c r="V105" s="332"/>
    </row>
    <row r="106" spans="2:22">
      <c r="B106" s="45" t="s">
        <v>21</v>
      </c>
      <c r="C106" s="46" t="s">
        <v>14</v>
      </c>
      <c r="D106" s="47">
        <v>100</v>
      </c>
      <c r="E106" s="46" t="s">
        <v>34</v>
      </c>
      <c r="F106" s="304"/>
      <c r="G106" s="304"/>
      <c r="H106" s="304"/>
      <c r="I106" s="304"/>
      <c r="J106" s="304"/>
      <c r="K106" s="332"/>
      <c r="L106" s="332"/>
      <c r="M106" s="332"/>
      <c r="N106" s="332"/>
      <c r="O106" s="304"/>
      <c r="P106" s="332"/>
      <c r="Q106" s="332"/>
      <c r="R106" s="332"/>
      <c r="S106" s="332"/>
      <c r="T106" s="332"/>
      <c r="U106" s="332"/>
      <c r="V106" s="332"/>
    </row>
    <row r="107" spans="2:22" s="66" customFormat="1" ht="15.6">
      <c r="B107" s="54" t="s">
        <v>21</v>
      </c>
      <c r="C107" s="55" t="s">
        <v>14</v>
      </c>
      <c r="D107" s="56" t="s">
        <v>123</v>
      </c>
      <c r="E107" s="57" t="s">
        <v>121</v>
      </c>
      <c r="F107" s="307"/>
      <c r="G107" s="307"/>
      <c r="H107" s="307"/>
      <c r="I107" s="307"/>
      <c r="J107" s="333"/>
      <c r="K107" s="334"/>
      <c r="L107" s="335"/>
      <c r="M107" s="335"/>
      <c r="N107" s="335"/>
      <c r="O107" s="333"/>
      <c r="P107" s="334"/>
      <c r="Q107" s="335"/>
      <c r="R107" s="335"/>
      <c r="S107" s="336"/>
      <c r="T107" s="334"/>
      <c r="U107" s="335"/>
      <c r="V107" s="335"/>
    </row>
    <row r="108" spans="2:22">
      <c r="B108" s="45" t="s">
        <v>21</v>
      </c>
      <c r="C108" s="46" t="s">
        <v>14</v>
      </c>
      <c r="D108" s="47">
        <v>110</v>
      </c>
      <c r="E108" s="46" t="s">
        <v>31</v>
      </c>
      <c r="F108" s="304"/>
      <c r="G108" s="304"/>
      <c r="H108" s="304"/>
      <c r="I108" s="304"/>
      <c r="J108" s="304"/>
      <c r="K108" s="332"/>
      <c r="L108" s="332"/>
      <c r="M108" s="332"/>
      <c r="N108" s="332"/>
      <c r="O108" s="304"/>
      <c r="P108" s="332"/>
      <c r="Q108" s="332"/>
      <c r="R108" s="332"/>
      <c r="S108" s="332"/>
      <c r="T108" s="332"/>
      <c r="U108" s="332"/>
      <c r="V108" s="332"/>
    </row>
    <row r="109" spans="2:22">
      <c r="B109" s="45" t="s">
        <v>21</v>
      </c>
      <c r="C109" s="46" t="s">
        <v>14</v>
      </c>
      <c r="D109" s="47">
        <v>110</v>
      </c>
      <c r="E109" s="46" t="s">
        <v>118</v>
      </c>
      <c r="F109" s="304"/>
      <c r="G109" s="304"/>
      <c r="H109" s="304"/>
      <c r="I109" s="304"/>
      <c r="J109" s="304"/>
      <c r="K109" s="332"/>
      <c r="L109" s="332"/>
      <c r="M109" s="332"/>
      <c r="N109" s="332"/>
      <c r="O109" s="304"/>
      <c r="P109" s="332"/>
      <c r="Q109" s="332"/>
      <c r="R109" s="332"/>
      <c r="S109" s="332"/>
      <c r="T109" s="332"/>
      <c r="U109" s="332"/>
      <c r="V109" s="332"/>
    </row>
    <row r="110" spans="2:22">
      <c r="B110" s="45" t="s">
        <v>21</v>
      </c>
      <c r="C110" s="46" t="s">
        <v>14</v>
      </c>
      <c r="D110" s="47">
        <v>110</v>
      </c>
      <c r="E110" s="46" t="s">
        <v>119</v>
      </c>
      <c r="F110" s="304"/>
      <c r="G110" s="304"/>
      <c r="H110" s="304"/>
      <c r="I110" s="304"/>
      <c r="J110" s="304"/>
      <c r="K110" s="332"/>
      <c r="L110" s="332"/>
      <c r="M110" s="332"/>
      <c r="N110" s="332"/>
      <c r="O110" s="304"/>
      <c r="P110" s="332"/>
      <c r="Q110" s="332"/>
      <c r="R110" s="332"/>
      <c r="S110" s="332"/>
      <c r="T110" s="332"/>
      <c r="U110" s="332"/>
      <c r="V110" s="332"/>
    </row>
    <row r="111" spans="2:22">
      <c r="B111" s="45" t="s">
        <v>21</v>
      </c>
      <c r="C111" s="46" t="s">
        <v>14</v>
      </c>
      <c r="D111" s="47">
        <v>110</v>
      </c>
      <c r="E111" s="46" t="s">
        <v>34</v>
      </c>
      <c r="F111" s="304"/>
      <c r="G111" s="304"/>
      <c r="H111" s="304"/>
      <c r="I111" s="304"/>
      <c r="J111" s="304"/>
      <c r="K111" s="332"/>
      <c r="L111" s="332"/>
      <c r="M111" s="332"/>
      <c r="N111" s="332"/>
      <c r="O111" s="304"/>
      <c r="P111" s="332"/>
      <c r="Q111" s="332"/>
      <c r="R111" s="332"/>
      <c r="S111" s="332"/>
      <c r="T111" s="332"/>
      <c r="U111" s="332"/>
      <c r="V111" s="332"/>
    </row>
    <row r="112" spans="2:22" s="66" customFormat="1" ht="15.6">
      <c r="B112" s="54" t="s">
        <v>21</v>
      </c>
      <c r="C112" s="55" t="s">
        <v>14</v>
      </c>
      <c r="D112" s="56" t="s">
        <v>124</v>
      </c>
      <c r="E112" s="57" t="s">
        <v>121</v>
      </c>
      <c r="F112" s="307"/>
      <c r="G112" s="307"/>
      <c r="H112" s="307"/>
      <c r="I112" s="307"/>
      <c r="J112" s="333"/>
      <c r="K112" s="334"/>
      <c r="L112" s="335"/>
      <c r="M112" s="335"/>
      <c r="N112" s="335"/>
      <c r="O112" s="333"/>
      <c r="P112" s="334"/>
      <c r="Q112" s="335"/>
      <c r="R112" s="335"/>
      <c r="S112" s="336"/>
      <c r="T112" s="334"/>
      <c r="U112" s="335"/>
      <c r="V112" s="335"/>
    </row>
    <row r="113" spans="2:26">
      <c r="B113" s="45" t="s">
        <v>21</v>
      </c>
      <c r="C113" s="46" t="s">
        <v>14</v>
      </c>
      <c r="D113" s="47">
        <v>120</v>
      </c>
      <c r="E113" s="46" t="s">
        <v>31</v>
      </c>
      <c r="F113" s="304"/>
      <c r="G113" s="304"/>
      <c r="H113" s="304"/>
      <c r="I113" s="304"/>
      <c r="J113" s="304"/>
      <c r="K113" s="332"/>
      <c r="L113" s="332"/>
      <c r="M113" s="332"/>
      <c r="N113" s="332"/>
      <c r="O113" s="304"/>
      <c r="P113" s="332"/>
      <c r="Q113" s="332"/>
      <c r="R113" s="332"/>
      <c r="S113" s="332"/>
      <c r="T113" s="332"/>
      <c r="U113" s="332"/>
      <c r="V113" s="332"/>
    </row>
    <row r="114" spans="2:26">
      <c r="B114" s="45" t="s">
        <v>21</v>
      </c>
      <c r="C114" s="46" t="s">
        <v>14</v>
      </c>
      <c r="D114" s="47">
        <v>120</v>
      </c>
      <c r="E114" s="46" t="s">
        <v>118</v>
      </c>
      <c r="F114" s="304"/>
      <c r="G114" s="304"/>
      <c r="H114" s="304"/>
      <c r="I114" s="304"/>
      <c r="J114" s="304"/>
      <c r="K114" s="332"/>
      <c r="L114" s="332"/>
      <c r="M114" s="332"/>
      <c r="N114" s="332"/>
      <c r="O114" s="304"/>
      <c r="P114" s="332"/>
      <c r="Q114" s="332"/>
      <c r="R114" s="332"/>
      <c r="S114" s="332"/>
      <c r="T114" s="332"/>
      <c r="U114" s="332"/>
      <c r="V114" s="332"/>
    </row>
    <row r="115" spans="2:26">
      <c r="B115" s="45" t="s">
        <v>21</v>
      </c>
      <c r="C115" s="46" t="s">
        <v>14</v>
      </c>
      <c r="D115" s="47">
        <v>120</v>
      </c>
      <c r="E115" s="46" t="s">
        <v>119</v>
      </c>
      <c r="F115" s="304"/>
      <c r="G115" s="304"/>
      <c r="H115" s="304"/>
      <c r="I115" s="304"/>
      <c r="J115" s="304"/>
      <c r="K115" s="332"/>
      <c r="L115" s="332"/>
      <c r="M115" s="332"/>
      <c r="N115" s="332"/>
      <c r="O115" s="304"/>
      <c r="P115" s="332"/>
      <c r="Q115" s="332"/>
      <c r="R115" s="332"/>
      <c r="S115" s="332"/>
      <c r="T115" s="332"/>
      <c r="U115" s="332"/>
      <c r="V115" s="332"/>
    </row>
    <row r="116" spans="2:26">
      <c r="B116" s="45" t="s">
        <v>21</v>
      </c>
      <c r="C116" s="46" t="s">
        <v>14</v>
      </c>
      <c r="D116" s="47">
        <v>120</v>
      </c>
      <c r="E116" s="46" t="s">
        <v>34</v>
      </c>
      <c r="F116" s="304"/>
      <c r="G116" s="304"/>
      <c r="H116" s="304"/>
      <c r="I116" s="304"/>
      <c r="J116" s="304"/>
      <c r="K116" s="332"/>
      <c r="L116" s="332"/>
      <c r="M116" s="332"/>
      <c r="N116" s="332"/>
      <c r="O116" s="304"/>
      <c r="P116" s="332"/>
      <c r="Q116" s="332"/>
      <c r="R116" s="332"/>
      <c r="S116" s="332"/>
      <c r="T116" s="332"/>
      <c r="U116" s="332"/>
      <c r="V116" s="332"/>
    </row>
    <row r="117" spans="2:26" s="66" customFormat="1" ht="15.6">
      <c r="B117" s="54" t="s">
        <v>21</v>
      </c>
      <c r="C117" s="55" t="s">
        <v>14</v>
      </c>
      <c r="D117" s="56" t="s">
        <v>125</v>
      </c>
      <c r="E117" s="57" t="s">
        <v>121</v>
      </c>
      <c r="F117" s="307"/>
      <c r="G117" s="307"/>
      <c r="H117" s="307"/>
      <c r="I117" s="307"/>
      <c r="J117" s="333"/>
      <c r="K117" s="334"/>
      <c r="L117" s="335"/>
      <c r="M117" s="335"/>
      <c r="N117" s="335"/>
      <c r="O117" s="333"/>
      <c r="P117" s="334"/>
      <c r="Q117" s="335"/>
      <c r="R117" s="335"/>
      <c r="S117" s="336"/>
      <c r="T117" s="334"/>
      <c r="U117" s="335"/>
      <c r="V117" s="335"/>
    </row>
    <row r="118" spans="2:26">
      <c r="B118" s="45" t="s">
        <v>21</v>
      </c>
      <c r="C118" s="46" t="s">
        <v>14</v>
      </c>
      <c r="D118" s="47">
        <v>130</v>
      </c>
      <c r="E118" s="46" t="s">
        <v>31</v>
      </c>
      <c r="F118" s="304"/>
      <c r="G118" s="304"/>
      <c r="H118" s="304"/>
      <c r="I118" s="304"/>
      <c r="J118" s="304"/>
      <c r="K118" s="332"/>
      <c r="L118" s="332"/>
      <c r="M118" s="332"/>
      <c r="N118" s="332"/>
      <c r="O118" s="304"/>
      <c r="P118" s="332"/>
      <c r="Q118" s="332"/>
      <c r="R118" s="332"/>
      <c r="S118" s="332"/>
      <c r="T118" s="332"/>
      <c r="U118" s="332"/>
      <c r="V118" s="332"/>
    </row>
    <row r="119" spans="2:26">
      <c r="B119" s="45" t="s">
        <v>21</v>
      </c>
      <c r="C119" s="46" t="s">
        <v>14</v>
      </c>
      <c r="D119" s="47">
        <v>130</v>
      </c>
      <c r="E119" s="46" t="s">
        <v>118</v>
      </c>
      <c r="F119" s="304"/>
      <c r="G119" s="304"/>
      <c r="H119" s="304"/>
      <c r="I119" s="304"/>
      <c r="J119" s="304"/>
      <c r="K119" s="332"/>
      <c r="L119" s="332"/>
      <c r="M119" s="332"/>
      <c r="N119" s="332"/>
      <c r="O119" s="304"/>
      <c r="P119" s="332"/>
      <c r="Q119" s="332"/>
      <c r="R119" s="332"/>
      <c r="S119" s="332"/>
      <c r="T119" s="332"/>
      <c r="U119" s="332"/>
      <c r="V119" s="332"/>
    </row>
    <row r="120" spans="2:26">
      <c r="B120" s="45" t="s">
        <v>21</v>
      </c>
      <c r="C120" s="46" t="s">
        <v>14</v>
      </c>
      <c r="D120" s="47">
        <v>130</v>
      </c>
      <c r="E120" s="46" t="s">
        <v>119</v>
      </c>
      <c r="F120" s="304"/>
      <c r="G120" s="304"/>
      <c r="H120" s="304"/>
      <c r="I120" s="304"/>
      <c r="J120" s="304"/>
      <c r="K120" s="332"/>
      <c r="L120" s="332"/>
      <c r="M120" s="332"/>
      <c r="N120" s="332"/>
      <c r="O120" s="304"/>
      <c r="P120" s="332"/>
      <c r="Q120" s="332"/>
      <c r="R120" s="332"/>
      <c r="S120" s="332"/>
      <c r="T120" s="332"/>
      <c r="U120" s="332"/>
      <c r="V120" s="332"/>
    </row>
    <row r="121" spans="2:26">
      <c r="B121" s="45" t="s">
        <v>21</v>
      </c>
      <c r="C121" s="46" t="s">
        <v>14</v>
      </c>
      <c r="D121" s="47">
        <v>130</v>
      </c>
      <c r="E121" s="46" t="s">
        <v>34</v>
      </c>
      <c r="F121" s="304"/>
      <c r="G121" s="304"/>
      <c r="H121" s="304"/>
      <c r="I121" s="304"/>
      <c r="J121" s="304"/>
      <c r="K121" s="332"/>
      <c r="L121" s="332"/>
      <c r="M121" s="332"/>
      <c r="N121" s="332"/>
      <c r="O121" s="304"/>
      <c r="P121" s="332"/>
      <c r="Q121" s="332"/>
      <c r="R121" s="332"/>
      <c r="S121" s="332"/>
      <c r="T121" s="332"/>
      <c r="U121" s="332"/>
      <c r="V121" s="332"/>
    </row>
    <row r="122" spans="2:26" s="66" customFormat="1" ht="15.6">
      <c r="B122" s="54" t="s">
        <v>21</v>
      </c>
      <c r="C122" s="55" t="s">
        <v>14</v>
      </c>
      <c r="D122" s="56" t="s">
        <v>126</v>
      </c>
      <c r="E122" s="57" t="s">
        <v>121</v>
      </c>
      <c r="F122" s="307"/>
      <c r="G122" s="307"/>
      <c r="H122" s="307"/>
      <c r="I122" s="307"/>
      <c r="J122" s="333"/>
      <c r="K122" s="334"/>
      <c r="L122" s="335"/>
      <c r="M122" s="335"/>
      <c r="N122" s="335"/>
      <c r="O122" s="333"/>
      <c r="P122" s="334"/>
      <c r="Q122" s="335"/>
      <c r="R122" s="335"/>
      <c r="S122" s="336"/>
      <c r="T122" s="334"/>
      <c r="U122" s="335"/>
      <c r="V122" s="335"/>
    </row>
    <row r="123" spans="2:26" ht="15.6">
      <c r="B123" s="54" t="s">
        <v>21</v>
      </c>
      <c r="C123" s="55" t="s">
        <v>14</v>
      </c>
      <c r="D123" s="67" t="s">
        <v>127</v>
      </c>
      <c r="E123" s="68" t="s">
        <v>31</v>
      </c>
      <c r="F123" s="307"/>
      <c r="G123" s="307"/>
      <c r="H123" s="307"/>
      <c r="I123" s="307"/>
      <c r="J123" s="333"/>
      <c r="K123" s="338"/>
      <c r="L123" s="335"/>
      <c r="M123" s="335"/>
      <c r="N123" s="335"/>
      <c r="O123" s="333"/>
      <c r="P123" s="338"/>
      <c r="Q123" s="335"/>
      <c r="R123" s="335"/>
      <c r="S123" s="336"/>
      <c r="T123" s="338"/>
      <c r="U123" s="335"/>
      <c r="V123" s="335"/>
      <c r="X123" s="66"/>
      <c r="Z123" s="66"/>
    </row>
    <row r="124" spans="2:26" ht="15.6">
      <c r="B124" s="54" t="s">
        <v>21</v>
      </c>
      <c r="C124" s="55" t="s">
        <v>14</v>
      </c>
      <c r="D124" s="67" t="s">
        <v>127</v>
      </c>
      <c r="E124" s="68" t="s">
        <v>118</v>
      </c>
      <c r="F124" s="307"/>
      <c r="G124" s="307"/>
      <c r="H124" s="307"/>
      <c r="I124" s="307"/>
      <c r="J124" s="333"/>
      <c r="K124" s="338"/>
      <c r="L124" s="335"/>
      <c r="M124" s="335"/>
      <c r="N124" s="335"/>
      <c r="O124" s="333"/>
      <c r="P124" s="338"/>
      <c r="Q124" s="335"/>
      <c r="R124" s="335"/>
      <c r="S124" s="336"/>
      <c r="T124" s="338"/>
      <c r="U124" s="335"/>
      <c r="V124" s="335"/>
      <c r="X124" s="66"/>
      <c r="Z124" s="66"/>
    </row>
    <row r="125" spans="2:26" ht="15.6">
      <c r="B125" s="54" t="s">
        <v>21</v>
      </c>
      <c r="C125" s="55" t="s">
        <v>14</v>
      </c>
      <c r="D125" s="67" t="s">
        <v>127</v>
      </c>
      <c r="E125" s="68" t="s">
        <v>119</v>
      </c>
      <c r="F125" s="307"/>
      <c r="G125" s="307"/>
      <c r="H125" s="307"/>
      <c r="I125" s="307"/>
      <c r="J125" s="333"/>
      <c r="K125" s="338"/>
      <c r="L125" s="335"/>
      <c r="M125" s="335"/>
      <c r="N125" s="335"/>
      <c r="O125" s="333"/>
      <c r="P125" s="338"/>
      <c r="Q125" s="335"/>
      <c r="R125" s="335"/>
      <c r="S125" s="336"/>
      <c r="T125" s="338"/>
      <c r="U125" s="335"/>
      <c r="V125" s="335"/>
      <c r="X125" s="66"/>
      <c r="Z125" s="66"/>
    </row>
    <row r="126" spans="2:26" ht="15.6">
      <c r="B126" s="54" t="s">
        <v>21</v>
      </c>
      <c r="C126" s="55" t="s">
        <v>14</v>
      </c>
      <c r="D126" s="67" t="s">
        <v>127</v>
      </c>
      <c r="E126" s="68" t="s">
        <v>34</v>
      </c>
      <c r="F126" s="307"/>
      <c r="G126" s="307"/>
      <c r="H126" s="307"/>
      <c r="I126" s="307"/>
      <c r="J126" s="333"/>
      <c r="K126" s="338"/>
      <c r="L126" s="335"/>
      <c r="M126" s="335"/>
      <c r="N126" s="335"/>
      <c r="O126" s="333"/>
      <c r="P126" s="338"/>
      <c r="Q126" s="335"/>
      <c r="R126" s="335"/>
      <c r="S126" s="336"/>
      <c r="T126" s="338"/>
      <c r="U126" s="335"/>
      <c r="V126" s="335"/>
      <c r="X126" s="66"/>
      <c r="Z126" s="66"/>
    </row>
    <row r="127" spans="2:26" s="66" customFormat="1" ht="15.6">
      <c r="B127" s="76" t="s">
        <v>21</v>
      </c>
      <c r="C127" s="77" t="s">
        <v>128</v>
      </c>
      <c r="D127" s="78" t="s">
        <v>127</v>
      </c>
      <c r="E127" s="79" t="s">
        <v>121</v>
      </c>
      <c r="F127" s="315"/>
      <c r="G127" s="315"/>
      <c r="H127" s="315"/>
      <c r="I127" s="315"/>
      <c r="J127" s="341"/>
      <c r="K127" s="345"/>
      <c r="L127" s="343"/>
      <c r="M127" s="343"/>
      <c r="N127" s="343"/>
      <c r="O127" s="341"/>
      <c r="P127" s="345"/>
      <c r="Q127" s="343"/>
      <c r="R127" s="343"/>
      <c r="S127" s="344"/>
      <c r="T127" s="345"/>
      <c r="U127" s="343"/>
      <c r="V127" s="343"/>
    </row>
    <row r="128" spans="2:26">
      <c r="B128" s="45" t="s">
        <v>21</v>
      </c>
      <c r="C128" s="46" t="s">
        <v>12</v>
      </c>
      <c r="D128" s="47">
        <v>60</v>
      </c>
      <c r="E128" s="46" t="s">
        <v>31</v>
      </c>
      <c r="F128" s="304"/>
      <c r="G128" s="304"/>
      <c r="H128" s="304"/>
      <c r="I128" s="304"/>
      <c r="J128" s="304"/>
      <c r="K128" s="332"/>
      <c r="L128" s="332"/>
      <c r="M128" s="332"/>
      <c r="N128" s="332"/>
      <c r="O128" s="304"/>
      <c r="P128" s="332"/>
      <c r="Q128" s="332"/>
      <c r="R128" s="332"/>
      <c r="S128" s="332"/>
      <c r="T128" s="332"/>
      <c r="U128" s="332"/>
      <c r="V128" s="332"/>
    </row>
    <row r="129" spans="2:26">
      <c r="B129" s="45" t="s">
        <v>21</v>
      </c>
      <c r="C129" s="46" t="s">
        <v>12</v>
      </c>
      <c r="D129" s="47">
        <v>60</v>
      </c>
      <c r="E129" s="46" t="s">
        <v>118</v>
      </c>
      <c r="F129" s="304"/>
      <c r="G129" s="304"/>
      <c r="H129" s="304"/>
      <c r="I129" s="304"/>
      <c r="J129" s="304"/>
      <c r="K129" s="332"/>
      <c r="L129" s="332"/>
      <c r="M129" s="332"/>
      <c r="N129" s="332"/>
      <c r="O129" s="304"/>
      <c r="P129" s="332"/>
      <c r="Q129" s="332"/>
      <c r="R129" s="332"/>
      <c r="S129" s="332"/>
      <c r="T129" s="332"/>
      <c r="U129" s="332"/>
      <c r="V129" s="332"/>
    </row>
    <row r="130" spans="2:26">
      <c r="B130" s="45" t="s">
        <v>21</v>
      </c>
      <c r="C130" s="46" t="s">
        <v>12</v>
      </c>
      <c r="D130" s="47">
        <v>60</v>
      </c>
      <c r="E130" s="46" t="s">
        <v>119</v>
      </c>
      <c r="F130" s="304"/>
      <c r="G130" s="304"/>
      <c r="H130" s="304"/>
      <c r="I130" s="304"/>
      <c r="J130" s="304"/>
      <c r="K130" s="332"/>
      <c r="L130" s="332"/>
      <c r="M130" s="332"/>
      <c r="N130" s="332"/>
      <c r="O130" s="304"/>
      <c r="P130" s="332"/>
      <c r="Q130" s="332"/>
      <c r="R130" s="332"/>
      <c r="S130" s="332"/>
      <c r="T130" s="332"/>
      <c r="U130" s="332"/>
      <c r="V130" s="332"/>
    </row>
    <row r="131" spans="2:26">
      <c r="B131" s="45" t="s">
        <v>21</v>
      </c>
      <c r="C131" s="46" t="s">
        <v>12</v>
      </c>
      <c r="D131" s="47">
        <v>60</v>
      </c>
      <c r="E131" s="46" t="s">
        <v>34</v>
      </c>
      <c r="F131" s="304"/>
      <c r="G131" s="304"/>
      <c r="H131" s="304"/>
      <c r="I131" s="304"/>
      <c r="J131" s="304"/>
      <c r="K131" s="332"/>
      <c r="L131" s="332"/>
      <c r="M131" s="332"/>
      <c r="N131" s="332"/>
      <c r="O131" s="304"/>
      <c r="P131" s="332"/>
      <c r="Q131" s="332"/>
      <c r="R131" s="332"/>
      <c r="S131" s="332"/>
      <c r="T131" s="332"/>
      <c r="U131" s="332"/>
      <c r="V131" s="332"/>
    </row>
    <row r="132" spans="2:26" ht="15.6">
      <c r="B132" s="54" t="s">
        <v>21</v>
      </c>
      <c r="C132" s="55" t="s">
        <v>12</v>
      </c>
      <c r="D132" s="56" t="s">
        <v>129</v>
      </c>
      <c r="E132" s="57" t="s">
        <v>121</v>
      </c>
      <c r="F132" s="307"/>
      <c r="G132" s="307"/>
      <c r="H132" s="307"/>
      <c r="I132" s="307"/>
      <c r="J132" s="333"/>
      <c r="K132" s="334"/>
      <c r="L132" s="335"/>
      <c r="M132" s="335"/>
      <c r="N132" s="335"/>
      <c r="O132" s="333"/>
      <c r="P132" s="334"/>
      <c r="Q132" s="335"/>
      <c r="R132" s="335"/>
      <c r="S132" s="336"/>
      <c r="T132" s="334"/>
      <c r="U132" s="335"/>
      <c r="V132" s="335"/>
      <c r="X132" s="66"/>
      <c r="Z132" s="66"/>
    </row>
    <row r="133" spans="2:26">
      <c r="B133" s="45" t="s">
        <v>21</v>
      </c>
      <c r="C133" s="46" t="s">
        <v>12</v>
      </c>
      <c r="D133" s="47">
        <v>70</v>
      </c>
      <c r="E133" s="46" t="s">
        <v>31</v>
      </c>
      <c r="F133" s="304"/>
      <c r="G133" s="304"/>
      <c r="H133" s="304"/>
      <c r="I133" s="304"/>
      <c r="J133" s="304"/>
      <c r="K133" s="332"/>
      <c r="L133" s="332"/>
      <c r="M133" s="332"/>
      <c r="N133" s="332"/>
      <c r="O133" s="304"/>
      <c r="P133" s="332"/>
      <c r="Q133" s="332"/>
      <c r="R133" s="332"/>
      <c r="S133" s="332"/>
      <c r="T133" s="332"/>
      <c r="U133" s="332"/>
      <c r="V133" s="332"/>
    </row>
    <row r="134" spans="2:26">
      <c r="B134" s="45" t="s">
        <v>21</v>
      </c>
      <c r="C134" s="46" t="s">
        <v>12</v>
      </c>
      <c r="D134" s="47">
        <v>70</v>
      </c>
      <c r="E134" s="46" t="s">
        <v>118</v>
      </c>
      <c r="F134" s="304"/>
      <c r="G134" s="304"/>
      <c r="H134" s="304"/>
      <c r="I134" s="304"/>
      <c r="J134" s="304"/>
      <c r="K134" s="332"/>
      <c r="L134" s="332"/>
      <c r="M134" s="332"/>
      <c r="N134" s="332"/>
      <c r="O134" s="304"/>
      <c r="P134" s="332"/>
      <c r="Q134" s="332"/>
      <c r="R134" s="332"/>
      <c r="S134" s="332"/>
      <c r="T134" s="332"/>
      <c r="U134" s="332"/>
      <c r="V134" s="332"/>
    </row>
    <row r="135" spans="2:26">
      <c r="B135" s="45" t="s">
        <v>21</v>
      </c>
      <c r="C135" s="46" t="s">
        <v>12</v>
      </c>
      <c r="D135" s="47">
        <v>70</v>
      </c>
      <c r="E135" s="46" t="s">
        <v>119</v>
      </c>
      <c r="F135" s="304"/>
      <c r="G135" s="304"/>
      <c r="H135" s="304"/>
      <c r="I135" s="304"/>
      <c r="J135" s="304"/>
      <c r="K135" s="332"/>
      <c r="L135" s="332"/>
      <c r="M135" s="332"/>
      <c r="N135" s="332"/>
      <c r="O135" s="304"/>
      <c r="P135" s="332"/>
      <c r="Q135" s="332"/>
      <c r="R135" s="332"/>
      <c r="S135" s="332"/>
      <c r="T135" s="332"/>
      <c r="U135" s="332"/>
      <c r="V135" s="332"/>
    </row>
    <row r="136" spans="2:26">
      <c r="B136" s="45" t="s">
        <v>21</v>
      </c>
      <c r="C136" s="46" t="s">
        <v>12</v>
      </c>
      <c r="D136" s="47">
        <v>70</v>
      </c>
      <c r="E136" s="46" t="s">
        <v>34</v>
      </c>
      <c r="F136" s="304"/>
      <c r="G136" s="304"/>
      <c r="H136" s="304"/>
      <c r="I136" s="304"/>
      <c r="J136" s="304"/>
      <c r="K136" s="332"/>
      <c r="L136" s="332"/>
      <c r="M136" s="332"/>
      <c r="N136" s="332"/>
      <c r="O136" s="304"/>
      <c r="P136" s="332"/>
      <c r="Q136" s="332"/>
      <c r="R136" s="332"/>
      <c r="S136" s="332"/>
      <c r="T136" s="332"/>
      <c r="U136" s="332"/>
      <c r="V136" s="332"/>
    </row>
    <row r="137" spans="2:26" ht="15.6">
      <c r="B137" s="54" t="s">
        <v>21</v>
      </c>
      <c r="C137" s="55" t="s">
        <v>12</v>
      </c>
      <c r="D137" s="56" t="s">
        <v>130</v>
      </c>
      <c r="E137" s="57" t="s">
        <v>121</v>
      </c>
      <c r="F137" s="307"/>
      <c r="G137" s="307"/>
      <c r="H137" s="307"/>
      <c r="I137" s="307"/>
      <c r="J137" s="333"/>
      <c r="K137" s="334"/>
      <c r="L137" s="335"/>
      <c r="M137" s="335"/>
      <c r="N137" s="335"/>
      <c r="O137" s="333"/>
      <c r="P137" s="334"/>
      <c r="Q137" s="335"/>
      <c r="R137" s="335"/>
      <c r="S137" s="336"/>
      <c r="T137" s="334"/>
      <c r="U137" s="335"/>
      <c r="V137" s="335"/>
      <c r="X137" s="66"/>
      <c r="Z137" s="66"/>
    </row>
    <row r="138" spans="2:26">
      <c r="B138" s="45" t="s">
        <v>21</v>
      </c>
      <c r="C138" s="46" t="s">
        <v>12</v>
      </c>
      <c r="D138" s="47">
        <v>80</v>
      </c>
      <c r="E138" s="46" t="s">
        <v>31</v>
      </c>
      <c r="F138" s="304"/>
      <c r="G138" s="304"/>
      <c r="H138" s="304"/>
      <c r="I138" s="304"/>
      <c r="J138" s="304"/>
      <c r="K138" s="332"/>
      <c r="L138" s="332"/>
      <c r="M138" s="332"/>
      <c r="N138" s="332"/>
      <c r="O138" s="304"/>
      <c r="P138" s="332"/>
      <c r="Q138" s="332"/>
      <c r="R138" s="332"/>
      <c r="S138" s="332"/>
      <c r="T138" s="332"/>
      <c r="U138" s="332"/>
      <c r="V138" s="332"/>
    </row>
    <row r="139" spans="2:26">
      <c r="B139" s="45" t="s">
        <v>21</v>
      </c>
      <c r="C139" s="46" t="s">
        <v>12</v>
      </c>
      <c r="D139" s="47">
        <v>80</v>
      </c>
      <c r="E139" s="46" t="s">
        <v>118</v>
      </c>
      <c r="F139" s="304"/>
      <c r="G139" s="304"/>
      <c r="H139" s="304"/>
      <c r="I139" s="304"/>
      <c r="J139" s="304"/>
      <c r="K139" s="332"/>
      <c r="L139" s="332"/>
      <c r="M139" s="332"/>
      <c r="N139" s="332"/>
      <c r="O139" s="304"/>
      <c r="P139" s="332"/>
      <c r="Q139" s="332"/>
      <c r="R139" s="332"/>
      <c r="S139" s="332"/>
      <c r="T139" s="332"/>
      <c r="U139" s="332"/>
      <c r="V139" s="332"/>
    </row>
    <row r="140" spans="2:26">
      <c r="B140" s="45" t="s">
        <v>21</v>
      </c>
      <c r="C140" s="46" t="s">
        <v>12</v>
      </c>
      <c r="D140" s="47">
        <v>80</v>
      </c>
      <c r="E140" s="46" t="s">
        <v>119</v>
      </c>
      <c r="F140" s="304"/>
      <c r="G140" s="304"/>
      <c r="H140" s="304"/>
      <c r="I140" s="304"/>
      <c r="J140" s="304"/>
      <c r="K140" s="332"/>
      <c r="L140" s="332"/>
      <c r="M140" s="332"/>
      <c r="N140" s="332"/>
      <c r="O140" s="304"/>
      <c r="P140" s="332"/>
      <c r="Q140" s="332"/>
      <c r="R140" s="332"/>
      <c r="S140" s="332"/>
      <c r="T140" s="332"/>
      <c r="U140" s="332"/>
      <c r="V140" s="332"/>
    </row>
    <row r="141" spans="2:26">
      <c r="B141" s="45" t="s">
        <v>21</v>
      </c>
      <c r="C141" s="46" t="s">
        <v>12</v>
      </c>
      <c r="D141" s="47">
        <v>80</v>
      </c>
      <c r="E141" s="46" t="s">
        <v>34</v>
      </c>
      <c r="F141" s="304"/>
      <c r="G141" s="304"/>
      <c r="H141" s="304"/>
      <c r="I141" s="304"/>
      <c r="J141" s="304"/>
      <c r="K141" s="332"/>
      <c r="L141" s="332"/>
      <c r="M141" s="332"/>
      <c r="N141" s="332"/>
      <c r="O141" s="304"/>
      <c r="P141" s="332"/>
      <c r="Q141" s="332"/>
      <c r="R141" s="332"/>
      <c r="S141" s="332"/>
      <c r="T141" s="332"/>
      <c r="U141" s="332"/>
      <c r="V141" s="332"/>
    </row>
    <row r="142" spans="2:26" ht="15.6">
      <c r="B142" s="54" t="s">
        <v>21</v>
      </c>
      <c r="C142" s="55" t="s">
        <v>12</v>
      </c>
      <c r="D142" s="56" t="s">
        <v>120</v>
      </c>
      <c r="E142" s="57" t="s">
        <v>121</v>
      </c>
      <c r="F142" s="307"/>
      <c r="G142" s="307"/>
      <c r="H142" s="307"/>
      <c r="I142" s="307"/>
      <c r="J142" s="333"/>
      <c r="K142" s="334"/>
      <c r="L142" s="335"/>
      <c r="M142" s="335"/>
      <c r="N142" s="335"/>
      <c r="O142" s="333"/>
      <c r="P142" s="334"/>
      <c r="Q142" s="335"/>
      <c r="R142" s="335"/>
      <c r="S142" s="336"/>
      <c r="T142" s="334"/>
      <c r="U142" s="335"/>
      <c r="V142" s="335"/>
      <c r="X142" s="66"/>
      <c r="Z142" s="66"/>
    </row>
    <row r="143" spans="2:26">
      <c r="B143" s="45" t="s">
        <v>21</v>
      </c>
      <c r="C143" s="46" t="s">
        <v>12</v>
      </c>
      <c r="D143" s="47">
        <v>90</v>
      </c>
      <c r="E143" s="46" t="s">
        <v>31</v>
      </c>
      <c r="F143" s="304"/>
      <c r="G143" s="304"/>
      <c r="H143" s="304"/>
      <c r="I143" s="304"/>
      <c r="J143" s="304"/>
      <c r="K143" s="332"/>
      <c r="L143" s="332"/>
      <c r="M143" s="332"/>
      <c r="N143" s="332"/>
      <c r="O143" s="304"/>
      <c r="P143" s="332"/>
      <c r="Q143" s="332"/>
      <c r="R143" s="332"/>
      <c r="S143" s="332"/>
      <c r="T143" s="332"/>
      <c r="U143" s="332"/>
      <c r="V143" s="332"/>
    </row>
    <row r="144" spans="2:26">
      <c r="B144" s="45" t="s">
        <v>21</v>
      </c>
      <c r="C144" s="46" t="s">
        <v>12</v>
      </c>
      <c r="D144" s="47">
        <v>90</v>
      </c>
      <c r="E144" s="46" t="s">
        <v>118</v>
      </c>
      <c r="F144" s="304"/>
      <c r="G144" s="304"/>
      <c r="H144" s="304"/>
      <c r="I144" s="304"/>
      <c r="J144" s="304"/>
      <c r="K144" s="332"/>
      <c r="L144" s="332"/>
      <c r="M144" s="332"/>
      <c r="N144" s="332"/>
      <c r="O144" s="304"/>
      <c r="P144" s="332"/>
      <c r="Q144" s="332"/>
      <c r="R144" s="332"/>
      <c r="S144" s="332"/>
      <c r="T144" s="332"/>
      <c r="U144" s="332"/>
      <c r="V144" s="332"/>
    </row>
    <row r="145" spans="2:26">
      <c r="B145" s="45" t="s">
        <v>21</v>
      </c>
      <c r="C145" s="46" t="s">
        <v>12</v>
      </c>
      <c r="D145" s="47">
        <v>90</v>
      </c>
      <c r="E145" s="46" t="s">
        <v>119</v>
      </c>
      <c r="F145" s="304"/>
      <c r="G145" s="304"/>
      <c r="H145" s="304"/>
      <c r="I145" s="304"/>
      <c r="J145" s="304"/>
      <c r="K145" s="332"/>
      <c r="L145" s="332"/>
      <c r="M145" s="332"/>
      <c r="N145" s="332"/>
      <c r="O145" s="304"/>
      <c r="P145" s="332"/>
      <c r="Q145" s="332"/>
      <c r="R145" s="332"/>
      <c r="S145" s="332"/>
      <c r="T145" s="332"/>
      <c r="U145" s="332"/>
      <c r="V145" s="332"/>
    </row>
    <row r="146" spans="2:26">
      <c r="B146" s="45" t="s">
        <v>21</v>
      </c>
      <c r="C146" s="46" t="s">
        <v>12</v>
      </c>
      <c r="D146" s="47">
        <v>90</v>
      </c>
      <c r="E146" s="46" t="s">
        <v>34</v>
      </c>
      <c r="F146" s="304"/>
      <c r="G146" s="304"/>
      <c r="H146" s="304"/>
      <c r="I146" s="304"/>
      <c r="J146" s="304"/>
      <c r="K146" s="332"/>
      <c r="L146" s="332"/>
      <c r="M146" s="332"/>
      <c r="N146" s="332"/>
      <c r="O146" s="304"/>
      <c r="P146" s="332"/>
      <c r="Q146" s="332"/>
      <c r="R146" s="332"/>
      <c r="S146" s="332"/>
      <c r="T146" s="332"/>
      <c r="U146" s="332"/>
      <c r="V146" s="332"/>
    </row>
    <row r="147" spans="2:26" ht="15.6">
      <c r="B147" s="54" t="s">
        <v>21</v>
      </c>
      <c r="C147" s="55" t="s">
        <v>12</v>
      </c>
      <c r="D147" s="56" t="s">
        <v>122</v>
      </c>
      <c r="E147" s="57" t="s">
        <v>121</v>
      </c>
      <c r="F147" s="307"/>
      <c r="G147" s="307"/>
      <c r="H147" s="307"/>
      <c r="I147" s="307"/>
      <c r="J147" s="333"/>
      <c r="K147" s="334"/>
      <c r="L147" s="335"/>
      <c r="M147" s="335"/>
      <c r="N147" s="335"/>
      <c r="O147" s="333"/>
      <c r="P147" s="334"/>
      <c r="Q147" s="335"/>
      <c r="R147" s="335"/>
      <c r="S147" s="336"/>
      <c r="T147" s="334"/>
      <c r="U147" s="335"/>
      <c r="V147" s="335"/>
      <c r="X147" s="66"/>
      <c r="Z147" s="66"/>
    </row>
    <row r="148" spans="2:26">
      <c r="B148" s="45" t="s">
        <v>21</v>
      </c>
      <c r="C148" s="46" t="s">
        <v>12</v>
      </c>
      <c r="D148" s="47">
        <v>100</v>
      </c>
      <c r="E148" s="46" t="s">
        <v>31</v>
      </c>
      <c r="F148" s="304"/>
      <c r="G148" s="304"/>
      <c r="H148" s="304"/>
      <c r="I148" s="304"/>
      <c r="J148" s="304"/>
      <c r="K148" s="332"/>
      <c r="L148" s="332"/>
      <c r="M148" s="332"/>
      <c r="N148" s="332"/>
      <c r="O148" s="304"/>
      <c r="P148" s="332"/>
      <c r="Q148" s="332"/>
      <c r="R148" s="332"/>
      <c r="S148" s="332"/>
      <c r="T148" s="332"/>
      <c r="U148" s="332"/>
      <c r="V148" s="332"/>
    </row>
    <row r="149" spans="2:26">
      <c r="B149" s="45" t="s">
        <v>21</v>
      </c>
      <c r="C149" s="46" t="s">
        <v>12</v>
      </c>
      <c r="D149" s="47">
        <v>100</v>
      </c>
      <c r="E149" s="46" t="s">
        <v>118</v>
      </c>
      <c r="F149" s="304"/>
      <c r="G149" s="304"/>
      <c r="H149" s="304"/>
      <c r="I149" s="304"/>
      <c r="J149" s="304"/>
      <c r="K149" s="332"/>
      <c r="L149" s="332"/>
      <c r="M149" s="332"/>
      <c r="N149" s="332"/>
      <c r="O149" s="304"/>
      <c r="P149" s="332"/>
      <c r="Q149" s="332"/>
      <c r="R149" s="332"/>
      <c r="S149" s="332"/>
      <c r="T149" s="332"/>
      <c r="U149" s="332"/>
      <c r="V149" s="332"/>
    </row>
    <row r="150" spans="2:26">
      <c r="B150" s="45" t="s">
        <v>21</v>
      </c>
      <c r="C150" s="46" t="s">
        <v>12</v>
      </c>
      <c r="D150" s="47">
        <v>100</v>
      </c>
      <c r="E150" s="46" t="s">
        <v>119</v>
      </c>
      <c r="F150" s="304"/>
      <c r="G150" s="304"/>
      <c r="H150" s="304"/>
      <c r="I150" s="304"/>
      <c r="J150" s="304"/>
      <c r="K150" s="332"/>
      <c r="L150" s="332"/>
      <c r="M150" s="332"/>
      <c r="N150" s="332"/>
      <c r="O150" s="304"/>
      <c r="P150" s="332"/>
      <c r="Q150" s="332"/>
      <c r="R150" s="332"/>
      <c r="S150" s="332"/>
      <c r="T150" s="332"/>
      <c r="U150" s="332"/>
      <c r="V150" s="332"/>
    </row>
    <row r="151" spans="2:26">
      <c r="B151" s="45" t="s">
        <v>21</v>
      </c>
      <c r="C151" s="46" t="s">
        <v>12</v>
      </c>
      <c r="D151" s="47">
        <v>100</v>
      </c>
      <c r="E151" s="46" t="s">
        <v>34</v>
      </c>
      <c r="F151" s="304"/>
      <c r="G151" s="304"/>
      <c r="H151" s="304"/>
      <c r="I151" s="304"/>
      <c r="J151" s="304"/>
      <c r="K151" s="332"/>
      <c r="L151" s="332"/>
      <c r="M151" s="332"/>
      <c r="N151" s="332"/>
      <c r="O151" s="304"/>
      <c r="P151" s="332"/>
      <c r="Q151" s="332"/>
      <c r="R151" s="332"/>
      <c r="S151" s="332"/>
      <c r="T151" s="332"/>
      <c r="U151" s="332"/>
      <c r="V151" s="332"/>
    </row>
    <row r="152" spans="2:26" ht="15.6">
      <c r="B152" s="54" t="s">
        <v>21</v>
      </c>
      <c r="C152" s="55" t="s">
        <v>12</v>
      </c>
      <c r="D152" s="56" t="s">
        <v>123</v>
      </c>
      <c r="E152" s="57" t="s">
        <v>121</v>
      </c>
      <c r="F152" s="307"/>
      <c r="G152" s="307"/>
      <c r="H152" s="307"/>
      <c r="I152" s="307"/>
      <c r="J152" s="333"/>
      <c r="K152" s="334"/>
      <c r="L152" s="335"/>
      <c r="M152" s="335"/>
      <c r="N152" s="335"/>
      <c r="O152" s="333"/>
      <c r="P152" s="334"/>
      <c r="Q152" s="335"/>
      <c r="R152" s="335"/>
      <c r="S152" s="336"/>
      <c r="T152" s="334"/>
      <c r="U152" s="335"/>
      <c r="V152" s="335"/>
      <c r="X152" s="66"/>
      <c r="Z152" s="66"/>
    </row>
    <row r="153" spans="2:26" ht="15.6">
      <c r="B153" s="54" t="s">
        <v>21</v>
      </c>
      <c r="C153" s="55" t="s">
        <v>12</v>
      </c>
      <c r="D153" s="67" t="s">
        <v>127</v>
      </c>
      <c r="E153" s="68" t="s">
        <v>31</v>
      </c>
      <c r="F153" s="307"/>
      <c r="G153" s="307"/>
      <c r="H153" s="307"/>
      <c r="I153" s="307"/>
      <c r="J153" s="333"/>
      <c r="K153" s="338"/>
      <c r="L153" s="335"/>
      <c r="M153" s="335"/>
      <c r="N153" s="335"/>
      <c r="O153" s="333"/>
      <c r="P153" s="338"/>
      <c r="Q153" s="335"/>
      <c r="R153" s="335"/>
      <c r="S153" s="336"/>
      <c r="T153" s="338"/>
      <c r="U153" s="335"/>
      <c r="V153" s="335"/>
      <c r="X153" s="66"/>
      <c r="Z153" s="66"/>
    </row>
    <row r="154" spans="2:26" ht="15.6">
      <c r="B154" s="54" t="s">
        <v>21</v>
      </c>
      <c r="C154" s="55" t="s">
        <v>12</v>
      </c>
      <c r="D154" s="67" t="s">
        <v>127</v>
      </c>
      <c r="E154" s="68" t="s">
        <v>118</v>
      </c>
      <c r="F154" s="307"/>
      <c r="G154" s="307"/>
      <c r="H154" s="307"/>
      <c r="I154" s="307"/>
      <c r="J154" s="333"/>
      <c r="K154" s="338"/>
      <c r="L154" s="335"/>
      <c r="M154" s="335"/>
      <c r="N154" s="335"/>
      <c r="O154" s="333"/>
      <c r="P154" s="338"/>
      <c r="Q154" s="335"/>
      <c r="R154" s="335"/>
      <c r="S154" s="336"/>
      <c r="T154" s="338"/>
      <c r="U154" s="335"/>
      <c r="V154" s="335"/>
      <c r="X154" s="66"/>
      <c r="Z154" s="66"/>
    </row>
    <row r="155" spans="2:26" ht="15.6">
      <c r="B155" s="54" t="s">
        <v>21</v>
      </c>
      <c r="C155" s="55" t="s">
        <v>12</v>
      </c>
      <c r="D155" s="67" t="s">
        <v>127</v>
      </c>
      <c r="E155" s="68" t="s">
        <v>119</v>
      </c>
      <c r="F155" s="307"/>
      <c r="G155" s="307"/>
      <c r="H155" s="307"/>
      <c r="I155" s="307"/>
      <c r="J155" s="333"/>
      <c r="K155" s="338"/>
      <c r="L155" s="335"/>
      <c r="M155" s="335"/>
      <c r="N155" s="335"/>
      <c r="O155" s="333"/>
      <c r="P155" s="338"/>
      <c r="Q155" s="335"/>
      <c r="R155" s="335"/>
      <c r="S155" s="336"/>
      <c r="T155" s="338"/>
      <c r="U155" s="335"/>
      <c r="V155" s="335"/>
      <c r="X155" s="66"/>
      <c r="Z155" s="66"/>
    </row>
    <row r="156" spans="2:26" ht="15.6">
      <c r="B156" s="54" t="s">
        <v>21</v>
      </c>
      <c r="C156" s="55" t="s">
        <v>12</v>
      </c>
      <c r="D156" s="67" t="s">
        <v>127</v>
      </c>
      <c r="E156" s="68" t="s">
        <v>34</v>
      </c>
      <c r="F156" s="307"/>
      <c r="G156" s="307"/>
      <c r="H156" s="307"/>
      <c r="I156" s="307"/>
      <c r="J156" s="333"/>
      <c r="K156" s="338"/>
      <c r="L156" s="335"/>
      <c r="M156" s="335"/>
      <c r="N156" s="335"/>
      <c r="O156" s="333"/>
      <c r="P156" s="338"/>
      <c r="Q156" s="335"/>
      <c r="R156" s="335"/>
      <c r="S156" s="336"/>
      <c r="T156" s="338"/>
      <c r="U156" s="335"/>
      <c r="V156" s="335"/>
      <c r="X156" s="66"/>
      <c r="Z156" s="66"/>
    </row>
    <row r="157" spans="2:26" ht="15.6">
      <c r="B157" s="76" t="s">
        <v>21</v>
      </c>
      <c r="C157" s="77" t="s">
        <v>131</v>
      </c>
      <c r="D157" s="78" t="s">
        <v>127</v>
      </c>
      <c r="E157" s="79" t="s">
        <v>121</v>
      </c>
      <c r="F157" s="315"/>
      <c r="G157" s="315"/>
      <c r="H157" s="315"/>
      <c r="I157" s="315"/>
      <c r="J157" s="341"/>
      <c r="K157" s="345"/>
      <c r="L157" s="343"/>
      <c r="M157" s="343"/>
      <c r="N157" s="343"/>
      <c r="O157" s="341"/>
      <c r="P157" s="345"/>
      <c r="Q157" s="343"/>
      <c r="R157" s="343"/>
      <c r="S157" s="344"/>
      <c r="T157" s="345"/>
      <c r="U157" s="343"/>
      <c r="V157" s="343"/>
      <c r="X157" s="66"/>
      <c r="Z157" s="66"/>
    </row>
    <row r="158" spans="2:26">
      <c r="B158" s="45" t="s">
        <v>21</v>
      </c>
      <c r="C158" s="46" t="s">
        <v>10</v>
      </c>
      <c r="D158" s="47">
        <v>30</v>
      </c>
      <c r="E158" s="46" t="s">
        <v>31</v>
      </c>
      <c r="F158" s="304"/>
      <c r="G158" s="304"/>
      <c r="H158" s="304"/>
      <c r="I158" s="304"/>
      <c r="J158" s="304"/>
      <c r="K158" s="332"/>
      <c r="L158" s="332"/>
      <c r="M158" s="332"/>
      <c r="N158" s="332"/>
      <c r="O158" s="304"/>
      <c r="P158" s="332"/>
      <c r="Q158" s="332"/>
      <c r="R158" s="332"/>
      <c r="S158" s="332"/>
      <c r="T158" s="332"/>
      <c r="U158" s="332"/>
      <c r="V158" s="332"/>
    </row>
    <row r="159" spans="2:26">
      <c r="B159" s="45" t="s">
        <v>21</v>
      </c>
      <c r="C159" s="46" t="s">
        <v>10</v>
      </c>
      <c r="D159" s="47">
        <v>30</v>
      </c>
      <c r="E159" s="46" t="s">
        <v>118</v>
      </c>
      <c r="F159" s="304"/>
      <c r="G159" s="304"/>
      <c r="H159" s="304"/>
      <c r="I159" s="304"/>
      <c r="J159" s="304"/>
      <c r="K159" s="332"/>
      <c r="L159" s="332"/>
      <c r="M159" s="332"/>
      <c r="N159" s="332"/>
      <c r="O159" s="304"/>
      <c r="P159" s="332"/>
      <c r="Q159" s="332"/>
      <c r="R159" s="332"/>
      <c r="S159" s="332"/>
      <c r="T159" s="332"/>
      <c r="U159" s="332"/>
      <c r="V159" s="332"/>
    </row>
    <row r="160" spans="2:26">
      <c r="B160" s="45" t="s">
        <v>21</v>
      </c>
      <c r="C160" s="46" t="s">
        <v>10</v>
      </c>
      <c r="D160" s="47">
        <v>30</v>
      </c>
      <c r="E160" s="46" t="s">
        <v>119</v>
      </c>
      <c r="F160" s="304"/>
      <c r="G160" s="304"/>
      <c r="H160" s="304"/>
      <c r="I160" s="304"/>
      <c r="J160" s="304"/>
      <c r="K160" s="332"/>
      <c r="L160" s="332"/>
      <c r="M160" s="332"/>
      <c r="N160" s="332"/>
      <c r="O160" s="304"/>
      <c r="P160" s="332"/>
      <c r="Q160" s="332"/>
      <c r="R160" s="332"/>
      <c r="S160" s="332"/>
      <c r="T160" s="332"/>
      <c r="U160" s="332"/>
      <c r="V160" s="332"/>
    </row>
    <row r="161" spans="2:26">
      <c r="B161" s="45" t="s">
        <v>21</v>
      </c>
      <c r="C161" s="46" t="s">
        <v>10</v>
      </c>
      <c r="D161" s="47">
        <v>30</v>
      </c>
      <c r="E161" s="46" t="s">
        <v>34</v>
      </c>
      <c r="F161" s="304"/>
      <c r="G161" s="304"/>
      <c r="H161" s="304"/>
      <c r="I161" s="304"/>
      <c r="J161" s="304"/>
      <c r="K161" s="332"/>
      <c r="L161" s="332"/>
      <c r="M161" s="332"/>
      <c r="N161" s="332"/>
      <c r="O161" s="304"/>
      <c r="P161" s="332"/>
      <c r="Q161" s="332"/>
      <c r="R161" s="332"/>
      <c r="S161" s="332"/>
      <c r="T161" s="332"/>
      <c r="U161" s="332"/>
      <c r="V161" s="332"/>
    </row>
    <row r="162" spans="2:26" ht="15.6">
      <c r="B162" s="54" t="s">
        <v>21</v>
      </c>
      <c r="C162" s="55" t="s">
        <v>10</v>
      </c>
      <c r="D162" s="56" t="s">
        <v>132</v>
      </c>
      <c r="E162" s="57" t="s">
        <v>121</v>
      </c>
      <c r="F162" s="307"/>
      <c r="G162" s="307"/>
      <c r="H162" s="307"/>
      <c r="I162" s="307"/>
      <c r="J162" s="333"/>
      <c r="K162" s="337"/>
      <c r="L162" s="335"/>
      <c r="M162" s="335"/>
      <c r="N162" s="335"/>
      <c r="O162" s="333"/>
      <c r="P162" s="337"/>
      <c r="Q162" s="335"/>
      <c r="R162" s="335"/>
      <c r="S162" s="336"/>
      <c r="T162" s="337"/>
      <c r="U162" s="335"/>
      <c r="V162" s="335"/>
      <c r="X162" s="66"/>
      <c r="Z162" s="66"/>
    </row>
    <row r="163" spans="2:26">
      <c r="B163" s="45" t="s">
        <v>21</v>
      </c>
      <c r="C163" s="46" t="s">
        <v>10</v>
      </c>
      <c r="D163" s="47">
        <v>50</v>
      </c>
      <c r="E163" s="46" t="s">
        <v>31</v>
      </c>
      <c r="F163" s="304"/>
      <c r="G163" s="304"/>
      <c r="H163" s="304"/>
      <c r="I163" s="304"/>
      <c r="J163" s="304"/>
      <c r="K163" s="332"/>
      <c r="L163" s="332"/>
      <c r="M163" s="332"/>
      <c r="N163" s="332"/>
      <c r="O163" s="304"/>
      <c r="P163" s="332"/>
      <c r="Q163" s="332"/>
      <c r="R163" s="332"/>
      <c r="S163" s="332"/>
      <c r="T163" s="332"/>
      <c r="U163" s="332"/>
      <c r="V163" s="332"/>
    </row>
    <row r="164" spans="2:26">
      <c r="B164" s="45" t="s">
        <v>21</v>
      </c>
      <c r="C164" s="46" t="s">
        <v>10</v>
      </c>
      <c r="D164" s="47">
        <v>50</v>
      </c>
      <c r="E164" s="46" t="s">
        <v>118</v>
      </c>
      <c r="F164" s="304"/>
      <c r="G164" s="304"/>
      <c r="H164" s="304"/>
      <c r="I164" s="304"/>
      <c r="J164" s="304"/>
      <c r="K164" s="332"/>
      <c r="L164" s="332"/>
      <c r="M164" s="332"/>
      <c r="N164" s="332"/>
      <c r="O164" s="304"/>
      <c r="P164" s="332"/>
      <c r="Q164" s="332"/>
      <c r="R164" s="332"/>
      <c r="S164" s="332"/>
      <c r="T164" s="332"/>
      <c r="U164" s="332"/>
      <c r="V164" s="332"/>
    </row>
    <row r="165" spans="2:26">
      <c r="B165" s="45" t="s">
        <v>21</v>
      </c>
      <c r="C165" s="46" t="s">
        <v>10</v>
      </c>
      <c r="D165" s="47">
        <v>50</v>
      </c>
      <c r="E165" s="46" t="s">
        <v>119</v>
      </c>
      <c r="F165" s="304"/>
      <c r="G165" s="304"/>
      <c r="H165" s="304"/>
      <c r="I165" s="304"/>
      <c r="J165" s="304"/>
      <c r="K165" s="332"/>
      <c r="L165" s="332"/>
      <c r="M165" s="332"/>
      <c r="N165" s="332"/>
      <c r="O165" s="304"/>
      <c r="P165" s="332"/>
      <c r="Q165" s="332"/>
      <c r="R165" s="332"/>
      <c r="S165" s="332"/>
      <c r="T165" s="332"/>
      <c r="U165" s="332"/>
      <c r="V165" s="332"/>
    </row>
    <row r="166" spans="2:26">
      <c r="B166" s="45" t="s">
        <v>21</v>
      </c>
      <c r="C166" s="46" t="s">
        <v>10</v>
      </c>
      <c r="D166" s="47">
        <v>50</v>
      </c>
      <c r="E166" s="46" t="s">
        <v>34</v>
      </c>
      <c r="F166" s="304"/>
      <c r="G166" s="304"/>
      <c r="H166" s="304"/>
      <c r="I166" s="304"/>
      <c r="J166" s="304"/>
      <c r="K166" s="332"/>
      <c r="L166" s="332"/>
      <c r="M166" s="332"/>
      <c r="N166" s="332"/>
      <c r="O166" s="304"/>
      <c r="P166" s="332"/>
      <c r="Q166" s="332"/>
      <c r="R166" s="332"/>
      <c r="S166" s="332"/>
      <c r="T166" s="332"/>
      <c r="U166" s="332"/>
      <c r="V166" s="332"/>
    </row>
    <row r="167" spans="2:26" ht="15.6">
      <c r="B167" s="54" t="s">
        <v>21</v>
      </c>
      <c r="C167" s="55" t="s">
        <v>10</v>
      </c>
      <c r="D167" s="56" t="s">
        <v>133</v>
      </c>
      <c r="E167" s="57" t="s">
        <v>121</v>
      </c>
      <c r="F167" s="307"/>
      <c r="G167" s="307"/>
      <c r="H167" s="307"/>
      <c r="I167" s="307"/>
      <c r="J167" s="333"/>
      <c r="K167" s="337"/>
      <c r="L167" s="335"/>
      <c r="M167" s="335"/>
      <c r="N167" s="335"/>
      <c r="O167" s="333"/>
      <c r="P167" s="337"/>
      <c r="Q167" s="335"/>
      <c r="R167" s="335"/>
      <c r="S167" s="336"/>
      <c r="T167" s="337"/>
      <c r="U167" s="335"/>
      <c r="V167" s="335"/>
      <c r="X167" s="66"/>
      <c r="Z167" s="66"/>
    </row>
    <row r="168" spans="2:26">
      <c r="B168" s="45" t="s">
        <v>21</v>
      </c>
      <c r="C168" s="46" t="s">
        <v>10</v>
      </c>
      <c r="D168" s="47">
        <v>70</v>
      </c>
      <c r="E168" s="46" t="s">
        <v>31</v>
      </c>
      <c r="F168" s="304"/>
      <c r="G168" s="304"/>
      <c r="H168" s="304"/>
      <c r="I168" s="304"/>
      <c r="J168" s="304"/>
      <c r="K168" s="332"/>
      <c r="L168" s="332"/>
      <c r="M168" s="332"/>
      <c r="N168" s="332"/>
      <c r="O168" s="304"/>
      <c r="P168" s="332"/>
      <c r="Q168" s="332"/>
      <c r="R168" s="332"/>
      <c r="S168" s="332"/>
      <c r="T168" s="332"/>
      <c r="U168" s="332"/>
      <c r="V168" s="332"/>
    </row>
    <row r="169" spans="2:26">
      <c r="B169" s="45" t="s">
        <v>21</v>
      </c>
      <c r="C169" s="46" t="s">
        <v>10</v>
      </c>
      <c r="D169" s="47">
        <v>70</v>
      </c>
      <c r="E169" s="46" t="s">
        <v>118</v>
      </c>
      <c r="F169" s="304"/>
      <c r="G169" s="304"/>
      <c r="H169" s="304"/>
      <c r="I169" s="304"/>
      <c r="J169" s="304"/>
      <c r="K169" s="332"/>
      <c r="L169" s="332"/>
      <c r="M169" s="332"/>
      <c r="N169" s="332"/>
      <c r="O169" s="304"/>
      <c r="P169" s="332"/>
      <c r="Q169" s="332"/>
      <c r="R169" s="332"/>
      <c r="S169" s="332"/>
      <c r="T169" s="332"/>
      <c r="U169" s="332"/>
      <c r="V169" s="332"/>
    </row>
    <row r="170" spans="2:26">
      <c r="B170" s="45" t="s">
        <v>21</v>
      </c>
      <c r="C170" s="46" t="s">
        <v>10</v>
      </c>
      <c r="D170" s="47">
        <v>70</v>
      </c>
      <c r="E170" s="46" t="s">
        <v>119</v>
      </c>
      <c r="F170" s="304"/>
      <c r="G170" s="304"/>
      <c r="H170" s="304"/>
      <c r="I170" s="304"/>
      <c r="J170" s="304"/>
      <c r="K170" s="332"/>
      <c r="L170" s="332"/>
      <c r="M170" s="332"/>
      <c r="N170" s="332"/>
      <c r="O170" s="304"/>
      <c r="P170" s="332"/>
      <c r="Q170" s="332"/>
      <c r="R170" s="332"/>
      <c r="S170" s="332"/>
      <c r="T170" s="332"/>
      <c r="U170" s="332"/>
      <c r="V170" s="332"/>
    </row>
    <row r="171" spans="2:26">
      <c r="B171" s="45" t="s">
        <v>21</v>
      </c>
      <c r="C171" s="46" t="s">
        <v>10</v>
      </c>
      <c r="D171" s="47">
        <v>70</v>
      </c>
      <c r="E171" s="46" t="s">
        <v>34</v>
      </c>
      <c r="F171" s="304"/>
      <c r="G171" s="304"/>
      <c r="H171" s="304"/>
      <c r="I171" s="304"/>
      <c r="J171" s="304"/>
      <c r="K171" s="332"/>
      <c r="L171" s="332"/>
      <c r="M171" s="332"/>
      <c r="N171" s="332"/>
      <c r="O171" s="304"/>
      <c r="P171" s="332"/>
      <c r="Q171" s="332"/>
      <c r="R171" s="332"/>
      <c r="S171" s="332"/>
      <c r="T171" s="332"/>
      <c r="U171" s="332"/>
      <c r="V171" s="332"/>
    </row>
    <row r="172" spans="2:26" ht="15.6">
      <c r="B172" s="54" t="s">
        <v>21</v>
      </c>
      <c r="C172" s="55" t="s">
        <v>10</v>
      </c>
      <c r="D172" s="56" t="s">
        <v>130</v>
      </c>
      <c r="E172" s="57" t="s">
        <v>121</v>
      </c>
      <c r="F172" s="307"/>
      <c r="G172" s="307"/>
      <c r="H172" s="307"/>
      <c r="I172" s="307"/>
      <c r="J172" s="333"/>
      <c r="K172" s="337"/>
      <c r="L172" s="335"/>
      <c r="M172" s="335"/>
      <c r="N172" s="335"/>
      <c r="O172" s="333"/>
      <c r="P172" s="337"/>
      <c r="Q172" s="335"/>
      <c r="R172" s="335"/>
      <c r="S172" s="336"/>
      <c r="T172" s="337"/>
      <c r="U172" s="335"/>
      <c r="V172" s="335"/>
      <c r="X172" s="66"/>
      <c r="Z172" s="66"/>
    </row>
    <row r="173" spans="2:26" ht="15.6">
      <c r="B173" s="54" t="s">
        <v>21</v>
      </c>
      <c r="C173" s="55" t="s">
        <v>10</v>
      </c>
      <c r="D173" s="67" t="s">
        <v>127</v>
      </c>
      <c r="E173" s="68" t="s">
        <v>31</v>
      </c>
      <c r="F173" s="307"/>
      <c r="G173" s="307"/>
      <c r="H173" s="307"/>
      <c r="I173" s="307"/>
      <c r="J173" s="333"/>
      <c r="K173" s="338"/>
      <c r="L173" s="335"/>
      <c r="M173" s="335"/>
      <c r="N173" s="335"/>
      <c r="O173" s="333"/>
      <c r="P173" s="338"/>
      <c r="Q173" s="335"/>
      <c r="R173" s="335"/>
      <c r="S173" s="336"/>
      <c r="T173" s="338"/>
      <c r="U173" s="335"/>
      <c r="V173" s="335"/>
      <c r="X173" s="66"/>
      <c r="Z173" s="66"/>
    </row>
    <row r="174" spans="2:26" ht="15.6">
      <c r="B174" s="54" t="s">
        <v>21</v>
      </c>
      <c r="C174" s="55" t="s">
        <v>10</v>
      </c>
      <c r="D174" s="67" t="s">
        <v>127</v>
      </c>
      <c r="E174" s="68" t="s">
        <v>118</v>
      </c>
      <c r="F174" s="307"/>
      <c r="G174" s="307"/>
      <c r="H174" s="307"/>
      <c r="I174" s="307"/>
      <c r="J174" s="333"/>
      <c r="K174" s="338"/>
      <c r="L174" s="335"/>
      <c r="M174" s="335"/>
      <c r="N174" s="335"/>
      <c r="O174" s="333"/>
      <c r="P174" s="338"/>
      <c r="Q174" s="335"/>
      <c r="R174" s="335"/>
      <c r="S174" s="336"/>
      <c r="T174" s="338"/>
      <c r="U174" s="335"/>
      <c r="V174" s="335"/>
      <c r="X174" s="66"/>
      <c r="Z174" s="66"/>
    </row>
    <row r="175" spans="2:26" ht="15.6">
      <c r="B175" s="54" t="s">
        <v>21</v>
      </c>
      <c r="C175" s="55" t="s">
        <v>10</v>
      </c>
      <c r="D175" s="67" t="s">
        <v>127</v>
      </c>
      <c r="E175" s="68" t="s">
        <v>119</v>
      </c>
      <c r="F175" s="307"/>
      <c r="G175" s="307"/>
      <c r="H175" s="307"/>
      <c r="I175" s="307"/>
      <c r="J175" s="333"/>
      <c r="K175" s="338"/>
      <c r="L175" s="335"/>
      <c r="M175" s="335"/>
      <c r="N175" s="335"/>
      <c r="O175" s="333"/>
      <c r="P175" s="338"/>
      <c r="Q175" s="335"/>
      <c r="R175" s="335"/>
      <c r="S175" s="336"/>
      <c r="T175" s="338"/>
      <c r="U175" s="335"/>
      <c r="V175" s="335"/>
      <c r="X175" s="66"/>
      <c r="Z175" s="66"/>
    </row>
    <row r="176" spans="2:26" ht="15.6">
      <c r="B176" s="54" t="s">
        <v>21</v>
      </c>
      <c r="C176" s="55" t="s">
        <v>10</v>
      </c>
      <c r="D176" s="67" t="s">
        <v>127</v>
      </c>
      <c r="E176" s="68" t="s">
        <v>34</v>
      </c>
      <c r="F176" s="307"/>
      <c r="G176" s="307"/>
      <c r="H176" s="307"/>
      <c r="I176" s="307"/>
      <c r="J176" s="333"/>
      <c r="K176" s="338"/>
      <c r="L176" s="335"/>
      <c r="M176" s="335"/>
      <c r="N176" s="335"/>
      <c r="O176" s="333"/>
      <c r="P176" s="338"/>
      <c r="Q176" s="335"/>
      <c r="R176" s="335"/>
      <c r="S176" s="336"/>
      <c r="T176" s="338"/>
      <c r="U176" s="335"/>
      <c r="V176" s="335"/>
      <c r="X176" s="66"/>
      <c r="Z176" s="66"/>
    </row>
    <row r="177" spans="2:26" ht="15.6">
      <c r="B177" s="76" t="s">
        <v>21</v>
      </c>
      <c r="C177" s="77" t="s">
        <v>134</v>
      </c>
      <c r="D177" s="78" t="s">
        <v>127</v>
      </c>
      <c r="E177" s="79" t="s">
        <v>121</v>
      </c>
      <c r="F177" s="315"/>
      <c r="G177" s="315"/>
      <c r="H177" s="315"/>
      <c r="I177" s="315"/>
      <c r="J177" s="341"/>
      <c r="K177" s="346"/>
      <c r="L177" s="343"/>
      <c r="M177" s="343"/>
      <c r="N177" s="343"/>
      <c r="O177" s="341"/>
      <c r="P177" s="346"/>
      <c r="Q177" s="343"/>
      <c r="R177" s="343"/>
      <c r="S177" s="344"/>
      <c r="T177" s="346"/>
      <c r="U177" s="343"/>
      <c r="V177" s="343"/>
      <c r="X177" s="66"/>
      <c r="Z177" s="66"/>
    </row>
    <row r="178" spans="2:26" ht="15.6">
      <c r="B178" s="76" t="s">
        <v>21</v>
      </c>
      <c r="C178" s="79" t="s">
        <v>135</v>
      </c>
      <c r="D178" s="78" t="s">
        <v>136</v>
      </c>
      <c r="E178" s="77" t="s">
        <v>137</v>
      </c>
      <c r="F178" s="261"/>
      <c r="G178" s="261"/>
      <c r="H178" s="283"/>
      <c r="I178" s="283"/>
      <c r="J178" s="341"/>
      <c r="K178" s="346"/>
      <c r="L178" s="343"/>
      <c r="M178" s="343"/>
      <c r="N178" s="343"/>
      <c r="O178" s="341"/>
      <c r="P178" s="346"/>
      <c r="Q178" s="343"/>
      <c r="R178" s="343"/>
      <c r="S178" s="343"/>
      <c r="T178" s="346"/>
      <c r="U178" s="343"/>
      <c r="V178" s="343"/>
    </row>
    <row r="179" spans="2:26" ht="15.6">
      <c r="B179" s="76" t="s">
        <v>21</v>
      </c>
      <c r="C179" s="79" t="s">
        <v>135</v>
      </c>
      <c r="D179" s="78" t="s">
        <v>136</v>
      </c>
      <c r="E179" s="77" t="s">
        <v>138</v>
      </c>
      <c r="F179" s="261"/>
      <c r="G179" s="261"/>
      <c r="H179" s="283"/>
      <c r="I179" s="283"/>
      <c r="J179" s="341"/>
      <c r="K179" s="346"/>
      <c r="L179" s="343"/>
      <c r="M179" s="343"/>
      <c r="N179" s="343"/>
      <c r="O179" s="341"/>
      <c r="P179" s="346"/>
      <c r="Q179" s="343"/>
      <c r="R179" s="343"/>
      <c r="S179" s="343"/>
      <c r="T179" s="346"/>
      <c r="U179" s="343"/>
      <c r="V179" s="343"/>
    </row>
    <row r="180" spans="2:26" ht="15.6">
      <c r="B180" s="76" t="s">
        <v>21</v>
      </c>
      <c r="C180" s="79" t="s">
        <v>135</v>
      </c>
      <c r="D180" s="78" t="s">
        <v>136</v>
      </c>
      <c r="E180" s="77" t="s">
        <v>139</v>
      </c>
      <c r="F180" s="261"/>
      <c r="G180" s="261"/>
      <c r="H180" s="283"/>
      <c r="I180" s="283"/>
      <c r="J180" s="341"/>
      <c r="K180" s="346"/>
      <c r="L180" s="343"/>
      <c r="M180" s="343"/>
      <c r="N180" s="343"/>
      <c r="O180" s="341"/>
      <c r="P180" s="346"/>
      <c r="Q180" s="343"/>
      <c r="R180" s="343"/>
      <c r="S180" s="343"/>
      <c r="T180" s="346"/>
      <c r="U180" s="343"/>
      <c r="V180" s="343"/>
    </row>
    <row r="181" spans="2:26" ht="15.6">
      <c r="B181" s="76" t="s">
        <v>21</v>
      </c>
      <c r="C181" s="79" t="s">
        <v>135</v>
      </c>
      <c r="D181" s="78" t="s">
        <v>136</v>
      </c>
      <c r="E181" s="77" t="s">
        <v>140</v>
      </c>
      <c r="F181" s="261"/>
      <c r="G181" s="261"/>
      <c r="H181" s="261"/>
      <c r="I181" s="261"/>
      <c r="J181" s="350"/>
      <c r="K181" s="346"/>
      <c r="L181" s="346"/>
      <c r="M181" s="346"/>
      <c r="N181" s="346"/>
      <c r="O181" s="350"/>
      <c r="P181" s="346"/>
      <c r="Q181" s="346"/>
      <c r="R181" s="346"/>
      <c r="S181" s="346"/>
      <c r="T181" s="346"/>
      <c r="U181" s="346"/>
      <c r="V181" s="346"/>
    </row>
    <row r="182" spans="2:26" ht="15.6">
      <c r="B182" s="96" t="s">
        <v>142</v>
      </c>
      <c r="C182" s="97" t="s">
        <v>135</v>
      </c>
      <c r="D182" s="98" t="s">
        <v>136</v>
      </c>
      <c r="E182" s="97" t="s">
        <v>121</v>
      </c>
      <c r="F182" s="319"/>
      <c r="G182" s="319"/>
      <c r="H182" s="319"/>
      <c r="I182" s="319"/>
      <c r="J182" s="351"/>
      <c r="K182" s="352"/>
      <c r="L182" s="353"/>
      <c r="M182" s="353"/>
      <c r="N182" s="351"/>
      <c r="O182" s="351"/>
      <c r="P182" s="352"/>
      <c r="Q182" s="353"/>
      <c r="R182" s="353"/>
      <c r="S182" s="354"/>
      <c r="T182" s="352"/>
      <c r="U182" s="353"/>
      <c r="V182" s="353"/>
    </row>
    <row r="183" spans="2:26">
      <c r="B183" s="45" t="s">
        <v>23</v>
      </c>
      <c r="C183" s="46" t="s">
        <v>14</v>
      </c>
      <c r="D183" s="47">
        <v>80</v>
      </c>
      <c r="E183" s="46" t="s">
        <v>31</v>
      </c>
      <c r="F183" s="304"/>
      <c r="G183" s="304"/>
      <c r="H183" s="304"/>
      <c r="I183" s="304"/>
      <c r="J183" s="304"/>
      <c r="K183" s="332"/>
      <c r="L183" s="332"/>
      <c r="M183" s="332"/>
      <c r="N183" s="332"/>
      <c r="O183" s="304"/>
      <c r="P183" s="332"/>
      <c r="Q183" s="332"/>
      <c r="R183" s="332"/>
      <c r="S183" s="332"/>
      <c r="T183" s="332"/>
      <c r="U183" s="332"/>
      <c r="V183" s="332"/>
    </row>
    <row r="184" spans="2:26">
      <c r="B184" s="45" t="s">
        <v>23</v>
      </c>
      <c r="C184" s="46" t="s">
        <v>14</v>
      </c>
      <c r="D184" s="47">
        <v>80</v>
      </c>
      <c r="E184" s="46" t="s">
        <v>118</v>
      </c>
      <c r="F184" s="304"/>
      <c r="G184" s="304"/>
      <c r="H184" s="304"/>
      <c r="I184" s="304"/>
      <c r="J184" s="304"/>
      <c r="K184" s="332"/>
      <c r="L184" s="332"/>
      <c r="M184" s="332"/>
      <c r="N184" s="332"/>
      <c r="O184" s="304"/>
      <c r="P184" s="332"/>
      <c r="Q184" s="332"/>
      <c r="R184" s="332"/>
      <c r="S184" s="332"/>
      <c r="T184" s="332"/>
      <c r="U184" s="332"/>
      <c r="V184" s="332"/>
    </row>
    <row r="185" spans="2:26">
      <c r="B185" s="45" t="s">
        <v>23</v>
      </c>
      <c r="C185" s="46" t="s">
        <v>14</v>
      </c>
      <c r="D185" s="47">
        <v>80</v>
      </c>
      <c r="E185" s="46" t="s">
        <v>119</v>
      </c>
      <c r="F185" s="304"/>
      <c r="G185" s="304"/>
      <c r="H185" s="304"/>
      <c r="I185" s="304"/>
      <c r="J185" s="304"/>
      <c r="K185" s="332"/>
      <c r="L185" s="332"/>
      <c r="M185" s="332"/>
      <c r="N185" s="332"/>
      <c r="O185" s="304"/>
      <c r="P185" s="332"/>
      <c r="Q185" s="332"/>
      <c r="R185" s="332"/>
      <c r="S185" s="332"/>
      <c r="T185" s="332"/>
      <c r="U185" s="332"/>
      <c r="V185" s="332"/>
    </row>
    <row r="186" spans="2:26">
      <c r="B186" s="45" t="s">
        <v>23</v>
      </c>
      <c r="C186" s="46" t="s">
        <v>14</v>
      </c>
      <c r="D186" s="47">
        <v>80</v>
      </c>
      <c r="E186" s="46" t="s">
        <v>34</v>
      </c>
      <c r="F186" s="304"/>
      <c r="G186" s="304"/>
      <c r="H186" s="304"/>
      <c r="I186" s="304"/>
      <c r="J186" s="304"/>
      <c r="K186" s="332"/>
      <c r="L186" s="332"/>
      <c r="M186" s="332"/>
      <c r="N186" s="332"/>
      <c r="O186" s="304"/>
      <c r="P186" s="332"/>
      <c r="Q186" s="332"/>
      <c r="R186" s="332"/>
      <c r="S186" s="332"/>
      <c r="T186" s="332"/>
      <c r="U186" s="332"/>
      <c r="V186" s="332"/>
    </row>
    <row r="187" spans="2:26" s="66" customFormat="1" ht="15.6">
      <c r="B187" s="54" t="s">
        <v>23</v>
      </c>
      <c r="C187" s="55" t="s">
        <v>14</v>
      </c>
      <c r="D187" s="56" t="s">
        <v>120</v>
      </c>
      <c r="E187" s="57" t="s">
        <v>121</v>
      </c>
      <c r="F187" s="307"/>
      <c r="G187" s="307"/>
      <c r="H187" s="307"/>
      <c r="I187" s="307"/>
      <c r="J187" s="333"/>
      <c r="K187" s="334"/>
      <c r="L187" s="335"/>
      <c r="M187" s="335"/>
      <c r="N187" s="335"/>
      <c r="O187" s="333"/>
      <c r="P187" s="334"/>
      <c r="Q187" s="335"/>
      <c r="R187" s="335"/>
      <c r="S187" s="336"/>
      <c r="T187" s="334"/>
      <c r="U187" s="335"/>
      <c r="V187" s="335"/>
    </row>
    <row r="188" spans="2:26">
      <c r="B188" s="45" t="s">
        <v>23</v>
      </c>
      <c r="C188" s="46" t="s">
        <v>14</v>
      </c>
      <c r="D188" s="47">
        <v>90</v>
      </c>
      <c r="E188" s="46" t="s">
        <v>31</v>
      </c>
      <c r="F188" s="304"/>
      <c r="G188" s="304"/>
      <c r="H188" s="304"/>
      <c r="I188" s="304"/>
      <c r="J188" s="304"/>
      <c r="K188" s="332"/>
      <c r="L188" s="332"/>
      <c r="M188" s="332"/>
      <c r="N188" s="332"/>
      <c r="O188" s="304"/>
      <c r="P188" s="332"/>
      <c r="Q188" s="332"/>
      <c r="R188" s="332"/>
      <c r="S188" s="332"/>
      <c r="T188" s="332"/>
      <c r="U188" s="332"/>
      <c r="V188" s="332"/>
    </row>
    <row r="189" spans="2:26">
      <c r="B189" s="45" t="s">
        <v>23</v>
      </c>
      <c r="C189" s="46" t="s">
        <v>14</v>
      </c>
      <c r="D189" s="47">
        <v>90</v>
      </c>
      <c r="E189" s="46" t="s">
        <v>118</v>
      </c>
      <c r="F189" s="304"/>
      <c r="G189" s="304"/>
      <c r="H189" s="304"/>
      <c r="I189" s="304"/>
      <c r="J189" s="304"/>
      <c r="K189" s="332"/>
      <c r="L189" s="332"/>
      <c r="M189" s="332"/>
      <c r="N189" s="332"/>
      <c r="O189" s="304"/>
      <c r="P189" s="332"/>
      <c r="Q189" s="332"/>
      <c r="R189" s="332"/>
      <c r="S189" s="332"/>
      <c r="T189" s="332"/>
      <c r="U189" s="332"/>
      <c r="V189" s="332"/>
    </row>
    <row r="190" spans="2:26">
      <c r="B190" s="45" t="s">
        <v>23</v>
      </c>
      <c r="C190" s="46" t="s">
        <v>14</v>
      </c>
      <c r="D190" s="47">
        <v>90</v>
      </c>
      <c r="E190" s="46" t="s">
        <v>119</v>
      </c>
      <c r="F190" s="304"/>
      <c r="G190" s="304"/>
      <c r="H190" s="304"/>
      <c r="I190" s="304"/>
      <c r="J190" s="304"/>
      <c r="K190" s="332"/>
      <c r="L190" s="332"/>
      <c r="M190" s="332"/>
      <c r="N190" s="332"/>
      <c r="O190" s="304"/>
      <c r="P190" s="332"/>
      <c r="Q190" s="332"/>
      <c r="R190" s="332"/>
      <c r="S190" s="332"/>
      <c r="T190" s="332"/>
      <c r="U190" s="332"/>
      <c r="V190" s="332"/>
    </row>
    <row r="191" spans="2:26">
      <c r="B191" s="45" t="s">
        <v>23</v>
      </c>
      <c r="C191" s="46" t="s">
        <v>14</v>
      </c>
      <c r="D191" s="47">
        <v>90</v>
      </c>
      <c r="E191" s="46" t="s">
        <v>34</v>
      </c>
      <c r="F191" s="304"/>
      <c r="G191" s="304"/>
      <c r="H191" s="304"/>
      <c r="I191" s="304"/>
      <c r="J191" s="304"/>
      <c r="K191" s="332"/>
      <c r="L191" s="332"/>
      <c r="M191" s="332"/>
      <c r="N191" s="332"/>
      <c r="O191" s="304"/>
      <c r="P191" s="332"/>
      <c r="Q191" s="332"/>
      <c r="R191" s="332"/>
      <c r="S191" s="332"/>
      <c r="T191" s="332"/>
      <c r="U191" s="332"/>
      <c r="V191" s="332"/>
    </row>
    <row r="192" spans="2:26" s="66" customFormat="1" ht="15.6">
      <c r="B192" s="54" t="s">
        <v>23</v>
      </c>
      <c r="C192" s="55" t="s">
        <v>14</v>
      </c>
      <c r="D192" s="56" t="s">
        <v>122</v>
      </c>
      <c r="E192" s="57" t="s">
        <v>121</v>
      </c>
      <c r="F192" s="307"/>
      <c r="G192" s="307"/>
      <c r="H192" s="307"/>
      <c r="I192" s="307"/>
      <c r="J192" s="333"/>
      <c r="K192" s="334"/>
      <c r="L192" s="335"/>
      <c r="M192" s="335"/>
      <c r="N192" s="335"/>
      <c r="O192" s="333"/>
      <c r="P192" s="334"/>
      <c r="Q192" s="335"/>
      <c r="R192" s="335"/>
      <c r="S192" s="336"/>
      <c r="T192" s="334"/>
      <c r="U192" s="335"/>
      <c r="V192" s="335"/>
    </row>
    <row r="193" spans="2:22">
      <c r="B193" s="45" t="s">
        <v>23</v>
      </c>
      <c r="C193" s="46" t="s">
        <v>14</v>
      </c>
      <c r="D193" s="47">
        <v>100</v>
      </c>
      <c r="E193" s="46" t="s">
        <v>31</v>
      </c>
      <c r="F193" s="304"/>
      <c r="G193" s="304"/>
      <c r="H193" s="304"/>
      <c r="I193" s="304"/>
      <c r="J193" s="304"/>
      <c r="K193" s="332"/>
      <c r="L193" s="332"/>
      <c r="M193" s="332"/>
      <c r="N193" s="332"/>
      <c r="O193" s="304"/>
      <c r="P193" s="332"/>
      <c r="Q193" s="332"/>
      <c r="R193" s="332"/>
      <c r="S193" s="332"/>
      <c r="T193" s="332"/>
      <c r="U193" s="332"/>
      <c r="V193" s="332"/>
    </row>
    <row r="194" spans="2:22">
      <c r="B194" s="45" t="s">
        <v>23</v>
      </c>
      <c r="C194" s="46" t="s">
        <v>14</v>
      </c>
      <c r="D194" s="47">
        <v>100</v>
      </c>
      <c r="E194" s="46" t="s">
        <v>118</v>
      </c>
      <c r="F194" s="304"/>
      <c r="G194" s="304"/>
      <c r="H194" s="304"/>
      <c r="I194" s="304"/>
      <c r="J194" s="304"/>
      <c r="K194" s="332"/>
      <c r="L194" s="332"/>
      <c r="M194" s="332"/>
      <c r="N194" s="332"/>
      <c r="O194" s="304"/>
      <c r="P194" s="332"/>
      <c r="Q194" s="332"/>
      <c r="R194" s="332"/>
      <c r="S194" s="332"/>
      <c r="T194" s="332"/>
      <c r="U194" s="332"/>
      <c r="V194" s="332"/>
    </row>
    <row r="195" spans="2:22">
      <c r="B195" s="45" t="s">
        <v>23</v>
      </c>
      <c r="C195" s="46" t="s">
        <v>14</v>
      </c>
      <c r="D195" s="47">
        <v>100</v>
      </c>
      <c r="E195" s="46" t="s">
        <v>119</v>
      </c>
      <c r="F195" s="304"/>
      <c r="G195" s="304"/>
      <c r="H195" s="304"/>
      <c r="I195" s="304"/>
      <c r="J195" s="304"/>
      <c r="K195" s="332"/>
      <c r="L195" s="332"/>
      <c r="M195" s="332"/>
      <c r="N195" s="332"/>
      <c r="O195" s="304"/>
      <c r="P195" s="332"/>
      <c r="Q195" s="332"/>
      <c r="R195" s="332"/>
      <c r="S195" s="332"/>
      <c r="T195" s="332"/>
      <c r="U195" s="332"/>
      <c r="V195" s="332"/>
    </row>
    <row r="196" spans="2:22">
      <c r="B196" s="45" t="s">
        <v>23</v>
      </c>
      <c r="C196" s="46" t="s">
        <v>14</v>
      </c>
      <c r="D196" s="47">
        <v>100</v>
      </c>
      <c r="E196" s="46" t="s">
        <v>34</v>
      </c>
      <c r="F196" s="304"/>
      <c r="G196" s="304"/>
      <c r="H196" s="304"/>
      <c r="I196" s="304"/>
      <c r="J196" s="304"/>
      <c r="K196" s="332"/>
      <c r="L196" s="332"/>
      <c r="M196" s="332"/>
      <c r="N196" s="332"/>
      <c r="O196" s="304"/>
      <c r="P196" s="332"/>
      <c r="Q196" s="332"/>
      <c r="R196" s="332"/>
      <c r="S196" s="332"/>
      <c r="T196" s="332"/>
      <c r="U196" s="332"/>
      <c r="V196" s="332"/>
    </row>
    <row r="197" spans="2:22" s="66" customFormat="1" ht="15.6">
      <c r="B197" s="54" t="s">
        <v>23</v>
      </c>
      <c r="C197" s="55" t="s">
        <v>14</v>
      </c>
      <c r="D197" s="56" t="s">
        <v>123</v>
      </c>
      <c r="E197" s="57" t="s">
        <v>121</v>
      </c>
      <c r="F197" s="307"/>
      <c r="G197" s="307"/>
      <c r="H197" s="307"/>
      <c r="I197" s="307"/>
      <c r="J197" s="333"/>
      <c r="K197" s="334"/>
      <c r="L197" s="335"/>
      <c r="M197" s="335"/>
      <c r="N197" s="335"/>
      <c r="O197" s="333"/>
      <c r="P197" s="334"/>
      <c r="Q197" s="335"/>
      <c r="R197" s="335"/>
      <c r="S197" s="336"/>
      <c r="T197" s="334"/>
      <c r="U197" s="335"/>
      <c r="V197" s="335"/>
    </row>
    <row r="198" spans="2:22">
      <c r="B198" s="45" t="s">
        <v>23</v>
      </c>
      <c r="C198" s="46" t="s">
        <v>14</v>
      </c>
      <c r="D198" s="47">
        <v>110</v>
      </c>
      <c r="E198" s="46" t="s">
        <v>31</v>
      </c>
      <c r="F198" s="304"/>
      <c r="G198" s="304"/>
      <c r="H198" s="304"/>
      <c r="I198" s="304"/>
      <c r="J198" s="304"/>
      <c r="K198" s="332"/>
      <c r="L198" s="332"/>
      <c r="M198" s="332"/>
      <c r="N198" s="332"/>
      <c r="O198" s="304"/>
      <c r="P198" s="332"/>
      <c r="Q198" s="332"/>
      <c r="R198" s="332"/>
      <c r="S198" s="332"/>
      <c r="T198" s="332"/>
      <c r="U198" s="332"/>
      <c r="V198" s="332"/>
    </row>
    <row r="199" spans="2:22">
      <c r="B199" s="45" t="s">
        <v>23</v>
      </c>
      <c r="C199" s="46" t="s">
        <v>14</v>
      </c>
      <c r="D199" s="47">
        <v>110</v>
      </c>
      <c r="E199" s="46" t="s">
        <v>118</v>
      </c>
      <c r="F199" s="304"/>
      <c r="G199" s="304"/>
      <c r="H199" s="304"/>
      <c r="I199" s="304"/>
      <c r="J199" s="304"/>
      <c r="K199" s="332"/>
      <c r="L199" s="332"/>
      <c r="M199" s="332"/>
      <c r="N199" s="332"/>
      <c r="O199" s="304"/>
      <c r="P199" s="332"/>
      <c r="Q199" s="332"/>
      <c r="R199" s="332"/>
      <c r="S199" s="332"/>
      <c r="T199" s="332"/>
      <c r="U199" s="332"/>
      <c r="V199" s="332"/>
    </row>
    <row r="200" spans="2:22">
      <c r="B200" s="45" t="s">
        <v>23</v>
      </c>
      <c r="C200" s="46" t="s">
        <v>14</v>
      </c>
      <c r="D200" s="47">
        <v>110</v>
      </c>
      <c r="E200" s="46" t="s">
        <v>119</v>
      </c>
      <c r="F200" s="304"/>
      <c r="G200" s="304"/>
      <c r="H200" s="304"/>
      <c r="I200" s="304"/>
      <c r="J200" s="304"/>
      <c r="K200" s="332"/>
      <c r="L200" s="332"/>
      <c r="M200" s="332"/>
      <c r="N200" s="332"/>
      <c r="O200" s="304"/>
      <c r="P200" s="332"/>
      <c r="Q200" s="332"/>
      <c r="R200" s="332"/>
      <c r="S200" s="332"/>
      <c r="T200" s="332"/>
      <c r="U200" s="332"/>
      <c r="V200" s="332"/>
    </row>
    <row r="201" spans="2:22">
      <c r="B201" s="45" t="s">
        <v>23</v>
      </c>
      <c r="C201" s="46" t="s">
        <v>14</v>
      </c>
      <c r="D201" s="47">
        <v>110</v>
      </c>
      <c r="E201" s="46" t="s">
        <v>34</v>
      </c>
      <c r="F201" s="304"/>
      <c r="G201" s="304"/>
      <c r="H201" s="304"/>
      <c r="I201" s="304"/>
      <c r="J201" s="304"/>
      <c r="K201" s="332"/>
      <c r="L201" s="332"/>
      <c r="M201" s="332"/>
      <c r="N201" s="332"/>
      <c r="O201" s="304"/>
      <c r="P201" s="332"/>
      <c r="Q201" s="332"/>
      <c r="R201" s="332"/>
      <c r="S201" s="332"/>
      <c r="T201" s="332"/>
      <c r="U201" s="332"/>
      <c r="V201" s="332"/>
    </row>
    <row r="202" spans="2:22" s="66" customFormat="1" ht="15.6">
      <c r="B202" s="54" t="s">
        <v>23</v>
      </c>
      <c r="C202" s="55" t="s">
        <v>14</v>
      </c>
      <c r="D202" s="56" t="s">
        <v>124</v>
      </c>
      <c r="E202" s="57" t="s">
        <v>121</v>
      </c>
      <c r="F202" s="307"/>
      <c r="G202" s="307"/>
      <c r="H202" s="307"/>
      <c r="I202" s="307"/>
      <c r="J202" s="333"/>
      <c r="K202" s="334"/>
      <c r="L202" s="335"/>
      <c r="M202" s="335"/>
      <c r="N202" s="335"/>
      <c r="O202" s="333"/>
      <c r="P202" s="334"/>
      <c r="Q202" s="335"/>
      <c r="R202" s="335"/>
      <c r="S202" s="336"/>
      <c r="T202" s="334"/>
      <c r="U202" s="335"/>
      <c r="V202" s="335"/>
    </row>
    <row r="203" spans="2:22">
      <c r="B203" s="45" t="s">
        <v>23</v>
      </c>
      <c r="C203" s="46" t="s">
        <v>14</v>
      </c>
      <c r="D203" s="47">
        <v>120</v>
      </c>
      <c r="E203" s="46" t="s">
        <v>31</v>
      </c>
      <c r="F203" s="304"/>
      <c r="G203" s="304"/>
      <c r="H203" s="304"/>
      <c r="I203" s="304"/>
      <c r="J203" s="304"/>
      <c r="K203" s="332"/>
      <c r="L203" s="332"/>
      <c r="M203" s="332"/>
      <c r="N203" s="332"/>
      <c r="O203" s="304"/>
      <c r="P203" s="332"/>
      <c r="Q203" s="332"/>
      <c r="R203" s="332"/>
      <c r="S203" s="332"/>
      <c r="T203" s="332"/>
      <c r="U203" s="332"/>
      <c r="V203" s="332"/>
    </row>
    <row r="204" spans="2:22">
      <c r="B204" s="45" t="s">
        <v>23</v>
      </c>
      <c r="C204" s="46" t="s">
        <v>14</v>
      </c>
      <c r="D204" s="47">
        <v>120</v>
      </c>
      <c r="E204" s="46" t="s">
        <v>118</v>
      </c>
      <c r="F204" s="304"/>
      <c r="G204" s="304"/>
      <c r="H204" s="304"/>
      <c r="I204" s="304"/>
      <c r="J204" s="304"/>
      <c r="K204" s="332"/>
      <c r="L204" s="332"/>
      <c r="M204" s="332"/>
      <c r="N204" s="332"/>
      <c r="O204" s="304"/>
      <c r="P204" s="332"/>
      <c r="Q204" s="332"/>
      <c r="R204" s="332"/>
      <c r="S204" s="332"/>
      <c r="T204" s="332"/>
      <c r="U204" s="332"/>
      <c r="V204" s="332"/>
    </row>
    <row r="205" spans="2:22">
      <c r="B205" s="45" t="s">
        <v>23</v>
      </c>
      <c r="C205" s="46" t="s">
        <v>14</v>
      </c>
      <c r="D205" s="47">
        <v>120</v>
      </c>
      <c r="E205" s="46" t="s">
        <v>119</v>
      </c>
      <c r="F205" s="304"/>
      <c r="G205" s="304"/>
      <c r="H205" s="304"/>
      <c r="I205" s="304"/>
      <c r="J205" s="304"/>
      <c r="K205" s="332"/>
      <c r="L205" s="332"/>
      <c r="M205" s="332"/>
      <c r="N205" s="332"/>
      <c r="O205" s="304"/>
      <c r="P205" s="332"/>
      <c r="Q205" s="332"/>
      <c r="R205" s="332"/>
      <c r="S205" s="332"/>
      <c r="T205" s="332"/>
      <c r="U205" s="332"/>
      <c r="V205" s="332"/>
    </row>
    <row r="206" spans="2:22">
      <c r="B206" s="45" t="s">
        <v>23</v>
      </c>
      <c r="C206" s="46" t="s">
        <v>14</v>
      </c>
      <c r="D206" s="47">
        <v>120</v>
      </c>
      <c r="E206" s="46" t="s">
        <v>34</v>
      </c>
      <c r="F206" s="304"/>
      <c r="G206" s="304"/>
      <c r="H206" s="304"/>
      <c r="I206" s="304"/>
      <c r="J206" s="304"/>
      <c r="K206" s="332"/>
      <c r="L206" s="332"/>
      <c r="M206" s="332"/>
      <c r="N206" s="332"/>
      <c r="O206" s="304"/>
      <c r="P206" s="332"/>
      <c r="Q206" s="332"/>
      <c r="R206" s="332"/>
      <c r="S206" s="332"/>
      <c r="T206" s="332"/>
      <c r="U206" s="332"/>
      <c r="V206" s="332"/>
    </row>
    <row r="207" spans="2:22" s="66" customFormat="1" ht="15.6">
      <c r="B207" s="54" t="s">
        <v>23</v>
      </c>
      <c r="C207" s="55" t="s">
        <v>14</v>
      </c>
      <c r="D207" s="56" t="s">
        <v>125</v>
      </c>
      <c r="E207" s="57" t="s">
        <v>121</v>
      </c>
      <c r="F207" s="307"/>
      <c r="G207" s="307"/>
      <c r="H207" s="307"/>
      <c r="I207" s="307"/>
      <c r="J207" s="333"/>
      <c r="K207" s="334"/>
      <c r="L207" s="335"/>
      <c r="M207" s="335"/>
      <c r="N207" s="335"/>
      <c r="O207" s="333"/>
      <c r="P207" s="334"/>
      <c r="Q207" s="335"/>
      <c r="R207" s="335"/>
      <c r="S207" s="336"/>
      <c r="T207" s="334"/>
      <c r="U207" s="335"/>
      <c r="V207" s="335"/>
    </row>
    <row r="208" spans="2:22">
      <c r="B208" s="45" t="s">
        <v>23</v>
      </c>
      <c r="C208" s="46" t="s">
        <v>14</v>
      </c>
      <c r="D208" s="47">
        <v>130</v>
      </c>
      <c r="E208" s="46" t="s">
        <v>31</v>
      </c>
      <c r="F208" s="304"/>
      <c r="G208" s="304"/>
      <c r="H208" s="304"/>
      <c r="I208" s="304"/>
      <c r="J208" s="304"/>
      <c r="K208" s="332"/>
      <c r="L208" s="332"/>
      <c r="M208" s="332"/>
      <c r="N208" s="332"/>
      <c r="O208" s="304"/>
      <c r="P208" s="332"/>
      <c r="Q208" s="332"/>
      <c r="R208" s="332"/>
      <c r="S208" s="332"/>
      <c r="T208" s="332"/>
      <c r="U208" s="332"/>
      <c r="V208" s="332"/>
    </row>
    <row r="209" spans="2:26">
      <c r="B209" s="45" t="s">
        <v>23</v>
      </c>
      <c r="C209" s="46" t="s">
        <v>14</v>
      </c>
      <c r="D209" s="47">
        <v>130</v>
      </c>
      <c r="E209" s="46" t="s">
        <v>118</v>
      </c>
      <c r="F209" s="304"/>
      <c r="G209" s="304"/>
      <c r="H209" s="304"/>
      <c r="I209" s="304"/>
      <c r="J209" s="304"/>
      <c r="K209" s="332"/>
      <c r="L209" s="332"/>
      <c r="M209" s="332"/>
      <c r="N209" s="332"/>
      <c r="O209" s="304"/>
      <c r="P209" s="332"/>
      <c r="Q209" s="332"/>
      <c r="R209" s="332"/>
      <c r="S209" s="332"/>
      <c r="T209" s="332"/>
      <c r="U209" s="332"/>
      <c r="V209" s="332"/>
    </row>
    <row r="210" spans="2:26">
      <c r="B210" s="45" t="s">
        <v>23</v>
      </c>
      <c r="C210" s="46" t="s">
        <v>14</v>
      </c>
      <c r="D210" s="47">
        <v>130</v>
      </c>
      <c r="E210" s="46" t="s">
        <v>119</v>
      </c>
      <c r="F210" s="304"/>
      <c r="G210" s="304"/>
      <c r="H210" s="304"/>
      <c r="I210" s="304"/>
      <c r="J210" s="304"/>
      <c r="K210" s="332"/>
      <c r="L210" s="332"/>
      <c r="M210" s="332"/>
      <c r="N210" s="332"/>
      <c r="O210" s="304"/>
      <c r="P210" s="332"/>
      <c r="Q210" s="332"/>
      <c r="R210" s="332"/>
      <c r="S210" s="332"/>
      <c r="T210" s="332"/>
      <c r="U210" s="332"/>
      <c r="V210" s="332"/>
    </row>
    <row r="211" spans="2:26">
      <c r="B211" s="45" t="s">
        <v>23</v>
      </c>
      <c r="C211" s="46" t="s">
        <v>14</v>
      </c>
      <c r="D211" s="47">
        <v>130</v>
      </c>
      <c r="E211" s="46" t="s">
        <v>34</v>
      </c>
      <c r="F211" s="304"/>
      <c r="G211" s="304"/>
      <c r="H211" s="304"/>
      <c r="I211" s="304"/>
      <c r="J211" s="304"/>
      <c r="K211" s="332"/>
      <c r="L211" s="332"/>
      <c r="M211" s="332"/>
      <c r="N211" s="332"/>
      <c r="O211" s="304"/>
      <c r="P211" s="332"/>
      <c r="Q211" s="332"/>
      <c r="R211" s="332"/>
      <c r="S211" s="332"/>
      <c r="T211" s="332"/>
      <c r="U211" s="332"/>
      <c r="V211" s="332"/>
    </row>
    <row r="212" spans="2:26" s="66" customFormat="1" ht="15.6">
      <c r="B212" s="54" t="s">
        <v>23</v>
      </c>
      <c r="C212" s="55" t="s">
        <v>14</v>
      </c>
      <c r="D212" s="56" t="s">
        <v>126</v>
      </c>
      <c r="E212" s="57" t="s">
        <v>121</v>
      </c>
      <c r="F212" s="307"/>
      <c r="G212" s="307"/>
      <c r="H212" s="307"/>
      <c r="I212" s="307"/>
      <c r="J212" s="333"/>
      <c r="K212" s="334"/>
      <c r="L212" s="335"/>
      <c r="M212" s="335"/>
      <c r="N212" s="335"/>
      <c r="O212" s="333"/>
      <c r="P212" s="334"/>
      <c r="Q212" s="335"/>
      <c r="R212" s="335"/>
      <c r="S212" s="336"/>
      <c r="T212" s="334"/>
      <c r="U212" s="335"/>
      <c r="V212" s="335"/>
    </row>
    <row r="213" spans="2:26" ht="15.6">
      <c r="B213" s="54" t="s">
        <v>23</v>
      </c>
      <c r="C213" s="55" t="s">
        <v>14</v>
      </c>
      <c r="D213" s="67" t="s">
        <v>127</v>
      </c>
      <c r="E213" s="68" t="s">
        <v>31</v>
      </c>
      <c r="F213" s="466">
        <v>3</v>
      </c>
      <c r="G213" s="466">
        <v>614</v>
      </c>
      <c r="H213" s="466">
        <v>1422</v>
      </c>
      <c r="I213" s="469">
        <v>2.6784327143080482E-3</v>
      </c>
      <c r="J213" s="469">
        <v>111.75834239955581</v>
      </c>
      <c r="K213" s="338"/>
      <c r="L213" s="335"/>
      <c r="M213" s="335"/>
      <c r="N213" s="469">
        <v>16.288674484895445</v>
      </c>
      <c r="O213" s="469">
        <v>129.60608486789431</v>
      </c>
      <c r="P213" s="338"/>
      <c r="Q213" s="335"/>
      <c r="R213" s="335"/>
      <c r="S213" s="517">
        <v>0.65583089891091861</v>
      </c>
      <c r="T213" s="472">
        <v>1.9173336320074695E-2</v>
      </c>
      <c r="U213" s="518">
        <v>0.61825115972357225</v>
      </c>
      <c r="V213" s="518">
        <v>0.69341063809826498</v>
      </c>
      <c r="X213" s="66"/>
      <c r="Z213" s="66"/>
    </row>
    <row r="214" spans="2:26" ht="15.6">
      <c r="B214" s="54" t="s">
        <v>23</v>
      </c>
      <c r="C214" s="55" t="s">
        <v>14</v>
      </c>
      <c r="D214" s="67" t="s">
        <v>127</v>
      </c>
      <c r="E214" s="68" t="s">
        <v>118</v>
      </c>
      <c r="F214" s="466">
        <v>3</v>
      </c>
      <c r="G214" s="466">
        <v>94</v>
      </c>
      <c r="H214" s="466">
        <v>94</v>
      </c>
      <c r="I214" s="469">
        <v>2.5851771670457795E-4</v>
      </c>
      <c r="J214" s="469">
        <v>93.75555555555556</v>
      </c>
      <c r="K214" s="338"/>
      <c r="L214" s="335"/>
      <c r="M214" s="335"/>
      <c r="N214" s="469">
        <v>22.196525555886772</v>
      </c>
      <c r="O214" s="469">
        <v>113.41666666666669</v>
      </c>
      <c r="P214" s="338"/>
      <c r="Q214" s="335"/>
      <c r="R214" s="335"/>
      <c r="S214" s="517">
        <v>0.82777777777777772</v>
      </c>
      <c r="T214" s="472">
        <v>3.894373032803046E-2</v>
      </c>
      <c r="U214" s="518">
        <v>0.75144806633483807</v>
      </c>
      <c r="V214" s="518">
        <v>0.90410748922071738</v>
      </c>
      <c r="X214" s="66"/>
      <c r="Z214" s="66"/>
    </row>
    <row r="215" spans="2:26" ht="15.6">
      <c r="B215" s="54" t="s">
        <v>23</v>
      </c>
      <c r="C215" s="55" t="s">
        <v>14</v>
      </c>
      <c r="D215" s="67" t="s">
        <v>127</v>
      </c>
      <c r="E215" s="68" t="s">
        <v>119</v>
      </c>
      <c r="F215" s="466">
        <v>3</v>
      </c>
      <c r="G215" s="466">
        <v>76</v>
      </c>
      <c r="H215" s="466">
        <v>228</v>
      </c>
      <c r="I215" s="469">
        <v>5.2724074094973354E-4</v>
      </c>
      <c r="J215" s="469">
        <v>83.058342257442703</v>
      </c>
      <c r="K215" s="338"/>
      <c r="L215" s="335"/>
      <c r="M215" s="335"/>
      <c r="N215" s="469">
        <v>7.247964781437374</v>
      </c>
      <c r="O215" s="469">
        <v>87.93586206896552</v>
      </c>
      <c r="P215" s="338"/>
      <c r="Q215" s="335"/>
      <c r="R215" s="335"/>
      <c r="S215" s="517">
        <v>0.63049903619618763</v>
      </c>
      <c r="T215" s="472">
        <v>5.5366007236041466E-2</v>
      </c>
      <c r="U215" s="518">
        <v>0.52198166201354634</v>
      </c>
      <c r="V215" s="518">
        <v>0.73901641037882893</v>
      </c>
      <c r="X215" s="66"/>
      <c r="Z215" s="66"/>
    </row>
    <row r="216" spans="2:26" ht="15.6">
      <c r="B216" s="54" t="s">
        <v>23</v>
      </c>
      <c r="C216" s="55" t="s">
        <v>14</v>
      </c>
      <c r="D216" s="67" t="s">
        <v>127</v>
      </c>
      <c r="E216" s="68" t="s">
        <v>34</v>
      </c>
      <c r="F216" s="466">
        <v>3</v>
      </c>
      <c r="G216" s="466">
        <v>5</v>
      </c>
      <c r="H216" s="466">
        <v>19</v>
      </c>
      <c r="I216" s="469">
        <v>7.623846873325353E-5</v>
      </c>
      <c r="J216" s="469">
        <v>103.06818181818181</v>
      </c>
      <c r="K216" s="338"/>
      <c r="L216" s="335"/>
      <c r="M216" s="335"/>
      <c r="N216" s="469">
        <v>10.095514919388874</v>
      </c>
      <c r="O216" s="469">
        <v>110.71818181818182</v>
      </c>
      <c r="P216" s="338"/>
      <c r="Q216" s="335"/>
      <c r="R216" s="335"/>
      <c r="S216" s="517">
        <v>1</v>
      </c>
      <c r="T216" s="472">
        <v>0</v>
      </c>
      <c r="U216" s="518">
        <v>1</v>
      </c>
      <c r="V216" s="518">
        <v>1</v>
      </c>
      <c r="X216" s="66"/>
      <c r="Z216" s="66"/>
    </row>
    <row r="217" spans="2:26" s="66" customFormat="1" ht="15.6">
      <c r="B217" s="76" t="s">
        <v>23</v>
      </c>
      <c r="C217" s="77" t="s">
        <v>128</v>
      </c>
      <c r="D217" s="78" t="s">
        <v>127</v>
      </c>
      <c r="E217" s="79" t="s">
        <v>121</v>
      </c>
      <c r="F217" s="473">
        <v>3</v>
      </c>
      <c r="G217" s="473">
        <v>789</v>
      </c>
      <c r="H217" s="473">
        <v>1763</v>
      </c>
      <c r="I217" s="476">
        <v>3.5404296406956141E-3</v>
      </c>
      <c r="J217" s="476">
        <v>105.98266676116978</v>
      </c>
      <c r="K217" s="345"/>
      <c r="L217" s="343"/>
      <c r="M217" s="343"/>
      <c r="N217" s="476">
        <v>15.240354452633763</v>
      </c>
      <c r="O217" s="476">
        <v>121.8116988247148</v>
      </c>
      <c r="P217" s="345"/>
      <c r="Q217" s="343"/>
      <c r="R217" s="343"/>
      <c r="S217" s="519">
        <v>0.67202504920417339</v>
      </c>
      <c r="T217" s="475">
        <v>1.6713775594064537E-2</v>
      </c>
      <c r="U217" s="520">
        <v>0.63926604903980688</v>
      </c>
      <c r="V217" s="520">
        <v>0.70478404936853989</v>
      </c>
    </row>
    <row r="218" spans="2:26">
      <c r="B218" s="45" t="s">
        <v>23</v>
      </c>
      <c r="C218" s="46" t="s">
        <v>12</v>
      </c>
      <c r="D218" s="47">
        <v>60</v>
      </c>
      <c r="E218" s="46" t="s">
        <v>31</v>
      </c>
      <c r="F218" s="304"/>
      <c r="G218" s="304"/>
      <c r="H218" s="304"/>
      <c r="I218" s="304"/>
      <c r="J218" s="304"/>
      <c r="K218" s="332"/>
      <c r="L218" s="332"/>
      <c r="M218" s="332"/>
      <c r="N218" s="332"/>
      <c r="O218" s="304"/>
      <c r="P218" s="332"/>
      <c r="Q218" s="332"/>
      <c r="R218" s="332"/>
      <c r="S218" s="332"/>
      <c r="T218" s="332"/>
      <c r="U218" s="332"/>
      <c r="V218" s="332"/>
    </row>
    <row r="219" spans="2:26">
      <c r="B219" s="45" t="s">
        <v>23</v>
      </c>
      <c r="C219" s="46" t="s">
        <v>12</v>
      </c>
      <c r="D219" s="47">
        <v>60</v>
      </c>
      <c r="E219" s="46" t="s">
        <v>118</v>
      </c>
      <c r="F219" s="304"/>
      <c r="G219" s="304"/>
      <c r="H219" s="304"/>
      <c r="I219" s="304"/>
      <c r="J219" s="304"/>
      <c r="K219" s="332"/>
      <c r="L219" s="332"/>
      <c r="M219" s="332"/>
      <c r="N219" s="332"/>
      <c r="O219" s="304"/>
      <c r="P219" s="332"/>
      <c r="Q219" s="332"/>
      <c r="R219" s="332"/>
      <c r="S219" s="332"/>
      <c r="T219" s="332"/>
      <c r="U219" s="332"/>
      <c r="V219" s="332"/>
    </row>
    <row r="220" spans="2:26">
      <c r="B220" s="45" t="s">
        <v>23</v>
      </c>
      <c r="C220" s="46" t="s">
        <v>12</v>
      </c>
      <c r="D220" s="47">
        <v>60</v>
      </c>
      <c r="E220" s="46" t="s">
        <v>119</v>
      </c>
      <c r="F220" s="304"/>
      <c r="G220" s="304"/>
      <c r="H220" s="304"/>
      <c r="I220" s="304"/>
      <c r="J220" s="304"/>
      <c r="K220" s="332"/>
      <c r="L220" s="332"/>
      <c r="M220" s="332"/>
      <c r="N220" s="332"/>
      <c r="O220" s="304"/>
      <c r="P220" s="332"/>
      <c r="Q220" s="332"/>
      <c r="R220" s="332"/>
      <c r="S220" s="332"/>
      <c r="T220" s="332"/>
      <c r="U220" s="332"/>
      <c r="V220" s="332"/>
    </row>
    <row r="221" spans="2:26">
      <c r="B221" s="45" t="s">
        <v>23</v>
      </c>
      <c r="C221" s="46" t="s">
        <v>12</v>
      </c>
      <c r="D221" s="47">
        <v>60</v>
      </c>
      <c r="E221" s="46" t="s">
        <v>34</v>
      </c>
      <c r="F221" s="304"/>
      <c r="G221" s="304"/>
      <c r="H221" s="304"/>
      <c r="I221" s="304"/>
      <c r="J221" s="304"/>
      <c r="K221" s="332"/>
      <c r="L221" s="332"/>
      <c r="M221" s="332"/>
      <c r="N221" s="332"/>
      <c r="O221" s="304"/>
      <c r="P221" s="332"/>
      <c r="Q221" s="332"/>
      <c r="R221" s="332"/>
      <c r="S221" s="332"/>
      <c r="T221" s="332"/>
      <c r="U221" s="332"/>
      <c r="V221" s="332"/>
    </row>
    <row r="222" spans="2:26" ht="15.6">
      <c r="B222" s="54" t="s">
        <v>23</v>
      </c>
      <c r="C222" s="55" t="s">
        <v>12</v>
      </c>
      <c r="D222" s="56" t="s">
        <v>129</v>
      </c>
      <c r="E222" s="57" t="s">
        <v>121</v>
      </c>
      <c r="F222" s="307"/>
      <c r="G222" s="307"/>
      <c r="H222" s="307"/>
      <c r="I222" s="307"/>
      <c r="J222" s="333"/>
      <c r="K222" s="334"/>
      <c r="L222" s="335"/>
      <c r="M222" s="335"/>
      <c r="N222" s="335"/>
      <c r="O222" s="333"/>
      <c r="P222" s="334"/>
      <c r="Q222" s="335"/>
      <c r="R222" s="335"/>
      <c r="S222" s="336"/>
      <c r="T222" s="334"/>
      <c r="U222" s="335"/>
      <c r="V222" s="335"/>
      <c r="X222" s="66"/>
      <c r="Z222" s="66"/>
    </row>
    <row r="223" spans="2:26">
      <c r="B223" s="45" t="s">
        <v>23</v>
      </c>
      <c r="C223" s="46" t="s">
        <v>12</v>
      </c>
      <c r="D223" s="47">
        <v>70</v>
      </c>
      <c r="E223" s="46" t="s">
        <v>31</v>
      </c>
      <c r="F223" s="304"/>
      <c r="G223" s="304"/>
      <c r="H223" s="304"/>
      <c r="I223" s="304"/>
      <c r="J223" s="304"/>
      <c r="K223" s="332"/>
      <c r="L223" s="332"/>
      <c r="M223" s="332"/>
      <c r="N223" s="332"/>
      <c r="O223" s="304"/>
      <c r="P223" s="332"/>
      <c r="Q223" s="332"/>
      <c r="R223" s="332"/>
      <c r="S223" s="332"/>
      <c r="T223" s="332"/>
      <c r="U223" s="332"/>
      <c r="V223" s="332"/>
    </row>
    <row r="224" spans="2:26">
      <c r="B224" s="45" t="s">
        <v>23</v>
      </c>
      <c r="C224" s="46" t="s">
        <v>12</v>
      </c>
      <c r="D224" s="47">
        <v>70</v>
      </c>
      <c r="E224" s="46" t="s">
        <v>118</v>
      </c>
      <c r="F224" s="304"/>
      <c r="G224" s="304"/>
      <c r="H224" s="304"/>
      <c r="I224" s="304"/>
      <c r="J224" s="304"/>
      <c r="K224" s="332"/>
      <c r="L224" s="332"/>
      <c r="M224" s="332"/>
      <c r="N224" s="332"/>
      <c r="O224" s="304"/>
      <c r="P224" s="332"/>
      <c r="Q224" s="332"/>
      <c r="R224" s="332"/>
      <c r="S224" s="332"/>
      <c r="T224" s="332"/>
      <c r="U224" s="332"/>
      <c r="V224" s="332"/>
    </row>
    <row r="225" spans="2:26">
      <c r="B225" s="45" t="s">
        <v>23</v>
      </c>
      <c r="C225" s="46" t="s">
        <v>12</v>
      </c>
      <c r="D225" s="47">
        <v>70</v>
      </c>
      <c r="E225" s="46" t="s">
        <v>119</v>
      </c>
      <c r="F225" s="304"/>
      <c r="G225" s="304"/>
      <c r="H225" s="304"/>
      <c r="I225" s="304"/>
      <c r="J225" s="304"/>
      <c r="K225" s="332"/>
      <c r="L225" s="332"/>
      <c r="M225" s="332"/>
      <c r="N225" s="332"/>
      <c r="O225" s="304"/>
      <c r="P225" s="332"/>
      <c r="Q225" s="332"/>
      <c r="R225" s="332"/>
      <c r="S225" s="332"/>
      <c r="T225" s="332"/>
      <c r="U225" s="332"/>
      <c r="V225" s="332"/>
    </row>
    <row r="226" spans="2:26">
      <c r="B226" s="45" t="s">
        <v>23</v>
      </c>
      <c r="C226" s="46" t="s">
        <v>12</v>
      </c>
      <c r="D226" s="47">
        <v>70</v>
      </c>
      <c r="E226" s="46" t="s">
        <v>34</v>
      </c>
      <c r="F226" s="304"/>
      <c r="G226" s="304"/>
      <c r="H226" s="304"/>
      <c r="I226" s="304"/>
      <c r="J226" s="304"/>
      <c r="K226" s="332"/>
      <c r="L226" s="332"/>
      <c r="M226" s="332"/>
      <c r="N226" s="332"/>
      <c r="O226" s="304"/>
      <c r="P226" s="332"/>
      <c r="Q226" s="332"/>
      <c r="R226" s="332"/>
      <c r="S226" s="332"/>
      <c r="T226" s="332"/>
      <c r="U226" s="332"/>
      <c r="V226" s="332"/>
    </row>
    <row r="227" spans="2:26" ht="15.6">
      <c r="B227" s="54" t="s">
        <v>23</v>
      </c>
      <c r="C227" s="55" t="s">
        <v>12</v>
      </c>
      <c r="D227" s="56" t="s">
        <v>130</v>
      </c>
      <c r="E227" s="57" t="s">
        <v>121</v>
      </c>
      <c r="F227" s="307"/>
      <c r="G227" s="307"/>
      <c r="H227" s="307"/>
      <c r="I227" s="307"/>
      <c r="J227" s="333"/>
      <c r="K227" s="334"/>
      <c r="L227" s="335"/>
      <c r="M227" s="335"/>
      <c r="N227" s="335"/>
      <c r="O227" s="333"/>
      <c r="P227" s="334"/>
      <c r="Q227" s="335"/>
      <c r="R227" s="335"/>
      <c r="S227" s="336"/>
      <c r="T227" s="334"/>
      <c r="U227" s="335"/>
      <c r="V227" s="335"/>
      <c r="X227" s="66"/>
      <c r="Z227" s="66"/>
    </row>
    <row r="228" spans="2:26">
      <c r="B228" s="45" t="s">
        <v>23</v>
      </c>
      <c r="C228" s="46" t="s">
        <v>12</v>
      </c>
      <c r="D228" s="47">
        <v>80</v>
      </c>
      <c r="E228" s="46" t="s">
        <v>31</v>
      </c>
      <c r="F228" s="304"/>
      <c r="G228" s="304"/>
      <c r="H228" s="304"/>
      <c r="I228" s="304"/>
      <c r="J228" s="304"/>
      <c r="K228" s="332"/>
      <c r="L228" s="332"/>
      <c r="M228" s="332"/>
      <c r="N228" s="332"/>
      <c r="O228" s="304"/>
      <c r="P228" s="332"/>
      <c r="Q228" s="332"/>
      <c r="R228" s="332"/>
      <c r="S228" s="332"/>
      <c r="T228" s="332"/>
      <c r="U228" s="332"/>
      <c r="V228" s="332"/>
    </row>
    <row r="229" spans="2:26">
      <c r="B229" s="45" t="s">
        <v>23</v>
      </c>
      <c r="C229" s="46" t="s">
        <v>12</v>
      </c>
      <c r="D229" s="47">
        <v>80</v>
      </c>
      <c r="E229" s="46" t="s">
        <v>118</v>
      </c>
      <c r="F229" s="304"/>
      <c r="G229" s="304"/>
      <c r="H229" s="304"/>
      <c r="I229" s="304"/>
      <c r="J229" s="304"/>
      <c r="K229" s="332"/>
      <c r="L229" s="332"/>
      <c r="M229" s="332"/>
      <c r="N229" s="332"/>
      <c r="O229" s="304"/>
      <c r="P229" s="332"/>
      <c r="Q229" s="332"/>
      <c r="R229" s="332"/>
      <c r="S229" s="332"/>
      <c r="T229" s="332"/>
      <c r="U229" s="332"/>
      <c r="V229" s="332"/>
    </row>
    <row r="230" spans="2:26">
      <c r="B230" s="45" t="s">
        <v>23</v>
      </c>
      <c r="C230" s="46" t="s">
        <v>12</v>
      </c>
      <c r="D230" s="47">
        <v>80</v>
      </c>
      <c r="E230" s="46" t="s">
        <v>119</v>
      </c>
      <c r="F230" s="304"/>
      <c r="G230" s="304"/>
      <c r="H230" s="304"/>
      <c r="I230" s="304"/>
      <c r="J230" s="304"/>
      <c r="K230" s="332"/>
      <c r="L230" s="332"/>
      <c r="M230" s="332"/>
      <c r="N230" s="332"/>
      <c r="O230" s="304"/>
      <c r="P230" s="332"/>
      <c r="Q230" s="332"/>
      <c r="R230" s="332"/>
      <c r="S230" s="332"/>
      <c r="T230" s="332"/>
      <c r="U230" s="332"/>
      <c r="V230" s="332"/>
    </row>
    <row r="231" spans="2:26">
      <c r="B231" s="45" t="s">
        <v>23</v>
      </c>
      <c r="C231" s="46" t="s">
        <v>12</v>
      </c>
      <c r="D231" s="47">
        <v>80</v>
      </c>
      <c r="E231" s="46" t="s">
        <v>34</v>
      </c>
      <c r="F231" s="304"/>
      <c r="G231" s="304"/>
      <c r="H231" s="304"/>
      <c r="I231" s="304"/>
      <c r="J231" s="304"/>
      <c r="K231" s="332"/>
      <c r="L231" s="332"/>
      <c r="M231" s="332"/>
      <c r="N231" s="332"/>
      <c r="O231" s="304"/>
      <c r="P231" s="332"/>
      <c r="Q231" s="332"/>
      <c r="R231" s="332"/>
      <c r="S231" s="332"/>
      <c r="T231" s="332"/>
      <c r="U231" s="332"/>
      <c r="V231" s="332"/>
    </row>
    <row r="232" spans="2:26" ht="15.6">
      <c r="B232" s="54" t="s">
        <v>23</v>
      </c>
      <c r="C232" s="55" t="s">
        <v>12</v>
      </c>
      <c r="D232" s="56" t="s">
        <v>120</v>
      </c>
      <c r="E232" s="57" t="s">
        <v>121</v>
      </c>
      <c r="F232" s="307"/>
      <c r="G232" s="307"/>
      <c r="H232" s="307"/>
      <c r="I232" s="307"/>
      <c r="J232" s="333"/>
      <c r="K232" s="334"/>
      <c r="L232" s="335"/>
      <c r="M232" s="335"/>
      <c r="N232" s="335"/>
      <c r="O232" s="333"/>
      <c r="P232" s="334"/>
      <c r="Q232" s="335"/>
      <c r="R232" s="335"/>
      <c r="S232" s="336"/>
      <c r="T232" s="334"/>
      <c r="U232" s="335"/>
      <c r="V232" s="335"/>
      <c r="X232" s="66"/>
      <c r="Z232" s="66"/>
    </row>
    <row r="233" spans="2:26">
      <c r="B233" s="45" t="s">
        <v>23</v>
      </c>
      <c r="C233" s="46" t="s">
        <v>12</v>
      </c>
      <c r="D233" s="47">
        <v>90</v>
      </c>
      <c r="E233" s="46" t="s">
        <v>31</v>
      </c>
      <c r="F233" s="304"/>
      <c r="G233" s="304"/>
      <c r="H233" s="304"/>
      <c r="I233" s="304"/>
      <c r="J233" s="304"/>
      <c r="K233" s="332"/>
      <c r="L233" s="332"/>
      <c r="M233" s="332"/>
      <c r="N233" s="332"/>
      <c r="O233" s="304"/>
      <c r="P233" s="332"/>
      <c r="Q233" s="332"/>
      <c r="R233" s="332"/>
      <c r="S233" s="332"/>
      <c r="T233" s="332"/>
      <c r="U233" s="332"/>
      <c r="V233" s="332"/>
    </row>
    <row r="234" spans="2:26">
      <c r="B234" s="45" t="s">
        <v>23</v>
      </c>
      <c r="C234" s="46" t="s">
        <v>12</v>
      </c>
      <c r="D234" s="47">
        <v>90</v>
      </c>
      <c r="E234" s="46" t="s">
        <v>118</v>
      </c>
      <c r="F234" s="304"/>
      <c r="G234" s="304"/>
      <c r="H234" s="304"/>
      <c r="I234" s="304"/>
      <c r="J234" s="304"/>
      <c r="K234" s="332"/>
      <c r="L234" s="332"/>
      <c r="M234" s="332"/>
      <c r="N234" s="332"/>
      <c r="O234" s="304"/>
      <c r="P234" s="332"/>
      <c r="Q234" s="332"/>
      <c r="R234" s="332"/>
      <c r="S234" s="332"/>
      <c r="T234" s="332"/>
      <c r="U234" s="332"/>
      <c r="V234" s="332"/>
    </row>
    <row r="235" spans="2:26">
      <c r="B235" s="45" t="s">
        <v>23</v>
      </c>
      <c r="C235" s="46" t="s">
        <v>12</v>
      </c>
      <c r="D235" s="47">
        <v>90</v>
      </c>
      <c r="E235" s="46" t="s">
        <v>119</v>
      </c>
      <c r="F235" s="304"/>
      <c r="G235" s="304"/>
      <c r="H235" s="304"/>
      <c r="I235" s="304"/>
      <c r="J235" s="304"/>
      <c r="K235" s="332"/>
      <c r="L235" s="332"/>
      <c r="M235" s="332"/>
      <c r="N235" s="332"/>
      <c r="O235" s="304"/>
      <c r="P235" s="332"/>
      <c r="Q235" s="332"/>
      <c r="R235" s="332"/>
      <c r="S235" s="332"/>
      <c r="T235" s="332"/>
      <c r="U235" s="332"/>
      <c r="V235" s="332"/>
    </row>
    <row r="236" spans="2:26">
      <c r="B236" s="45" t="s">
        <v>23</v>
      </c>
      <c r="C236" s="46" t="s">
        <v>12</v>
      </c>
      <c r="D236" s="47">
        <v>90</v>
      </c>
      <c r="E236" s="46" t="s">
        <v>34</v>
      </c>
      <c r="F236" s="304"/>
      <c r="G236" s="304"/>
      <c r="H236" s="304"/>
      <c r="I236" s="304"/>
      <c r="J236" s="304"/>
      <c r="K236" s="332"/>
      <c r="L236" s="332"/>
      <c r="M236" s="332"/>
      <c r="N236" s="332"/>
      <c r="O236" s="304"/>
      <c r="P236" s="332"/>
      <c r="Q236" s="332"/>
      <c r="R236" s="332"/>
      <c r="S236" s="332"/>
      <c r="T236" s="332"/>
      <c r="U236" s="332"/>
      <c r="V236" s="332"/>
    </row>
    <row r="237" spans="2:26" ht="15.6">
      <c r="B237" s="54" t="s">
        <v>23</v>
      </c>
      <c r="C237" s="55" t="s">
        <v>12</v>
      </c>
      <c r="D237" s="56" t="s">
        <v>122</v>
      </c>
      <c r="E237" s="57" t="s">
        <v>121</v>
      </c>
      <c r="F237" s="307"/>
      <c r="G237" s="307"/>
      <c r="H237" s="307"/>
      <c r="I237" s="307"/>
      <c r="J237" s="333"/>
      <c r="K237" s="334"/>
      <c r="L237" s="335"/>
      <c r="M237" s="335"/>
      <c r="N237" s="335"/>
      <c r="O237" s="333"/>
      <c r="P237" s="334"/>
      <c r="Q237" s="335"/>
      <c r="R237" s="335"/>
      <c r="S237" s="336"/>
      <c r="T237" s="334"/>
      <c r="U237" s="335"/>
      <c r="V237" s="335"/>
      <c r="X237" s="66"/>
      <c r="Z237" s="66"/>
    </row>
    <row r="238" spans="2:26">
      <c r="B238" s="45" t="s">
        <v>23</v>
      </c>
      <c r="C238" s="46" t="s">
        <v>12</v>
      </c>
      <c r="D238" s="47">
        <v>100</v>
      </c>
      <c r="E238" s="46" t="s">
        <v>31</v>
      </c>
      <c r="F238" s="304"/>
      <c r="G238" s="304"/>
      <c r="H238" s="304"/>
      <c r="I238" s="304"/>
      <c r="J238" s="304"/>
      <c r="K238" s="332"/>
      <c r="L238" s="332"/>
      <c r="M238" s="332"/>
      <c r="N238" s="332"/>
      <c r="O238" s="304"/>
      <c r="P238" s="332"/>
      <c r="Q238" s="332"/>
      <c r="R238" s="332"/>
      <c r="S238" s="332"/>
      <c r="T238" s="332"/>
      <c r="U238" s="332"/>
      <c r="V238" s="332"/>
    </row>
    <row r="239" spans="2:26">
      <c r="B239" s="45" t="s">
        <v>23</v>
      </c>
      <c r="C239" s="46" t="s">
        <v>12</v>
      </c>
      <c r="D239" s="47">
        <v>100</v>
      </c>
      <c r="E239" s="46" t="s">
        <v>118</v>
      </c>
      <c r="F239" s="304"/>
      <c r="G239" s="304"/>
      <c r="H239" s="304"/>
      <c r="I239" s="304"/>
      <c r="J239" s="304"/>
      <c r="K239" s="332"/>
      <c r="L239" s="332"/>
      <c r="M239" s="332"/>
      <c r="N239" s="332"/>
      <c r="O239" s="304"/>
      <c r="P239" s="332"/>
      <c r="Q239" s="332"/>
      <c r="R239" s="332"/>
      <c r="S239" s="332"/>
      <c r="T239" s="332"/>
      <c r="U239" s="332"/>
      <c r="V239" s="332"/>
    </row>
    <row r="240" spans="2:26">
      <c r="B240" s="45" t="s">
        <v>23</v>
      </c>
      <c r="C240" s="46" t="s">
        <v>12</v>
      </c>
      <c r="D240" s="47">
        <v>100</v>
      </c>
      <c r="E240" s="46" t="s">
        <v>119</v>
      </c>
      <c r="F240" s="304"/>
      <c r="G240" s="304"/>
      <c r="H240" s="304"/>
      <c r="I240" s="304"/>
      <c r="J240" s="304"/>
      <c r="K240" s="332"/>
      <c r="L240" s="332"/>
      <c r="M240" s="332"/>
      <c r="N240" s="332"/>
      <c r="O240" s="304"/>
      <c r="P240" s="332"/>
      <c r="Q240" s="332"/>
      <c r="R240" s="332"/>
      <c r="S240" s="332"/>
      <c r="T240" s="332"/>
      <c r="U240" s="332"/>
      <c r="V240" s="332"/>
    </row>
    <row r="241" spans="2:26">
      <c r="B241" s="45" t="s">
        <v>23</v>
      </c>
      <c r="C241" s="46" t="s">
        <v>12</v>
      </c>
      <c r="D241" s="47">
        <v>100</v>
      </c>
      <c r="E241" s="46" t="s">
        <v>34</v>
      </c>
      <c r="F241" s="304"/>
      <c r="G241" s="304"/>
      <c r="H241" s="304"/>
      <c r="I241" s="304"/>
      <c r="J241" s="304"/>
      <c r="K241" s="332"/>
      <c r="L241" s="332"/>
      <c r="M241" s="332"/>
      <c r="N241" s="332"/>
      <c r="O241" s="304"/>
      <c r="P241" s="332"/>
      <c r="Q241" s="332"/>
      <c r="R241" s="332"/>
      <c r="S241" s="332"/>
      <c r="T241" s="332"/>
      <c r="U241" s="332"/>
      <c r="V241" s="332"/>
    </row>
    <row r="242" spans="2:26" ht="15.6">
      <c r="B242" s="54" t="s">
        <v>23</v>
      </c>
      <c r="C242" s="55" t="s">
        <v>12</v>
      </c>
      <c r="D242" s="56" t="s">
        <v>123</v>
      </c>
      <c r="E242" s="57" t="s">
        <v>121</v>
      </c>
      <c r="F242" s="307"/>
      <c r="G242" s="307"/>
      <c r="H242" s="307"/>
      <c r="I242" s="307"/>
      <c r="J242" s="333"/>
      <c r="K242" s="334"/>
      <c r="L242" s="335"/>
      <c r="M242" s="335"/>
      <c r="N242" s="335"/>
      <c r="O242" s="333"/>
      <c r="P242" s="334"/>
      <c r="Q242" s="335"/>
      <c r="R242" s="335"/>
      <c r="S242" s="336"/>
      <c r="T242" s="334"/>
      <c r="U242" s="335"/>
      <c r="V242" s="335"/>
      <c r="X242" s="66"/>
      <c r="Z242" s="66"/>
    </row>
    <row r="243" spans="2:26" ht="15.6">
      <c r="B243" s="54" t="s">
        <v>23</v>
      </c>
      <c r="C243" s="55" t="s">
        <v>12</v>
      </c>
      <c r="D243" s="67" t="s">
        <v>127</v>
      </c>
      <c r="E243" s="68" t="s">
        <v>31</v>
      </c>
      <c r="F243" s="466">
        <v>12</v>
      </c>
      <c r="G243" s="466">
        <v>2756</v>
      </c>
      <c r="H243" s="466">
        <v>11524</v>
      </c>
      <c r="I243" s="469">
        <v>0.14746818918968368</v>
      </c>
      <c r="J243" s="469">
        <v>67.428039984055971</v>
      </c>
      <c r="K243" s="338"/>
      <c r="L243" s="335"/>
      <c r="M243" s="335"/>
      <c r="N243" s="469">
        <v>9.5475862028509066</v>
      </c>
      <c r="O243" s="469">
        <v>76.763995993172472</v>
      </c>
      <c r="P243" s="338"/>
      <c r="Q243" s="335"/>
      <c r="R243" s="335"/>
      <c r="S243" s="517">
        <v>0.8526725985358764</v>
      </c>
      <c r="T243" s="472">
        <v>6.7513917890493205E-3</v>
      </c>
      <c r="U243" s="518">
        <v>0.83943987062933978</v>
      </c>
      <c r="V243" s="518">
        <v>0.86590532644241303</v>
      </c>
      <c r="X243" s="66"/>
      <c r="Z243" s="66"/>
    </row>
    <row r="244" spans="2:26" ht="15.6">
      <c r="B244" s="54" t="s">
        <v>23</v>
      </c>
      <c r="C244" s="55" t="s">
        <v>12</v>
      </c>
      <c r="D244" s="67" t="s">
        <v>127</v>
      </c>
      <c r="E244" s="68" t="s">
        <v>118</v>
      </c>
      <c r="F244" s="466">
        <v>12</v>
      </c>
      <c r="G244" s="466">
        <v>392</v>
      </c>
      <c r="H244" s="466">
        <v>1531</v>
      </c>
      <c r="I244" s="469">
        <v>2.0524197696620977E-2</v>
      </c>
      <c r="J244" s="469">
        <v>66.14337147529308</v>
      </c>
      <c r="K244" s="338"/>
      <c r="L244" s="335"/>
      <c r="M244" s="335"/>
      <c r="N244" s="469">
        <v>9.7766053217060929</v>
      </c>
      <c r="O244" s="469">
        <v>75.59606417977885</v>
      </c>
      <c r="P244" s="338"/>
      <c r="Q244" s="335"/>
      <c r="R244" s="335"/>
      <c r="S244" s="517">
        <v>0.86354069282777224</v>
      </c>
      <c r="T244" s="472">
        <v>1.7338038035021007E-2</v>
      </c>
      <c r="U244" s="518">
        <v>0.82955813827913105</v>
      </c>
      <c r="V244" s="518">
        <v>0.89752324737641342</v>
      </c>
      <c r="X244" s="66"/>
      <c r="Z244" s="66"/>
    </row>
    <row r="245" spans="2:26" ht="15.6">
      <c r="B245" s="54" t="s">
        <v>23</v>
      </c>
      <c r="C245" s="55" t="s">
        <v>12</v>
      </c>
      <c r="D245" s="67" t="s">
        <v>127</v>
      </c>
      <c r="E245" s="68" t="s">
        <v>119</v>
      </c>
      <c r="F245" s="466">
        <v>12</v>
      </c>
      <c r="G245" s="466">
        <v>80</v>
      </c>
      <c r="H245" s="466">
        <v>784</v>
      </c>
      <c r="I245" s="469">
        <v>2.4784197499882064E-2</v>
      </c>
      <c r="J245" s="469">
        <v>62.574553506068234</v>
      </c>
      <c r="K245" s="338"/>
      <c r="L245" s="335"/>
      <c r="M245" s="335"/>
      <c r="N245" s="469">
        <v>4.0519654823438254</v>
      </c>
      <c r="O245" s="469">
        <v>66.405571018526558</v>
      </c>
      <c r="P245" s="338"/>
      <c r="Q245" s="335"/>
      <c r="R245" s="335"/>
      <c r="S245" s="517">
        <v>0.90325978757743541</v>
      </c>
      <c r="T245" s="472">
        <v>3.3049497674511194E-2</v>
      </c>
      <c r="U245" s="518">
        <v>0.83848277213539346</v>
      </c>
      <c r="V245" s="518">
        <v>0.96803680301947737</v>
      </c>
      <c r="X245" s="66"/>
      <c r="Z245" s="66"/>
    </row>
    <row r="246" spans="2:26" ht="15.6">
      <c r="B246" s="54" t="s">
        <v>23</v>
      </c>
      <c r="C246" s="55" t="s">
        <v>12</v>
      </c>
      <c r="D246" s="67" t="s">
        <v>127</v>
      </c>
      <c r="E246" s="68" t="s">
        <v>34</v>
      </c>
      <c r="F246" s="466">
        <v>12</v>
      </c>
      <c r="G246" s="466">
        <v>202</v>
      </c>
      <c r="H246" s="466">
        <v>1207</v>
      </c>
      <c r="I246" s="469">
        <v>1.2721846761716105E-2</v>
      </c>
      <c r="J246" s="469">
        <v>74.086613788903932</v>
      </c>
      <c r="K246" s="338"/>
      <c r="L246" s="335"/>
      <c r="M246" s="335"/>
      <c r="N246" s="469">
        <v>9.16106171738776</v>
      </c>
      <c r="O246" s="469">
        <v>81.752043853597314</v>
      </c>
      <c r="P246" s="338"/>
      <c r="Q246" s="335"/>
      <c r="R246" s="335"/>
      <c r="S246" s="517">
        <v>0.59984337172570235</v>
      </c>
      <c r="T246" s="472">
        <v>3.4471347057126837E-2</v>
      </c>
      <c r="U246" s="518">
        <v>0.53227953149373375</v>
      </c>
      <c r="V246" s="518">
        <v>0.66740721195767094</v>
      </c>
      <c r="X246" s="66"/>
      <c r="Z246" s="66"/>
    </row>
    <row r="247" spans="2:26" ht="15.6">
      <c r="B247" s="76" t="s">
        <v>23</v>
      </c>
      <c r="C247" s="77" t="s">
        <v>131</v>
      </c>
      <c r="D247" s="78" t="s">
        <v>127</v>
      </c>
      <c r="E247" s="79" t="s">
        <v>121</v>
      </c>
      <c r="F247" s="473">
        <v>12</v>
      </c>
      <c r="G247" s="473">
        <v>3430</v>
      </c>
      <c r="H247" s="473">
        <v>15046</v>
      </c>
      <c r="I247" s="476">
        <v>0.20549843114790281</v>
      </c>
      <c r="J247" s="476">
        <v>67.126591442872282</v>
      </c>
      <c r="K247" s="345"/>
      <c r="L247" s="343"/>
      <c r="M247" s="343"/>
      <c r="N247" s="476">
        <v>8.8837299380537864</v>
      </c>
      <c r="O247" s="476">
        <v>75.706864159806727</v>
      </c>
      <c r="P247" s="345"/>
      <c r="Q247" s="343"/>
      <c r="R247" s="343"/>
      <c r="S247" s="519">
        <v>0.8442071670936877</v>
      </c>
      <c r="T247" s="475">
        <v>6.1922886804824393E-3</v>
      </c>
      <c r="U247" s="520">
        <v>0.83207028127994209</v>
      </c>
      <c r="V247" s="520">
        <v>0.85634405290743332</v>
      </c>
      <c r="X247" s="66"/>
      <c r="Z247" s="66"/>
    </row>
    <row r="248" spans="2:26">
      <c r="B248" s="45" t="s">
        <v>23</v>
      </c>
      <c r="C248" s="46" t="s">
        <v>10</v>
      </c>
      <c r="D248" s="47">
        <v>30</v>
      </c>
      <c r="E248" s="46" t="s">
        <v>31</v>
      </c>
      <c r="F248" s="304"/>
      <c r="G248" s="304"/>
      <c r="H248" s="304"/>
      <c r="I248" s="304"/>
      <c r="J248" s="304"/>
      <c r="K248" s="332"/>
      <c r="L248" s="332"/>
      <c r="M248" s="332"/>
      <c r="N248" s="332"/>
      <c r="O248" s="304"/>
      <c r="P248" s="332"/>
      <c r="Q248" s="332"/>
      <c r="R248" s="332"/>
      <c r="S248" s="332"/>
      <c r="T248" s="332"/>
      <c r="U248" s="332"/>
      <c r="V248" s="332"/>
    </row>
    <row r="249" spans="2:26">
      <c r="B249" s="45" t="s">
        <v>23</v>
      </c>
      <c r="C249" s="46" t="s">
        <v>10</v>
      </c>
      <c r="D249" s="47">
        <v>30</v>
      </c>
      <c r="E249" s="46" t="s">
        <v>118</v>
      </c>
      <c r="F249" s="304"/>
      <c r="G249" s="304"/>
      <c r="H249" s="304"/>
      <c r="I249" s="304"/>
      <c r="J249" s="304"/>
      <c r="K249" s="332"/>
      <c r="L249" s="332"/>
      <c r="M249" s="332"/>
      <c r="N249" s="332"/>
      <c r="O249" s="304"/>
      <c r="P249" s="332"/>
      <c r="Q249" s="332"/>
      <c r="R249" s="332"/>
      <c r="S249" s="332"/>
      <c r="T249" s="332"/>
      <c r="U249" s="332"/>
      <c r="V249" s="332"/>
    </row>
    <row r="250" spans="2:26">
      <c r="B250" s="45" t="s">
        <v>23</v>
      </c>
      <c r="C250" s="46" t="s">
        <v>10</v>
      </c>
      <c r="D250" s="47">
        <v>30</v>
      </c>
      <c r="E250" s="46" t="s">
        <v>119</v>
      </c>
      <c r="F250" s="304"/>
      <c r="G250" s="304"/>
      <c r="H250" s="304"/>
      <c r="I250" s="304"/>
      <c r="J250" s="304"/>
      <c r="K250" s="332"/>
      <c r="L250" s="332"/>
      <c r="M250" s="332"/>
      <c r="N250" s="332"/>
      <c r="O250" s="304"/>
      <c r="P250" s="332"/>
      <c r="Q250" s="332"/>
      <c r="R250" s="332"/>
      <c r="S250" s="332"/>
      <c r="T250" s="332"/>
      <c r="U250" s="332"/>
      <c r="V250" s="332"/>
    </row>
    <row r="251" spans="2:26">
      <c r="B251" s="45" t="s">
        <v>23</v>
      </c>
      <c r="C251" s="46" t="s">
        <v>10</v>
      </c>
      <c r="D251" s="47">
        <v>30</v>
      </c>
      <c r="E251" s="46" t="s">
        <v>34</v>
      </c>
      <c r="F251" s="304"/>
      <c r="G251" s="304"/>
      <c r="H251" s="304"/>
      <c r="I251" s="304"/>
      <c r="J251" s="304"/>
      <c r="K251" s="332"/>
      <c r="L251" s="332"/>
      <c r="M251" s="332"/>
      <c r="N251" s="332"/>
      <c r="O251" s="304"/>
      <c r="P251" s="332"/>
      <c r="Q251" s="332"/>
      <c r="R251" s="332"/>
      <c r="S251" s="332"/>
      <c r="T251" s="332"/>
      <c r="U251" s="332"/>
      <c r="V251" s="332"/>
    </row>
    <row r="252" spans="2:26" ht="15.6">
      <c r="B252" s="54" t="s">
        <v>23</v>
      </c>
      <c r="C252" s="55" t="s">
        <v>10</v>
      </c>
      <c r="D252" s="56" t="s">
        <v>132</v>
      </c>
      <c r="E252" s="57" t="s">
        <v>121</v>
      </c>
      <c r="F252" s="307"/>
      <c r="G252" s="307"/>
      <c r="H252" s="307"/>
      <c r="I252" s="307"/>
      <c r="J252" s="333"/>
      <c r="K252" s="337"/>
      <c r="L252" s="335"/>
      <c r="M252" s="335"/>
      <c r="N252" s="335"/>
      <c r="O252" s="333"/>
      <c r="P252" s="337"/>
      <c r="Q252" s="335"/>
      <c r="R252" s="335"/>
      <c r="S252" s="336"/>
      <c r="T252" s="337"/>
      <c r="U252" s="335"/>
      <c r="V252" s="335"/>
      <c r="X252" s="66"/>
      <c r="Z252" s="66"/>
    </row>
    <row r="253" spans="2:26">
      <c r="B253" s="45" t="s">
        <v>23</v>
      </c>
      <c r="C253" s="46" t="s">
        <v>10</v>
      </c>
      <c r="D253" s="47">
        <v>50</v>
      </c>
      <c r="E253" s="46" t="s">
        <v>31</v>
      </c>
      <c r="F253" s="304"/>
      <c r="G253" s="304"/>
      <c r="H253" s="304"/>
      <c r="I253" s="304"/>
      <c r="J253" s="304"/>
      <c r="K253" s="332"/>
      <c r="L253" s="332"/>
      <c r="M253" s="332"/>
      <c r="N253" s="332"/>
      <c r="O253" s="304"/>
      <c r="P253" s="332"/>
      <c r="Q253" s="332"/>
      <c r="R253" s="332"/>
      <c r="S253" s="332"/>
      <c r="T253" s="332"/>
      <c r="U253" s="332"/>
      <c r="V253" s="332"/>
    </row>
    <row r="254" spans="2:26">
      <c r="B254" s="45" t="s">
        <v>23</v>
      </c>
      <c r="C254" s="46" t="s">
        <v>10</v>
      </c>
      <c r="D254" s="47">
        <v>50</v>
      </c>
      <c r="E254" s="46" t="s">
        <v>118</v>
      </c>
      <c r="F254" s="304"/>
      <c r="G254" s="304"/>
      <c r="H254" s="304"/>
      <c r="I254" s="304"/>
      <c r="J254" s="304"/>
      <c r="K254" s="332"/>
      <c r="L254" s="332"/>
      <c r="M254" s="332"/>
      <c r="N254" s="332"/>
      <c r="O254" s="304"/>
      <c r="P254" s="332"/>
      <c r="Q254" s="332"/>
      <c r="R254" s="332"/>
      <c r="S254" s="332"/>
      <c r="T254" s="332"/>
      <c r="U254" s="332"/>
      <c r="V254" s="332"/>
    </row>
    <row r="255" spans="2:26">
      <c r="B255" s="45" t="s">
        <v>23</v>
      </c>
      <c r="C255" s="46" t="s">
        <v>10</v>
      </c>
      <c r="D255" s="47">
        <v>50</v>
      </c>
      <c r="E255" s="46" t="s">
        <v>119</v>
      </c>
      <c r="F255" s="304"/>
      <c r="G255" s="304"/>
      <c r="H255" s="304"/>
      <c r="I255" s="304"/>
      <c r="J255" s="304"/>
      <c r="K255" s="332"/>
      <c r="L255" s="332"/>
      <c r="M255" s="332"/>
      <c r="N255" s="332"/>
      <c r="O255" s="304"/>
      <c r="P255" s="332"/>
      <c r="Q255" s="332"/>
      <c r="R255" s="332"/>
      <c r="S255" s="332"/>
      <c r="T255" s="332"/>
      <c r="U255" s="332"/>
      <c r="V255" s="332"/>
    </row>
    <row r="256" spans="2:26">
      <c r="B256" s="45" t="s">
        <v>23</v>
      </c>
      <c r="C256" s="46" t="s">
        <v>10</v>
      </c>
      <c r="D256" s="47">
        <v>50</v>
      </c>
      <c r="E256" s="46" t="s">
        <v>34</v>
      </c>
      <c r="F256" s="304"/>
      <c r="G256" s="304"/>
      <c r="H256" s="304"/>
      <c r="I256" s="304"/>
      <c r="J256" s="304"/>
      <c r="K256" s="332"/>
      <c r="L256" s="332"/>
      <c r="M256" s="332"/>
      <c r="N256" s="332"/>
      <c r="O256" s="304"/>
      <c r="P256" s="332"/>
      <c r="Q256" s="332"/>
      <c r="R256" s="332"/>
      <c r="S256" s="332"/>
      <c r="T256" s="332"/>
      <c r="U256" s="332"/>
      <c r="V256" s="332"/>
    </row>
    <row r="257" spans="2:26" ht="15.6">
      <c r="B257" s="54" t="s">
        <v>23</v>
      </c>
      <c r="C257" s="55" t="s">
        <v>10</v>
      </c>
      <c r="D257" s="56" t="s">
        <v>133</v>
      </c>
      <c r="E257" s="57" t="s">
        <v>121</v>
      </c>
      <c r="F257" s="307"/>
      <c r="G257" s="307"/>
      <c r="H257" s="307"/>
      <c r="I257" s="307"/>
      <c r="J257" s="333"/>
      <c r="K257" s="337"/>
      <c r="L257" s="335"/>
      <c r="M257" s="335"/>
      <c r="N257" s="335"/>
      <c r="O257" s="333"/>
      <c r="P257" s="337"/>
      <c r="Q257" s="335"/>
      <c r="R257" s="335"/>
      <c r="S257" s="336"/>
      <c r="T257" s="337"/>
      <c r="U257" s="335"/>
      <c r="V257" s="335"/>
      <c r="X257" s="66"/>
      <c r="Z257" s="66"/>
    </row>
    <row r="258" spans="2:26">
      <c r="B258" s="45" t="s">
        <v>23</v>
      </c>
      <c r="C258" s="46" t="s">
        <v>10</v>
      </c>
      <c r="D258" s="47">
        <v>70</v>
      </c>
      <c r="E258" s="46" t="s">
        <v>31</v>
      </c>
      <c r="F258" s="304"/>
      <c r="G258" s="304"/>
      <c r="H258" s="304"/>
      <c r="I258" s="304"/>
      <c r="J258" s="304"/>
      <c r="K258" s="332"/>
      <c r="L258" s="332"/>
      <c r="M258" s="332"/>
      <c r="N258" s="332"/>
      <c r="O258" s="304"/>
      <c r="P258" s="332"/>
      <c r="Q258" s="332"/>
      <c r="R258" s="332"/>
      <c r="S258" s="332"/>
      <c r="T258" s="332"/>
      <c r="U258" s="332"/>
      <c r="V258" s="332"/>
    </row>
    <row r="259" spans="2:26">
      <c r="B259" s="45" t="s">
        <v>23</v>
      </c>
      <c r="C259" s="46" t="s">
        <v>10</v>
      </c>
      <c r="D259" s="47">
        <v>70</v>
      </c>
      <c r="E259" s="46" t="s">
        <v>118</v>
      </c>
      <c r="F259" s="304"/>
      <c r="G259" s="304"/>
      <c r="H259" s="304"/>
      <c r="I259" s="304"/>
      <c r="J259" s="304"/>
      <c r="K259" s="332"/>
      <c r="L259" s="332"/>
      <c r="M259" s="332"/>
      <c r="N259" s="332"/>
      <c r="O259" s="304"/>
      <c r="P259" s="332"/>
      <c r="Q259" s="332"/>
      <c r="R259" s="332"/>
      <c r="S259" s="332"/>
      <c r="T259" s="332"/>
      <c r="U259" s="332"/>
      <c r="V259" s="332"/>
    </row>
    <row r="260" spans="2:26">
      <c r="B260" s="45" t="s">
        <v>23</v>
      </c>
      <c r="C260" s="46" t="s">
        <v>10</v>
      </c>
      <c r="D260" s="47">
        <v>70</v>
      </c>
      <c r="E260" s="46" t="s">
        <v>119</v>
      </c>
      <c r="F260" s="304"/>
      <c r="G260" s="304"/>
      <c r="H260" s="304"/>
      <c r="I260" s="304"/>
      <c r="J260" s="304"/>
      <c r="K260" s="332"/>
      <c r="L260" s="332"/>
      <c r="M260" s="332"/>
      <c r="N260" s="332"/>
      <c r="O260" s="304"/>
      <c r="P260" s="332"/>
      <c r="Q260" s="332"/>
      <c r="R260" s="332"/>
      <c r="S260" s="332"/>
      <c r="T260" s="332"/>
      <c r="U260" s="332"/>
      <c r="V260" s="332"/>
    </row>
    <row r="261" spans="2:26">
      <c r="B261" s="45" t="s">
        <v>23</v>
      </c>
      <c r="C261" s="46" t="s">
        <v>10</v>
      </c>
      <c r="D261" s="47">
        <v>70</v>
      </c>
      <c r="E261" s="46" t="s">
        <v>34</v>
      </c>
      <c r="F261" s="304"/>
      <c r="G261" s="304"/>
      <c r="H261" s="304"/>
      <c r="I261" s="304"/>
      <c r="J261" s="304"/>
      <c r="K261" s="332"/>
      <c r="L261" s="332"/>
      <c r="M261" s="332"/>
      <c r="N261" s="332"/>
      <c r="O261" s="304"/>
      <c r="P261" s="332"/>
      <c r="Q261" s="332"/>
      <c r="R261" s="332"/>
      <c r="S261" s="332"/>
      <c r="T261" s="332"/>
      <c r="U261" s="332"/>
      <c r="V261" s="332"/>
    </row>
    <row r="262" spans="2:26" ht="15.6">
      <c r="B262" s="54" t="s">
        <v>23</v>
      </c>
      <c r="C262" s="55" t="s">
        <v>10</v>
      </c>
      <c r="D262" s="56" t="s">
        <v>130</v>
      </c>
      <c r="E262" s="57" t="s">
        <v>121</v>
      </c>
      <c r="F262" s="307"/>
      <c r="G262" s="307"/>
      <c r="H262" s="307"/>
      <c r="I262" s="307"/>
      <c r="J262" s="333"/>
      <c r="K262" s="337"/>
      <c r="L262" s="335"/>
      <c r="M262" s="335"/>
      <c r="N262" s="335"/>
      <c r="O262" s="333"/>
      <c r="P262" s="337"/>
      <c r="Q262" s="335"/>
      <c r="R262" s="335"/>
      <c r="S262" s="336"/>
      <c r="T262" s="337"/>
      <c r="U262" s="335"/>
      <c r="V262" s="335"/>
      <c r="X262" s="66"/>
      <c r="Z262" s="66"/>
    </row>
    <row r="263" spans="2:26" ht="15.6">
      <c r="B263" s="54" t="s">
        <v>23</v>
      </c>
      <c r="C263" s="55" t="s">
        <v>10</v>
      </c>
      <c r="D263" s="67" t="s">
        <v>127</v>
      </c>
      <c r="E263" s="68" t="s">
        <v>31</v>
      </c>
      <c r="F263" s="466">
        <v>9</v>
      </c>
      <c r="G263" s="466">
        <v>2721</v>
      </c>
      <c r="H263" s="466">
        <v>14533</v>
      </c>
      <c r="I263" s="469">
        <v>6.3562111993020406E-2</v>
      </c>
      <c r="J263" s="469">
        <v>55.61143052810074</v>
      </c>
      <c r="K263" s="338"/>
      <c r="L263" s="335"/>
      <c r="M263" s="335"/>
      <c r="N263" s="469">
        <v>9.1046943776098495</v>
      </c>
      <c r="O263" s="469">
        <v>63.973424232604856</v>
      </c>
      <c r="P263" s="338"/>
      <c r="Q263" s="335"/>
      <c r="R263" s="335"/>
      <c r="S263" s="517">
        <v>0.4294427359602358</v>
      </c>
      <c r="T263" s="472">
        <v>9.4893830786431464E-3</v>
      </c>
      <c r="U263" s="518">
        <v>0.41084354512609522</v>
      </c>
      <c r="V263" s="518">
        <v>0.44804192679437638</v>
      </c>
      <c r="X263" s="66"/>
      <c r="Z263" s="66"/>
    </row>
    <row r="264" spans="2:26" ht="15.6">
      <c r="B264" s="54" t="s">
        <v>23</v>
      </c>
      <c r="C264" s="55" t="s">
        <v>10</v>
      </c>
      <c r="D264" s="67" t="s">
        <v>127</v>
      </c>
      <c r="E264" s="68" t="s">
        <v>118</v>
      </c>
      <c r="F264" s="466">
        <v>9</v>
      </c>
      <c r="G264" s="466">
        <v>366</v>
      </c>
      <c r="H264" s="466">
        <v>2082</v>
      </c>
      <c r="I264" s="469">
        <v>8.2063439304037103E-3</v>
      </c>
      <c r="J264" s="469">
        <v>50.733708517002405</v>
      </c>
      <c r="K264" s="338"/>
      <c r="L264" s="335"/>
      <c r="M264" s="335"/>
      <c r="N264" s="469">
        <v>8.4138249225222683</v>
      </c>
      <c r="O264" s="469">
        <v>59.108374471429869</v>
      </c>
      <c r="P264" s="338"/>
      <c r="Q264" s="335"/>
      <c r="R264" s="335"/>
      <c r="S264" s="517">
        <v>0.509617907991603</v>
      </c>
      <c r="T264" s="472">
        <v>2.6130582957505654E-2</v>
      </c>
      <c r="U264" s="518">
        <v>0.45840196539489192</v>
      </c>
      <c r="V264" s="518">
        <v>0.56083385058831414</v>
      </c>
      <c r="X264" s="66"/>
      <c r="Z264" s="66"/>
    </row>
    <row r="265" spans="2:26" ht="15.6">
      <c r="B265" s="54" t="s">
        <v>23</v>
      </c>
      <c r="C265" s="55" t="s">
        <v>10</v>
      </c>
      <c r="D265" s="67" t="s">
        <v>127</v>
      </c>
      <c r="E265" s="68" t="s">
        <v>119</v>
      </c>
      <c r="F265" s="466">
        <v>9</v>
      </c>
      <c r="G265" s="466">
        <v>81</v>
      </c>
      <c r="H265" s="466">
        <v>314</v>
      </c>
      <c r="I265" s="469">
        <v>2.5054997380250066E-3</v>
      </c>
      <c r="J265" s="469">
        <v>36.984831174901707</v>
      </c>
      <c r="K265" s="338"/>
      <c r="L265" s="335"/>
      <c r="M265" s="335"/>
      <c r="N265" s="469">
        <v>3.1582198549347722</v>
      </c>
      <c r="O265" s="469">
        <v>40.257597129423402</v>
      </c>
      <c r="P265" s="338"/>
      <c r="Q265" s="335"/>
      <c r="R265" s="335"/>
      <c r="S265" s="517">
        <v>0.85865022409194636</v>
      </c>
      <c r="T265" s="472">
        <v>3.8709110925299217E-2</v>
      </c>
      <c r="U265" s="518">
        <v>0.78278036667835993</v>
      </c>
      <c r="V265" s="518">
        <v>0.93452008150553278</v>
      </c>
      <c r="X265" s="66"/>
      <c r="Z265" s="66"/>
    </row>
    <row r="266" spans="2:26" ht="15.6">
      <c r="B266" s="54" t="s">
        <v>23</v>
      </c>
      <c r="C266" s="55" t="s">
        <v>10</v>
      </c>
      <c r="D266" s="67" t="s">
        <v>127</v>
      </c>
      <c r="E266" s="68" t="s">
        <v>34</v>
      </c>
      <c r="F266" s="466">
        <v>9</v>
      </c>
      <c r="G266" s="466">
        <v>232</v>
      </c>
      <c r="H266" s="466">
        <v>1590</v>
      </c>
      <c r="I266" s="469">
        <v>1.0125093883143138E-2</v>
      </c>
      <c r="J266" s="469">
        <v>58.372994286658141</v>
      </c>
      <c r="K266" s="338"/>
      <c r="L266" s="335"/>
      <c r="M266" s="335"/>
      <c r="N266" s="469">
        <v>15.122107834916612</v>
      </c>
      <c r="O266" s="469">
        <v>70.395661680399201</v>
      </c>
      <c r="P266" s="338"/>
      <c r="Q266" s="335"/>
      <c r="R266" s="335"/>
      <c r="S266" s="517">
        <v>0.39012074210100667</v>
      </c>
      <c r="T266" s="472">
        <v>3.2024138840313084E-2</v>
      </c>
      <c r="U266" s="518">
        <v>0.32735342997399303</v>
      </c>
      <c r="V266" s="518">
        <v>0.45288805422802031</v>
      </c>
      <c r="X266" s="66"/>
      <c r="Z266" s="66"/>
    </row>
    <row r="267" spans="2:26" ht="15.6">
      <c r="B267" s="76" t="s">
        <v>23</v>
      </c>
      <c r="C267" s="77" t="s">
        <v>134</v>
      </c>
      <c r="D267" s="78" t="s">
        <v>127</v>
      </c>
      <c r="E267" s="79" t="s">
        <v>121</v>
      </c>
      <c r="F267" s="473">
        <v>9</v>
      </c>
      <c r="G267" s="473">
        <v>3400</v>
      </c>
      <c r="H267" s="473">
        <v>18519</v>
      </c>
      <c r="I267" s="476">
        <v>8.4399049544592292E-2</v>
      </c>
      <c r="J267" s="476">
        <v>54.915497194526893</v>
      </c>
      <c r="K267" s="346"/>
      <c r="L267" s="343"/>
      <c r="M267" s="343"/>
      <c r="N267" s="476">
        <v>9.5828807279123147</v>
      </c>
      <c r="O267" s="476">
        <v>63.566802200020092</v>
      </c>
      <c r="P267" s="346"/>
      <c r="Q267" s="343"/>
      <c r="R267" s="343"/>
      <c r="S267" s="519">
        <v>0.44526264641122404</v>
      </c>
      <c r="T267" s="476">
        <v>8.5233903452257443E-3</v>
      </c>
      <c r="U267" s="520">
        <v>0.42855680133458157</v>
      </c>
      <c r="V267" s="520">
        <v>0.46196849148786651</v>
      </c>
      <c r="X267" s="66"/>
      <c r="Z267" s="66"/>
    </row>
    <row r="268" spans="2:26" ht="15.6">
      <c r="B268" s="76" t="s">
        <v>23</v>
      </c>
      <c r="C268" s="79" t="s">
        <v>135</v>
      </c>
      <c r="D268" s="78" t="s">
        <v>136</v>
      </c>
      <c r="E268" s="77" t="s">
        <v>137</v>
      </c>
      <c r="F268" s="261"/>
      <c r="G268" s="261"/>
      <c r="H268" s="283"/>
      <c r="I268" s="283"/>
      <c r="J268" s="341"/>
      <c r="K268" s="346"/>
      <c r="L268" s="343"/>
      <c r="M268" s="343"/>
      <c r="N268" s="343"/>
      <c r="O268" s="341"/>
      <c r="P268" s="346"/>
      <c r="Q268" s="343"/>
      <c r="R268" s="343"/>
      <c r="S268" s="343"/>
      <c r="T268" s="346"/>
      <c r="U268" s="343"/>
      <c r="V268" s="343"/>
    </row>
    <row r="269" spans="2:26" ht="15.6">
      <c r="B269" s="76" t="s">
        <v>23</v>
      </c>
      <c r="C269" s="79" t="s">
        <v>135</v>
      </c>
      <c r="D269" s="78" t="s">
        <v>136</v>
      </c>
      <c r="E269" s="77" t="s">
        <v>138</v>
      </c>
      <c r="F269" s="261"/>
      <c r="G269" s="261"/>
      <c r="H269" s="283"/>
      <c r="I269" s="283"/>
      <c r="J269" s="341"/>
      <c r="K269" s="346"/>
      <c r="L269" s="343"/>
      <c r="M269" s="343"/>
      <c r="N269" s="343"/>
      <c r="O269" s="341"/>
      <c r="P269" s="346"/>
      <c r="Q269" s="343"/>
      <c r="R269" s="343"/>
      <c r="S269" s="343"/>
      <c r="T269" s="346"/>
      <c r="U269" s="343"/>
      <c r="V269" s="343"/>
    </row>
    <row r="270" spans="2:26" ht="15.6">
      <c r="B270" s="76" t="s">
        <v>23</v>
      </c>
      <c r="C270" s="79" t="s">
        <v>135</v>
      </c>
      <c r="D270" s="78" t="s">
        <v>136</v>
      </c>
      <c r="E270" s="77" t="s">
        <v>139</v>
      </c>
      <c r="F270" s="261"/>
      <c r="G270" s="261"/>
      <c r="H270" s="283"/>
      <c r="I270" s="283"/>
      <c r="J270" s="341"/>
      <c r="K270" s="346"/>
      <c r="L270" s="343"/>
      <c r="M270" s="343"/>
      <c r="N270" s="343"/>
      <c r="O270" s="341"/>
      <c r="P270" s="346"/>
      <c r="Q270" s="343"/>
      <c r="R270" s="343"/>
      <c r="S270" s="343"/>
      <c r="T270" s="346"/>
      <c r="U270" s="343"/>
      <c r="V270" s="343"/>
    </row>
    <row r="271" spans="2:26" ht="15.6">
      <c r="B271" s="76" t="s">
        <v>23</v>
      </c>
      <c r="C271" s="79" t="s">
        <v>135</v>
      </c>
      <c r="D271" s="78" t="s">
        <v>136</v>
      </c>
      <c r="E271" s="77" t="s">
        <v>140</v>
      </c>
      <c r="F271" s="261"/>
      <c r="G271" s="261"/>
      <c r="H271" s="261"/>
      <c r="I271" s="261"/>
      <c r="J271" s="350"/>
      <c r="K271" s="346"/>
      <c r="L271" s="346"/>
      <c r="M271" s="346"/>
      <c r="N271" s="346"/>
      <c r="O271" s="350"/>
      <c r="P271" s="346"/>
      <c r="Q271" s="346"/>
      <c r="R271" s="346"/>
      <c r="S271" s="346"/>
      <c r="T271" s="346"/>
      <c r="U271" s="346"/>
      <c r="V271" s="346"/>
    </row>
    <row r="272" spans="2:26" ht="15.6">
      <c r="B272" s="96" t="s">
        <v>143</v>
      </c>
      <c r="C272" s="97" t="s">
        <v>135</v>
      </c>
      <c r="D272" s="98" t="s">
        <v>136</v>
      </c>
      <c r="E272" s="97" t="s">
        <v>121</v>
      </c>
      <c r="F272" s="319"/>
      <c r="G272" s="319"/>
      <c r="H272" s="319"/>
      <c r="I272" s="319"/>
      <c r="J272" s="351"/>
      <c r="K272" s="352"/>
      <c r="L272" s="353"/>
      <c r="M272" s="353"/>
      <c r="N272" s="351"/>
      <c r="O272" s="351"/>
      <c r="P272" s="352"/>
      <c r="Q272" s="353"/>
      <c r="R272" s="353"/>
      <c r="S272" s="354"/>
      <c r="T272" s="352"/>
      <c r="U272" s="353"/>
      <c r="V272" s="353"/>
    </row>
    <row r="273" spans="2:22">
      <c r="B273" s="45" t="s">
        <v>25</v>
      </c>
      <c r="C273" s="46" t="s">
        <v>14</v>
      </c>
      <c r="D273" s="47">
        <v>80</v>
      </c>
      <c r="E273" s="46" t="s">
        <v>31</v>
      </c>
      <c r="F273" s="304"/>
      <c r="G273" s="304"/>
      <c r="H273" s="304"/>
      <c r="I273" s="304"/>
      <c r="J273" s="304"/>
      <c r="K273" s="332"/>
      <c r="L273" s="332"/>
      <c r="M273" s="332"/>
      <c r="N273" s="332"/>
      <c r="O273" s="304"/>
      <c r="P273" s="332"/>
      <c r="Q273" s="332"/>
      <c r="R273" s="332"/>
      <c r="S273" s="332"/>
      <c r="T273" s="332"/>
      <c r="U273" s="332"/>
      <c r="V273" s="332"/>
    </row>
    <row r="274" spans="2:22">
      <c r="B274" s="45" t="s">
        <v>25</v>
      </c>
      <c r="C274" s="46" t="s">
        <v>14</v>
      </c>
      <c r="D274" s="47">
        <v>80</v>
      </c>
      <c r="E274" s="46" t="s">
        <v>118</v>
      </c>
      <c r="F274" s="304"/>
      <c r="G274" s="304"/>
      <c r="H274" s="304"/>
      <c r="I274" s="304"/>
      <c r="J274" s="304"/>
      <c r="K274" s="332"/>
      <c r="L274" s="332"/>
      <c r="M274" s="332"/>
      <c r="N274" s="332"/>
      <c r="O274" s="304"/>
      <c r="P274" s="332"/>
      <c r="Q274" s="332"/>
      <c r="R274" s="332"/>
      <c r="S274" s="332"/>
      <c r="T274" s="332"/>
      <c r="U274" s="332"/>
      <c r="V274" s="332"/>
    </row>
    <row r="275" spans="2:22">
      <c r="B275" s="45" t="s">
        <v>25</v>
      </c>
      <c r="C275" s="46" t="s">
        <v>14</v>
      </c>
      <c r="D275" s="47">
        <v>80</v>
      </c>
      <c r="E275" s="46" t="s">
        <v>119</v>
      </c>
      <c r="F275" s="304"/>
      <c r="G275" s="304"/>
      <c r="H275" s="304"/>
      <c r="I275" s="304"/>
      <c r="J275" s="304"/>
      <c r="K275" s="332"/>
      <c r="L275" s="332"/>
      <c r="M275" s="332"/>
      <c r="N275" s="332"/>
      <c r="O275" s="304"/>
      <c r="P275" s="332"/>
      <c r="Q275" s="332"/>
      <c r="R275" s="332"/>
      <c r="S275" s="332"/>
      <c r="T275" s="332"/>
      <c r="U275" s="332"/>
      <c r="V275" s="332"/>
    </row>
    <row r="276" spans="2:22">
      <c r="B276" s="45" t="s">
        <v>25</v>
      </c>
      <c r="C276" s="46" t="s">
        <v>14</v>
      </c>
      <c r="D276" s="47">
        <v>80</v>
      </c>
      <c r="E276" s="46" t="s">
        <v>34</v>
      </c>
      <c r="F276" s="304"/>
      <c r="G276" s="304"/>
      <c r="H276" s="304"/>
      <c r="I276" s="304"/>
      <c r="J276" s="304"/>
      <c r="K276" s="332"/>
      <c r="L276" s="332"/>
      <c r="M276" s="332"/>
      <c r="N276" s="332"/>
      <c r="O276" s="304"/>
      <c r="P276" s="332"/>
      <c r="Q276" s="332"/>
      <c r="R276" s="332"/>
      <c r="S276" s="332"/>
      <c r="T276" s="332"/>
      <c r="U276" s="332"/>
      <c r="V276" s="332"/>
    </row>
    <row r="277" spans="2:22" s="66" customFormat="1" ht="15.6">
      <c r="B277" s="54" t="s">
        <v>25</v>
      </c>
      <c r="C277" s="55" t="s">
        <v>14</v>
      </c>
      <c r="D277" s="56" t="s">
        <v>120</v>
      </c>
      <c r="E277" s="57" t="s">
        <v>121</v>
      </c>
      <c r="F277" s="307"/>
      <c r="G277" s="307"/>
      <c r="H277" s="307"/>
      <c r="I277" s="307"/>
      <c r="J277" s="333"/>
      <c r="K277" s="334"/>
      <c r="L277" s="335"/>
      <c r="M277" s="335"/>
      <c r="N277" s="335"/>
      <c r="O277" s="333"/>
      <c r="P277" s="334"/>
      <c r="Q277" s="335"/>
      <c r="R277" s="335"/>
      <c r="S277" s="336"/>
      <c r="T277" s="334"/>
      <c r="U277" s="335"/>
      <c r="V277" s="335"/>
    </row>
    <row r="278" spans="2:22">
      <c r="B278" s="45" t="s">
        <v>25</v>
      </c>
      <c r="C278" s="46" t="s">
        <v>14</v>
      </c>
      <c r="D278" s="47">
        <v>90</v>
      </c>
      <c r="E278" s="46" t="s">
        <v>31</v>
      </c>
      <c r="F278" s="304"/>
      <c r="G278" s="304"/>
      <c r="H278" s="304"/>
      <c r="I278" s="304"/>
      <c r="J278" s="304"/>
      <c r="K278" s="332"/>
      <c r="L278" s="332"/>
      <c r="M278" s="332"/>
      <c r="N278" s="332"/>
      <c r="O278" s="304"/>
      <c r="P278" s="332"/>
      <c r="Q278" s="332"/>
      <c r="R278" s="332"/>
      <c r="S278" s="332"/>
      <c r="T278" s="332"/>
      <c r="U278" s="332"/>
      <c r="V278" s="332"/>
    </row>
    <row r="279" spans="2:22">
      <c r="B279" s="45" t="s">
        <v>25</v>
      </c>
      <c r="C279" s="46" t="s">
        <v>14</v>
      </c>
      <c r="D279" s="47">
        <v>90</v>
      </c>
      <c r="E279" s="46" t="s">
        <v>118</v>
      </c>
      <c r="F279" s="304"/>
      <c r="G279" s="304"/>
      <c r="H279" s="304"/>
      <c r="I279" s="304"/>
      <c r="J279" s="304"/>
      <c r="K279" s="332"/>
      <c r="L279" s="332"/>
      <c r="M279" s="332"/>
      <c r="N279" s="332"/>
      <c r="O279" s="304"/>
      <c r="P279" s="332"/>
      <c r="Q279" s="332"/>
      <c r="R279" s="332"/>
      <c r="S279" s="332"/>
      <c r="T279" s="332"/>
      <c r="U279" s="332"/>
      <c r="V279" s="332"/>
    </row>
    <row r="280" spans="2:22">
      <c r="B280" s="45" t="s">
        <v>25</v>
      </c>
      <c r="C280" s="46" t="s">
        <v>14</v>
      </c>
      <c r="D280" s="47">
        <v>90</v>
      </c>
      <c r="E280" s="46" t="s">
        <v>119</v>
      </c>
      <c r="F280" s="304"/>
      <c r="G280" s="304"/>
      <c r="H280" s="304"/>
      <c r="I280" s="304"/>
      <c r="J280" s="304"/>
      <c r="K280" s="332"/>
      <c r="L280" s="332"/>
      <c r="M280" s="332"/>
      <c r="N280" s="332"/>
      <c r="O280" s="304"/>
      <c r="P280" s="332"/>
      <c r="Q280" s="332"/>
      <c r="R280" s="332"/>
      <c r="S280" s="332"/>
      <c r="T280" s="332"/>
      <c r="U280" s="332"/>
      <c r="V280" s="332"/>
    </row>
    <row r="281" spans="2:22">
      <c r="B281" s="45" t="s">
        <v>25</v>
      </c>
      <c r="C281" s="46" t="s">
        <v>14</v>
      </c>
      <c r="D281" s="47">
        <v>90</v>
      </c>
      <c r="E281" s="46" t="s">
        <v>34</v>
      </c>
      <c r="F281" s="304"/>
      <c r="G281" s="304"/>
      <c r="H281" s="304"/>
      <c r="I281" s="304"/>
      <c r="J281" s="304"/>
      <c r="K281" s="332"/>
      <c r="L281" s="332"/>
      <c r="M281" s="332"/>
      <c r="N281" s="332"/>
      <c r="O281" s="304"/>
      <c r="P281" s="332"/>
      <c r="Q281" s="332"/>
      <c r="R281" s="332"/>
      <c r="S281" s="332"/>
      <c r="T281" s="332"/>
      <c r="U281" s="332"/>
      <c r="V281" s="332"/>
    </row>
    <row r="282" spans="2:22" s="66" customFormat="1" ht="15.6">
      <c r="B282" s="54" t="s">
        <v>25</v>
      </c>
      <c r="C282" s="55" t="s">
        <v>14</v>
      </c>
      <c r="D282" s="56" t="s">
        <v>122</v>
      </c>
      <c r="E282" s="57" t="s">
        <v>121</v>
      </c>
      <c r="F282" s="307"/>
      <c r="G282" s="307"/>
      <c r="H282" s="307"/>
      <c r="I282" s="307"/>
      <c r="J282" s="333"/>
      <c r="K282" s="334"/>
      <c r="L282" s="335"/>
      <c r="M282" s="335"/>
      <c r="N282" s="335"/>
      <c r="O282" s="333"/>
      <c r="P282" s="334"/>
      <c r="Q282" s="335"/>
      <c r="R282" s="335"/>
      <c r="S282" s="336"/>
      <c r="T282" s="334"/>
      <c r="U282" s="335"/>
      <c r="V282" s="335"/>
    </row>
    <row r="283" spans="2:22">
      <c r="B283" s="45" t="s">
        <v>25</v>
      </c>
      <c r="C283" s="46" t="s">
        <v>14</v>
      </c>
      <c r="D283" s="47">
        <v>100</v>
      </c>
      <c r="E283" s="46" t="s">
        <v>31</v>
      </c>
      <c r="F283" s="304"/>
      <c r="G283" s="304"/>
      <c r="H283" s="304"/>
      <c r="I283" s="304"/>
      <c r="J283" s="304"/>
      <c r="K283" s="332"/>
      <c r="L283" s="332"/>
      <c r="M283" s="332"/>
      <c r="N283" s="332"/>
      <c r="O283" s="304"/>
      <c r="P283" s="332"/>
      <c r="Q283" s="332"/>
      <c r="R283" s="332"/>
      <c r="S283" s="332"/>
      <c r="T283" s="332"/>
      <c r="U283" s="332"/>
      <c r="V283" s="332"/>
    </row>
    <row r="284" spans="2:22">
      <c r="B284" s="45" t="s">
        <v>25</v>
      </c>
      <c r="C284" s="46" t="s">
        <v>14</v>
      </c>
      <c r="D284" s="47">
        <v>100</v>
      </c>
      <c r="E284" s="46" t="s">
        <v>118</v>
      </c>
      <c r="F284" s="304"/>
      <c r="G284" s="304"/>
      <c r="H284" s="304"/>
      <c r="I284" s="304"/>
      <c r="J284" s="304"/>
      <c r="K284" s="332"/>
      <c r="L284" s="332"/>
      <c r="M284" s="332"/>
      <c r="N284" s="332"/>
      <c r="O284" s="304"/>
      <c r="P284" s="332"/>
      <c r="Q284" s="332"/>
      <c r="R284" s="332"/>
      <c r="S284" s="332"/>
      <c r="T284" s="332"/>
      <c r="U284" s="332"/>
      <c r="V284" s="332"/>
    </row>
    <row r="285" spans="2:22">
      <c r="B285" s="45" t="s">
        <v>25</v>
      </c>
      <c r="C285" s="46" t="s">
        <v>14</v>
      </c>
      <c r="D285" s="47">
        <v>100</v>
      </c>
      <c r="E285" s="46" t="s">
        <v>119</v>
      </c>
      <c r="F285" s="304"/>
      <c r="G285" s="304"/>
      <c r="H285" s="304"/>
      <c r="I285" s="304"/>
      <c r="J285" s="304"/>
      <c r="K285" s="332"/>
      <c r="L285" s="332"/>
      <c r="M285" s="332"/>
      <c r="N285" s="332"/>
      <c r="O285" s="304"/>
      <c r="P285" s="332"/>
      <c r="Q285" s="332"/>
      <c r="R285" s="332"/>
      <c r="S285" s="332"/>
      <c r="T285" s="332"/>
      <c r="U285" s="332"/>
      <c r="V285" s="332"/>
    </row>
    <row r="286" spans="2:22">
      <c r="B286" s="45" t="s">
        <v>25</v>
      </c>
      <c r="C286" s="46" t="s">
        <v>14</v>
      </c>
      <c r="D286" s="47">
        <v>100</v>
      </c>
      <c r="E286" s="46" t="s">
        <v>34</v>
      </c>
      <c r="F286" s="304"/>
      <c r="G286" s="304"/>
      <c r="H286" s="304"/>
      <c r="I286" s="304"/>
      <c r="J286" s="304"/>
      <c r="K286" s="332"/>
      <c r="L286" s="332"/>
      <c r="M286" s="332"/>
      <c r="N286" s="332"/>
      <c r="O286" s="304"/>
      <c r="P286" s="332"/>
      <c r="Q286" s="332"/>
      <c r="R286" s="332"/>
      <c r="S286" s="332"/>
      <c r="T286" s="332"/>
      <c r="U286" s="332"/>
      <c r="V286" s="332"/>
    </row>
    <row r="287" spans="2:22" s="66" customFormat="1" ht="15.6">
      <c r="B287" s="54" t="s">
        <v>25</v>
      </c>
      <c r="C287" s="55" t="s">
        <v>14</v>
      </c>
      <c r="D287" s="56" t="s">
        <v>123</v>
      </c>
      <c r="E287" s="57" t="s">
        <v>121</v>
      </c>
      <c r="F287" s="307"/>
      <c r="G287" s="307"/>
      <c r="H287" s="307"/>
      <c r="I287" s="307"/>
      <c r="J287" s="333"/>
      <c r="K287" s="334"/>
      <c r="L287" s="335"/>
      <c r="M287" s="335"/>
      <c r="N287" s="335"/>
      <c r="O287" s="333"/>
      <c r="P287" s="334"/>
      <c r="Q287" s="335"/>
      <c r="R287" s="335"/>
      <c r="S287" s="336"/>
      <c r="T287" s="334"/>
      <c r="U287" s="335"/>
      <c r="V287" s="335"/>
    </row>
    <row r="288" spans="2:22">
      <c r="B288" s="45" t="s">
        <v>25</v>
      </c>
      <c r="C288" s="46" t="s">
        <v>14</v>
      </c>
      <c r="D288" s="47">
        <v>110</v>
      </c>
      <c r="E288" s="46" t="s">
        <v>31</v>
      </c>
      <c r="F288" s="304"/>
      <c r="G288" s="304"/>
      <c r="H288" s="304"/>
      <c r="I288" s="304"/>
      <c r="J288" s="304"/>
      <c r="K288" s="332"/>
      <c r="L288" s="332"/>
      <c r="M288" s="332"/>
      <c r="N288" s="332"/>
      <c r="O288" s="304"/>
      <c r="P288" s="332"/>
      <c r="Q288" s="332"/>
      <c r="R288" s="332"/>
      <c r="S288" s="332"/>
      <c r="T288" s="332"/>
      <c r="U288" s="332"/>
      <c r="V288" s="332"/>
    </row>
    <row r="289" spans="2:26">
      <c r="B289" s="45" t="s">
        <v>25</v>
      </c>
      <c r="C289" s="46" t="s">
        <v>14</v>
      </c>
      <c r="D289" s="47">
        <v>110</v>
      </c>
      <c r="E289" s="46" t="s">
        <v>118</v>
      </c>
      <c r="F289" s="304"/>
      <c r="G289" s="304"/>
      <c r="H289" s="304"/>
      <c r="I289" s="304"/>
      <c r="J289" s="304"/>
      <c r="K289" s="332"/>
      <c r="L289" s="332"/>
      <c r="M289" s="332"/>
      <c r="N289" s="332"/>
      <c r="O289" s="304"/>
      <c r="P289" s="332"/>
      <c r="Q289" s="332"/>
      <c r="R289" s="332"/>
      <c r="S289" s="332"/>
      <c r="T289" s="332"/>
      <c r="U289" s="332"/>
      <c r="V289" s="332"/>
    </row>
    <row r="290" spans="2:26">
      <c r="B290" s="45" t="s">
        <v>25</v>
      </c>
      <c r="C290" s="46" t="s">
        <v>14</v>
      </c>
      <c r="D290" s="47">
        <v>110</v>
      </c>
      <c r="E290" s="46" t="s">
        <v>119</v>
      </c>
      <c r="F290" s="304"/>
      <c r="G290" s="304"/>
      <c r="H290" s="304"/>
      <c r="I290" s="304"/>
      <c r="J290" s="304"/>
      <c r="K290" s="332"/>
      <c r="L290" s="332"/>
      <c r="M290" s="332"/>
      <c r="N290" s="332"/>
      <c r="O290" s="304"/>
      <c r="P290" s="332"/>
      <c r="Q290" s="332"/>
      <c r="R290" s="332"/>
      <c r="S290" s="332"/>
      <c r="T290" s="332"/>
      <c r="U290" s="332"/>
      <c r="V290" s="332"/>
    </row>
    <row r="291" spans="2:26">
      <c r="B291" s="45" t="s">
        <v>25</v>
      </c>
      <c r="C291" s="46" t="s">
        <v>14</v>
      </c>
      <c r="D291" s="47">
        <v>110</v>
      </c>
      <c r="E291" s="46" t="s">
        <v>34</v>
      </c>
      <c r="F291" s="304"/>
      <c r="G291" s="304"/>
      <c r="H291" s="304"/>
      <c r="I291" s="304"/>
      <c r="J291" s="304"/>
      <c r="K291" s="332"/>
      <c r="L291" s="332"/>
      <c r="M291" s="332"/>
      <c r="N291" s="332"/>
      <c r="O291" s="304"/>
      <c r="P291" s="332"/>
      <c r="Q291" s="332"/>
      <c r="R291" s="332"/>
      <c r="S291" s="332"/>
      <c r="T291" s="332"/>
      <c r="U291" s="332"/>
      <c r="V291" s="332"/>
    </row>
    <row r="292" spans="2:26" s="66" customFormat="1" ht="15.6">
      <c r="B292" s="54" t="s">
        <v>25</v>
      </c>
      <c r="C292" s="55" t="s">
        <v>14</v>
      </c>
      <c r="D292" s="56" t="s">
        <v>124</v>
      </c>
      <c r="E292" s="57" t="s">
        <v>121</v>
      </c>
      <c r="F292" s="307"/>
      <c r="G292" s="307"/>
      <c r="H292" s="307"/>
      <c r="I292" s="307"/>
      <c r="J292" s="333"/>
      <c r="K292" s="334"/>
      <c r="L292" s="335"/>
      <c r="M292" s="335"/>
      <c r="N292" s="335"/>
      <c r="O292" s="333"/>
      <c r="P292" s="334"/>
      <c r="Q292" s="335"/>
      <c r="R292" s="335"/>
      <c r="S292" s="336"/>
      <c r="T292" s="334"/>
      <c r="U292" s="335"/>
      <c r="V292" s="335"/>
    </row>
    <row r="293" spans="2:26">
      <c r="B293" s="45" t="s">
        <v>25</v>
      </c>
      <c r="C293" s="46" t="s">
        <v>14</v>
      </c>
      <c r="D293" s="47">
        <v>120</v>
      </c>
      <c r="E293" s="46" t="s">
        <v>31</v>
      </c>
      <c r="F293" s="304"/>
      <c r="G293" s="304"/>
      <c r="H293" s="304"/>
      <c r="I293" s="304"/>
      <c r="J293" s="304"/>
      <c r="K293" s="332"/>
      <c r="L293" s="332"/>
      <c r="M293" s="332"/>
      <c r="N293" s="332"/>
      <c r="O293" s="304"/>
      <c r="P293" s="332"/>
      <c r="Q293" s="332"/>
      <c r="R293" s="332"/>
      <c r="S293" s="332"/>
      <c r="T293" s="332"/>
      <c r="U293" s="332"/>
      <c r="V293" s="332"/>
    </row>
    <row r="294" spans="2:26">
      <c r="B294" s="45" t="s">
        <v>25</v>
      </c>
      <c r="C294" s="46" t="s">
        <v>14</v>
      </c>
      <c r="D294" s="47">
        <v>120</v>
      </c>
      <c r="E294" s="46" t="s">
        <v>118</v>
      </c>
      <c r="F294" s="304"/>
      <c r="G294" s="304"/>
      <c r="H294" s="304"/>
      <c r="I294" s="304"/>
      <c r="J294" s="304"/>
      <c r="K294" s="332"/>
      <c r="L294" s="332"/>
      <c r="M294" s="332"/>
      <c r="N294" s="332"/>
      <c r="O294" s="304"/>
      <c r="P294" s="332"/>
      <c r="Q294" s="332"/>
      <c r="R294" s="332"/>
      <c r="S294" s="332"/>
      <c r="T294" s="332"/>
      <c r="U294" s="332"/>
      <c r="V294" s="332"/>
    </row>
    <row r="295" spans="2:26">
      <c r="B295" s="45" t="s">
        <v>25</v>
      </c>
      <c r="C295" s="46" t="s">
        <v>14</v>
      </c>
      <c r="D295" s="47">
        <v>120</v>
      </c>
      <c r="E295" s="46" t="s">
        <v>119</v>
      </c>
      <c r="F295" s="304"/>
      <c r="G295" s="304"/>
      <c r="H295" s="304"/>
      <c r="I295" s="304"/>
      <c r="J295" s="304"/>
      <c r="K295" s="332"/>
      <c r="L295" s="332"/>
      <c r="M295" s="332"/>
      <c r="N295" s="332"/>
      <c r="O295" s="304"/>
      <c r="P295" s="332"/>
      <c r="Q295" s="332"/>
      <c r="R295" s="332"/>
      <c r="S295" s="332"/>
      <c r="T295" s="332"/>
      <c r="U295" s="332"/>
      <c r="V295" s="332"/>
    </row>
    <row r="296" spans="2:26">
      <c r="B296" s="45" t="s">
        <v>25</v>
      </c>
      <c r="C296" s="46" t="s">
        <v>14</v>
      </c>
      <c r="D296" s="47">
        <v>120</v>
      </c>
      <c r="E296" s="46" t="s">
        <v>34</v>
      </c>
      <c r="F296" s="304"/>
      <c r="G296" s="304"/>
      <c r="H296" s="304"/>
      <c r="I296" s="304"/>
      <c r="J296" s="304"/>
      <c r="K296" s="332"/>
      <c r="L296" s="332"/>
      <c r="M296" s="332"/>
      <c r="N296" s="332"/>
      <c r="O296" s="304"/>
      <c r="P296" s="332"/>
      <c r="Q296" s="332"/>
      <c r="R296" s="332"/>
      <c r="S296" s="332"/>
      <c r="T296" s="332"/>
      <c r="U296" s="332"/>
      <c r="V296" s="332"/>
    </row>
    <row r="297" spans="2:26" s="66" customFormat="1" ht="15.6">
      <c r="B297" s="54" t="s">
        <v>25</v>
      </c>
      <c r="C297" s="55" t="s">
        <v>14</v>
      </c>
      <c r="D297" s="56" t="s">
        <v>125</v>
      </c>
      <c r="E297" s="57" t="s">
        <v>121</v>
      </c>
      <c r="F297" s="307"/>
      <c r="G297" s="307"/>
      <c r="H297" s="307"/>
      <c r="I297" s="307"/>
      <c r="J297" s="333"/>
      <c r="K297" s="334"/>
      <c r="L297" s="335"/>
      <c r="M297" s="335"/>
      <c r="N297" s="335"/>
      <c r="O297" s="333"/>
      <c r="P297" s="334"/>
      <c r="Q297" s="335"/>
      <c r="R297" s="335"/>
      <c r="S297" s="336"/>
      <c r="T297" s="334"/>
      <c r="U297" s="335"/>
      <c r="V297" s="335"/>
    </row>
    <row r="298" spans="2:26">
      <c r="B298" s="45" t="s">
        <v>25</v>
      </c>
      <c r="C298" s="46" t="s">
        <v>14</v>
      </c>
      <c r="D298" s="47">
        <v>130</v>
      </c>
      <c r="E298" s="46" t="s">
        <v>31</v>
      </c>
      <c r="F298" s="304"/>
      <c r="G298" s="304"/>
      <c r="H298" s="304"/>
      <c r="I298" s="304"/>
      <c r="J298" s="304"/>
      <c r="K298" s="332"/>
      <c r="L298" s="332"/>
      <c r="M298" s="332"/>
      <c r="N298" s="332"/>
      <c r="O298" s="304"/>
      <c r="P298" s="332"/>
      <c r="Q298" s="332"/>
      <c r="R298" s="332"/>
      <c r="S298" s="332"/>
      <c r="T298" s="332"/>
      <c r="U298" s="332"/>
      <c r="V298" s="332"/>
    </row>
    <row r="299" spans="2:26">
      <c r="B299" s="45" t="s">
        <v>25</v>
      </c>
      <c r="C299" s="46" t="s">
        <v>14</v>
      </c>
      <c r="D299" s="47">
        <v>130</v>
      </c>
      <c r="E299" s="46" t="s">
        <v>118</v>
      </c>
      <c r="F299" s="304"/>
      <c r="G299" s="304"/>
      <c r="H299" s="304"/>
      <c r="I299" s="304"/>
      <c r="J299" s="304"/>
      <c r="K299" s="332"/>
      <c r="L299" s="332"/>
      <c r="M299" s="332"/>
      <c r="N299" s="332"/>
      <c r="O299" s="304"/>
      <c r="P299" s="332"/>
      <c r="Q299" s="332"/>
      <c r="R299" s="332"/>
      <c r="S299" s="332"/>
      <c r="T299" s="332"/>
      <c r="U299" s="332"/>
      <c r="V299" s="332"/>
    </row>
    <row r="300" spans="2:26">
      <c r="B300" s="45" t="s">
        <v>25</v>
      </c>
      <c r="C300" s="46" t="s">
        <v>14</v>
      </c>
      <c r="D300" s="47">
        <v>130</v>
      </c>
      <c r="E300" s="46" t="s">
        <v>119</v>
      </c>
      <c r="F300" s="304"/>
      <c r="G300" s="304"/>
      <c r="H300" s="304"/>
      <c r="I300" s="304"/>
      <c r="J300" s="304"/>
      <c r="K300" s="332"/>
      <c r="L300" s="332"/>
      <c r="M300" s="332"/>
      <c r="N300" s="332"/>
      <c r="O300" s="304"/>
      <c r="P300" s="332"/>
      <c r="Q300" s="332"/>
      <c r="R300" s="332"/>
      <c r="S300" s="332"/>
      <c r="T300" s="332"/>
      <c r="U300" s="332"/>
      <c r="V300" s="332"/>
    </row>
    <row r="301" spans="2:26">
      <c r="B301" s="45" t="s">
        <v>25</v>
      </c>
      <c r="C301" s="46" t="s">
        <v>14</v>
      </c>
      <c r="D301" s="47">
        <v>130</v>
      </c>
      <c r="E301" s="46" t="s">
        <v>34</v>
      </c>
      <c r="F301" s="304"/>
      <c r="G301" s="304"/>
      <c r="H301" s="304"/>
      <c r="I301" s="304"/>
      <c r="J301" s="304"/>
      <c r="K301" s="332"/>
      <c r="L301" s="332"/>
      <c r="M301" s="332"/>
      <c r="N301" s="332"/>
      <c r="O301" s="304"/>
      <c r="P301" s="332"/>
      <c r="Q301" s="332"/>
      <c r="R301" s="332"/>
      <c r="S301" s="332"/>
      <c r="T301" s="332"/>
      <c r="U301" s="332"/>
      <c r="V301" s="332"/>
    </row>
    <row r="302" spans="2:26" s="66" customFormat="1" ht="15.6">
      <c r="B302" s="54" t="s">
        <v>25</v>
      </c>
      <c r="C302" s="55" t="s">
        <v>14</v>
      </c>
      <c r="D302" s="56" t="s">
        <v>126</v>
      </c>
      <c r="E302" s="57" t="s">
        <v>121</v>
      </c>
      <c r="F302" s="307"/>
      <c r="G302" s="307"/>
      <c r="H302" s="307"/>
      <c r="I302" s="307"/>
      <c r="J302" s="333"/>
      <c r="K302" s="334"/>
      <c r="L302" s="335"/>
      <c r="M302" s="335"/>
      <c r="N302" s="335"/>
      <c r="O302" s="333"/>
      <c r="P302" s="334"/>
      <c r="Q302" s="335"/>
      <c r="R302" s="335"/>
      <c r="S302" s="336"/>
      <c r="T302" s="334"/>
      <c r="U302" s="335"/>
      <c r="V302" s="335"/>
    </row>
    <row r="303" spans="2:26" ht="15.6">
      <c r="B303" s="54" t="s">
        <v>25</v>
      </c>
      <c r="C303" s="55" t="s">
        <v>14</v>
      </c>
      <c r="D303" s="67" t="s">
        <v>127</v>
      </c>
      <c r="E303" s="68" t="s">
        <v>31</v>
      </c>
      <c r="F303" s="307"/>
      <c r="G303" s="307"/>
      <c r="H303" s="307"/>
      <c r="I303" s="307"/>
      <c r="J303" s="333"/>
      <c r="K303" s="338"/>
      <c r="L303" s="335"/>
      <c r="M303" s="335"/>
      <c r="N303" s="335"/>
      <c r="O303" s="333"/>
      <c r="P303" s="338"/>
      <c r="Q303" s="335"/>
      <c r="R303" s="335"/>
      <c r="S303" s="336"/>
      <c r="T303" s="338"/>
      <c r="U303" s="335"/>
      <c r="V303" s="335"/>
      <c r="X303" s="66"/>
      <c r="Z303" s="66"/>
    </row>
    <row r="304" spans="2:26" ht="15.6">
      <c r="B304" s="54" t="s">
        <v>25</v>
      </c>
      <c r="C304" s="55" t="s">
        <v>14</v>
      </c>
      <c r="D304" s="67" t="s">
        <v>127</v>
      </c>
      <c r="E304" s="68" t="s">
        <v>118</v>
      </c>
      <c r="F304" s="307"/>
      <c r="G304" s="307"/>
      <c r="H304" s="307"/>
      <c r="I304" s="307"/>
      <c r="J304" s="333"/>
      <c r="K304" s="338"/>
      <c r="L304" s="335"/>
      <c r="M304" s="335"/>
      <c r="N304" s="335"/>
      <c r="O304" s="333"/>
      <c r="P304" s="338"/>
      <c r="Q304" s="335"/>
      <c r="R304" s="335"/>
      <c r="S304" s="336"/>
      <c r="T304" s="338"/>
      <c r="U304" s="335"/>
      <c r="V304" s="335"/>
      <c r="X304" s="66"/>
      <c r="Z304" s="66"/>
    </row>
    <row r="305" spans="2:26" ht="15.6">
      <c r="B305" s="54" t="s">
        <v>25</v>
      </c>
      <c r="C305" s="55" t="s">
        <v>14</v>
      </c>
      <c r="D305" s="67" t="s">
        <v>127</v>
      </c>
      <c r="E305" s="68" t="s">
        <v>119</v>
      </c>
      <c r="F305" s="307"/>
      <c r="G305" s="307"/>
      <c r="H305" s="307"/>
      <c r="I305" s="307"/>
      <c r="J305" s="333"/>
      <c r="K305" s="338"/>
      <c r="L305" s="335"/>
      <c r="M305" s="335"/>
      <c r="N305" s="335"/>
      <c r="O305" s="333"/>
      <c r="P305" s="338"/>
      <c r="Q305" s="335"/>
      <c r="R305" s="335"/>
      <c r="S305" s="336"/>
      <c r="T305" s="338"/>
      <c r="U305" s="335"/>
      <c r="V305" s="335"/>
      <c r="X305" s="66"/>
      <c r="Z305" s="66"/>
    </row>
    <row r="306" spans="2:26" ht="15.6">
      <c r="B306" s="54" t="s">
        <v>25</v>
      </c>
      <c r="C306" s="55" t="s">
        <v>14</v>
      </c>
      <c r="D306" s="67" t="s">
        <v>127</v>
      </c>
      <c r="E306" s="68" t="s">
        <v>34</v>
      </c>
      <c r="F306" s="307"/>
      <c r="G306" s="307"/>
      <c r="H306" s="307"/>
      <c r="I306" s="307"/>
      <c r="J306" s="333"/>
      <c r="K306" s="338"/>
      <c r="L306" s="335"/>
      <c r="M306" s="335"/>
      <c r="N306" s="335"/>
      <c r="O306" s="333"/>
      <c r="P306" s="338"/>
      <c r="Q306" s="335"/>
      <c r="R306" s="335"/>
      <c r="S306" s="336"/>
      <c r="T306" s="338"/>
      <c r="U306" s="335"/>
      <c r="V306" s="335"/>
      <c r="X306" s="66"/>
      <c r="Z306" s="66"/>
    </row>
    <row r="307" spans="2:26" s="66" customFormat="1" ht="15.6">
      <c r="B307" s="76" t="s">
        <v>25</v>
      </c>
      <c r="C307" s="77" t="s">
        <v>128</v>
      </c>
      <c r="D307" s="78" t="s">
        <v>127</v>
      </c>
      <c r="E307" s="79" t="s">
        <v>121</v>
      </c>
      <c r="F307" s="315"/>
      <c r="G307" s="315"/>
      <c r="H307" s="315"/>
      <c r="I307" s="315"/>
      <c r="J307" s="341"/>
      <c r="K307" s="345"/>
      <c r="L307" s="343"/>
      <c r="M307" s="343"/>
      <c r="N307" s="343"/>
      <c r="O307" s="341"/>
      <c r="P307" s="345"/>
      <c r="Q307" s="343"/>
      <c r="R307" s="343"/>
      <c r="S307" s="344"/>
      <c r="T307" s="345"/>
      <c r="U307" s="343"/>
      <c r="V307" s="343"/>
    </row>
    <row r="308" spans="2:26">
      <c r="B308" s="45" t="s">
        <v>25</v>
      </c>
      <c r="C308" s="46" t="s">
        <v>12</v>
      </c>
      <c r="D308" s="47">
        <v>60</v>
      </c>
      <c r="E308" s="46" t="s">
        <v>31</v>
      </c>
      <c r="F308" s="304"/>
      <c r="G308" s="304"/>
      <c r="H308" s="304"/>
      <c r="I308" s="304"/>
      <c r="J308" s="304"/>
      <c r="K308" s="332"/>
      <c r="L308" s="332"/>
      <c r="M308" s="332"/>
      <c r="N308" s="332"/>
      <c r="O308" s="304"/>
      <c r="P308" s="332"/>
      <c r="Q308" s="332"/>
      <c r="R308" s="332"/>
      <c r="S308" s="332"/>
      <c r="T308" s="332"/>
      <c r="U308" s="332"/>
      <c r="V308" s="332"/>
    </row>
    <row r="309" spans="2:26">
      <c r="B309" s="45" t="s">
        <v>25</v>
      </c>
      <c r="C309" s="46" t="s">
        <v>12</v>
      </c>
      <c r="D309" s="47">
        <v>60</v>
      </c>
      <c r="E309" s="46" t="s">
        <v>118</v>
      </c>
      <c r="F309" s="304"/>
      <c r="G309" s="304"/>
      <c r="H309" s="304"/>
      <c r="I309" s="304"/>
      <c r="J309" s="304"/>
      <c r="K309" s="332"/>
      <c r="L309" s="332"/>
      <c r="M309" s="332"/>
      <c r="N309" s="332"/>
      <c r="O309" s="304"/>
      <c r="P309" s="332"/>
      <c r="Q309" s="332"/>
      <c r="R309" s="332"/>
      <c r="S309" s="332"/>
      <c r="T309" s="332"/>
      <c r="U309" s="332"/>
      <c r="V309" s="332"/>
    </row>
    <row r="310" spans="2:26">
      <c r="B310" s="45" t="s">
        <v>25</v>
      </c>
      <c r="C310" s="46" t="s">
        <v>12</v>
      </c>
      <c r="D310" s="47">
        <v>60</v>
      </c>
      <c r="E310" s="46" t="s">
        <v>119</v>
      </c>
      <c r="F310" s="304"/>
      <c r="G310" s="304"/>
      <c r="H310" s="304"/>
      <c r="I310" s="304"/>
      <c r="J310" s="304"/>
      <c r="K310" s="332"/>
      <c r="L310" s="332"/>
      <c r="M310" s="332"/>
      <c r="N310" s="332"/>
      <c r="O310" s="304"/>
      <c r="P310" s="332"/>
      <c r="Q310" s="332"/>
      <c r="R310" s="332"/>
      <c r="S310" s="332"/>
      <c r="T310" s="332"/>
      <c r="U310" s="332"/>
      <c r="V310" s="332"/>
    </row>
    <row r="311" spans="2:26">
      <c r="B311" s="45" t="s">
        <v>25</v>
      </c>
      <c r="C311" s="46" t="s">
        <v>12</v>
      </c>
      <c r="D311" s="47">
        <v>60</v>
      </c>
      <c r="E311" s="46" t="s">
        <v>34</v>
      </c>
      <c r="F311" s="304"/>
      <c r="G311" s="304"/>
      <c r="H311" s="304"/>
      <c r="I311" s="304"/>
      <c r="J311" s="304"/>
      <c r="K311" s="332"/>
      <c r="L311" s="332"/>
      <c r="M311" s="332"/>
      <c r="N311" s="332"/>
      <c r="O311" s="304"/>
      <c r="P311" s="332"/>
      <c r="Q311" s="332"/>
      <c r="R311" s="332"/>
      <c r="S311" s="332"/>
      <c r="T311" s="332"/>
      <c r="U311" s="332"/>
      <c r="V311" s="332"/>
    </row>
    <row r="312" spans="2:26" ht="15.6">
      <c r="B312" s="54" t="s">
        <v>25</v>
      </c>
      <c r="C312" s="55" t="s">
        <v>12</v>
      </c>
      <c r="D312" s="56" t="s">
        <v>129</v>
      </c>
      <c r="E312" s="57" t="s">
        <v>121</v>
      </c>
      <c r="F312" s="307"/>
      <c r="G312" s="307"/>
      <c r="H312" s="307"/>
      <c r="I312" s="307"/>
      <c r="J312" s="333"/>
      <c r="K312" s="334"/>
      <c r="L312" s="335"/>
      <c r="M312" s="335"/>
      <c r="N312" s="335"/>
      <c r="O312" s="333"/>
      <c r="P312" s="334"/>
      <c r="Q312" s="335"/>
      <c r="R312" s="335"/>
      <c r="S312" s="336"/>
      <c r="T312" s="334"/>
      <c r="U312" s="335"/>
      <c r="V312" s="335"/>
      <c r="X312" s="66"/>
      <c r="Z312" s="66"/>
    </row>
    <row r="313" spans="2:26">
      <c r="B313" s="45" t="s">
        <v>25</v>
      </c>
      <c r="C313" s="46" t="s">
        <v>12</v>
      </c>
      <c r="D313" s="47">
        <v>70</v>
      </c>
      <c r="E313" s="46" t="s">
        <v>31</v>
      </c>
      <c r="F313" s="304"/>
      <c r="G313" s="304"/>
      <c r="H313" s="304"/>
      <c r="I313" s="304"/>
      <c r="J313" s="304"/>
      <c r="K313" s="332"/>
      <c r="L313" s="332"/>
      <c r="M313" s="332"/>
      <c r="N313" s="332"/>
      <c r="O313" s="304"/>
      <c r="P313" s="332"/>
      <c r="Q313" s="332"/>
      <c r="R313" s="332"/>
      <c r="S313" s="332"/>
      <c r="T313" s="332"/>
      <c r="U313" s="332"/>
      <c r="V313" s="332"/>
    </row>
    <row r="314" spans="2:26">
      <c r="B314" s="45" t="s">
        <v>25</v>
      </c>
      <c r="C314" s="46" t="s">
        <v>12</v>
      </c>
      <c r="D314" s="47">
        <v>70</v>
      </c>
      <c r="E314" s="46" t="s">
        <v>118</v>
      </c>
      <c r="F314" s="304"/>
      <c r="G314" s="304"/>
      <c r="H314" s="304"/>
      <c r="I314" s="304"/>
      <c r="J314" s="304"/>
      <c r="K314" s="332"/>
      <c r="L314" s="332"/>
      <c r="M314" s="332"/>
      <c r="N314" s="332"/>
      <c r="O314" s="304"/>
      <c r="P314" s="332"/>
      <c r="Q314" s="332"/>
      <c r="R314" s="332"/>
      <c r="S314" s="332"/>
      <c r="T314" s="332"/>
      <c r="U314" s="332"/>
      <c r="V314" s="332"/>
    </row>
    <row r="315" spans="2:26">
      <c r="B315" s="45" t="s">
        <v>25</v>
      </c>
      <c r="C315" s="46" t="s">
        <v>12</v>
      </c>
      <c r="D315" s="47">
        <v>70</v>
      </c>
      <c r="E315" s="46" t="s">
        <v>119</v>
      </c>
      <c r="F315" s="304"/>
      <c r="G315" s="304"/>
      <c r="H315" s="304"/>
      <c r="I315" s="304"/>
      <c r="J315" s="304"/>
      <c r="K315" s="332"/>
      <c r="L315" s="332"/>
      <c r="M315" s="332"/>
      <c r="N315" s="332"/>
      <c r="O315" s="304"/>
      <c r="P315" s="332"/>
      <c r="Q315" s="332"/>
      <c r="R315" s="332"/>
      <c r="S315" s="332"/>
      <c r="T315" s="332"/>
      <c r="U315" s="332"/>
      <c r="V315" s="332"/>
    </row>
    <row r="316" spans="2:26">
      <c r="B316" s="45" t="s">
        <v>25</v>
      </c>
      <c r="C316" s="46" t="s">
        <v>12</v>
      </c>
      <c r="D316" s="47">
        <v>70</v>
      </c>
      <c r="E316" s="46" t="s">
        <v>34</v>
      </c>
      <c r="F316" s="304"/>
      <c r="G316" s="304"/>
      <c r="H316" s="304"/>
      <c r="I316" s="304"/>
      <c r="J316" s="304"/>
      <c r="K316" s="332"/>
      <c r="L316" s="332"/>
      <c r="M316" s="332"/>
      <c r="N316" s="332"/>
      <c r="O316" s="304"/>
      <c r="P316" s="332"/>
      <c r="Q316" s="332"/>
      <c r="R316" s="332"/>
      <c r="S316" s="332"/>
      <c r="T316" s="332"/>
      <c r="U316" s="332"/>
      <c r="V316" s="332"/>
    </row>
    <row r="317" spans="2:26" ht="15.6">
      <c r="B317" s="54" t="s">
        <v>25</v>
      </c>
      <c r="C317" s="55" t="s">
        <v>12</v>
      </c>
      <c r="D317" s="56" t="s">
        <v>130</v>
      </c>
      <c r="E317" s="57" t="s">
        <v>121</v>
      </c>
      <c r="F317" s="307"/>
      <c r="G317" s="307"/>
      <c r="H317" s="307"/>
      <c r="I317" s="307"/>
      <c r="J317" s="333"/>
      <c r="K317" s="334"/>
      <c r="L317" s="335"/>
      <c r="M317" s="335"/>
      <c r="N317" s="335"/>
      <c r="O317" s="333"/>
      <c r="P317" s="334"/>
      <c r="Q317" s="335"/>
      <c r="R317" s="335"/>
      <c r="S317" s="336"/>
      <c r="T317" s="334"/>
      <c r="U317" s="335"/>
      <c r="V317" s="335"/>
      <c r="X317" s="66"/>
      <c r="Z317" s="66"/>
    </row>
    <row r="318" spans="2:26">
      <c r="B318" s="45" t="s">
        <v>25</v>
      </c>
      <c r="C318" s="46" t="s">
        <v>12</v>
      </c>
      <c r="D318" s="47">
        <v>80</v>
      </c>
      <c r="E318" s="46" t="s">
        <v>31</v>
      </c>
      <c r="F318" s="304"/>
      <c r="G318" s="304"/>
      <c r="H318" s="304"/>
      <c r="I318" s="304"/>
      <c r="J318" s="304"/>
      <c r="K318" s="332"/>
      <c r="L318" s="332"/>
      <c r="M318" s="332"/>
      <c r="N318" s="332"/>
      <c r="O318" s="304"/>
      <c r="P318" s="332"/>
      <c r="Q318" s="332"/>
      <c r="R318" s="332"/>
      <c r="S318" s="332"/>
      <c r="T318" s="332"/>
      <c r="U318" s="332"/>
      <c r="V318" s="332"/>
    </row>
    <row r="319" spans="2:26">
      <c r="B319" s="45" t="s">
        <v>25</v>
      </c>
      <c r="C319" s="46" t="s">
        <v>12</v>
      </c>
      <c r="D319" s="47">
        <v>80</v>
      </c>
      <c r="E319" s="46" t="s">
        <v>118</v>
      </c>
      <c r="F319" s="304"/>
      <c r="G319" s="304"/>
      <c r="H319" s="304"/>
      <c r="I319" s="304"/>
      <c r="J319" s="304"/>
      <c r="K319" s="332"/>
      <c r="L319" s="332"/>
      <c r="M319" s="332"/>
      <c r="N319" s="332"/>
      <c r="O319" s="304"/>
      <c r="P319" s="332"/>
      <c r="Q319" s="332"/>
      <c r="R319" s="332"/>
      <c r="S319" s="332"/>
      <c r="T319" s="332"/>
      <c r="U319" s="332"/>
      <c r="V319" s="332"/>
    </row>
    <row r="320" spans="2:26">
      <c r="B320" s="45" t="s">
        <v>25</v>
      </c>
      <c r="C320" s="46" t="s">
        <v>12</v>
      </c>
      <c r="D320" s="47">
        <v>80</v>
      </c>
      <c r="E320" s="46" t="s">
        <v>119</v>
      </c>
      <c r="F320" s="304"/>
      <c r="G320" s="304"/>
      <c r="H320" s="304"/>
      <c r="I320" s="304"/>
      <c r="J320" s="304"/>
      <c r="K320" s="332"/>
      <c r="L320" s="332"/>
      <c r="M320" s="332"/>
      <c r="N320" s="332"/>
      <c r="O320" s="304"/>
      <c r="P320" s="332"/>
      <c r="Q320" s="332"/>
      <c r="R320" s="332"/>
      <c r="S320" s="332"/>
      <c r="T320" s="332"/>
      <c r="U320" s="332"/>
      <c r="V320" s="332"/>
    </row>
    <row r="321" spans="2:26">
      <c r="B321" s="45" t="s">
        <v>25</v>
      </c>
      <c r="C321" s="46" t="s">
        <v>12</v>
      </c>
      <c r="D321" s="47">
        <v>80</v>
      </c>
      <c r="E321" s="46" t="s">
        <v>34</v>
      </c>
      <c r="F321" s="304"/>
      <c r="G321" s="304"/>
      <c r="H321" s="304"/>
      <c r="I321" s="304"/>
      <c r="J321" s="304"/>
      <c r="K321" s="332"/>
      <c r="L321" s="332"/>
      <c r="M321" s="332"/>
      <c r="N321" s="332"/>
      <c r="O321" s="304"/>
      <c r="P321" s="332"/>
      <c r="Q321" s="332"/>
      <c r="R321" s="332"/>
      <c r="S321" s="332"/>
      <c r="T321" s="332"/>
      <c r="U321" s="332"/>
      <c r="V321" s="332"/>
    </row>
    <row r="322" spans="2:26" ht="15.6">
      <c r="B322" s="54" t="s">
        <v>25</v>
      </c>
      <c r="C322" s="55" t="s">
        <v>12</v>
      </c>
      <c r="D322" s="56" t="s">
        <v>120</v>
      </c>
      <c r="E322" s="57" t="s">
        <v>121</v>
      </c>
      <c r="F322" s="307"/>
      <c r="G322" s="307"/>
      <c r="H322" s="307"/>
      <c r="I322" s="307"/>
      <c r="J322" s="333"/>
      <c r="K322" s="334"/>
      <c r="L322" s="335"/>
      <c r="M322" s="335"/>
      <c r="N322" s="335"/>
      <c r="O322" s="333"/>
      <c r="P322" s="334"/>
      <c r="Q322" s="335"/>
      <c r="R322" s="335"/>
      <c r="S322" s="336"/>
      <c r="T322" s="334"/>
      <c r="U322" s="335"/>
      <c r="V322" s="335"/>
      <c r="X322" s="66"/>
      <c r="Z322" s="66"/>
    </row>
    <row r="323" spans="2:26">
      <c r="B323" s="45" t="s">
        <v>25</v>
      </c>
      <c r="C323" s="46" t="s">
        <v>12</v>
      </c>
      <c r="D323" s="47">
        <v>90</v>
      </c>
      <c r="E323" s="46" t="s">
        <v>31</v>
      </c>
      <c r="F323" s="304"/>
      <c r="G323" s="304"/>
      <c r="H323" s="304"/>
      <c r="I323" s="304"/>
      <c r="J323" s="304"/>
      <c r="K323" s="332"/>
      <c r="L323" s="332"/>
      <c r="M323" s="332"/>
      <c r="N323" s="332"/>
      <c r="O323" s="304"/>
      <c r="P323" s="332"/>
      <c r="Q323" s="332"/>
      <c r="R323" s="332"/>
      <c r="S323" s="332"/>
      <c r="T323" s="332"/>
      <c r="U323" s="332"/>
      <c r="V323" s="332"/>
    </row>
    <row r="324" spans="2:26">
      <c r="B324" s="45" t="s">
        <v>25</v>
      </c>
      <c r="C324" s="46" t="s">
        <v>12</v>
      </c>
      <c r="D324" s="47">
        <v>90</v>
      </c>
      <c r="E324" s="46" t="s">
        <v>118</v>
      </c>
      <c r="F324" s="304"/>
      <c r="G324" s="304"/>
      <c r="H324" s="304"/>
      <c r="I324" s="304"/>
      <c r="J324" s="304"/>
      <c r="K324" s="332"/>
      <c r="L324" s="332"/>
      <c r="M324" s="332"/>
      <c r="N324" s="332"/>
      <c r="O324" s="304"/>
      <c r="P324" s="332"/>
      <c r="Q324" s="332"/>
      <c r="R324" s="332"/>
      <c r="S324" s="332"/>
      <c r="T324" s="332"/>
      <c r="U324" s="332"/>
      <c r="V324" s="332"/>
    </row>
    <row r="325" spans="2:26">
      <c r="B325" s="45" t="s">
        <v>25</v>
      </c>
      <c r="C325" s="46" t="s">
        <v>12</v>
      </c>
      <c r="D325" s="47">
        <v>90</v>
      </c>
      <c r="E325" s="46" t="s">
        <v>119</v>
      </c>
      <c r="F325" s="304"/>
      <c r="G325" s="304"/>
      <c r="H325" s="304"/>
      <c r="I325" s="304"/>
      <c r="J325" s="304"/>
      <c r="K325" s="332"/>
      <c r="L325" s="332"/>
      <c r="M325" s="332"/>
      <c r="N325" s="332"/>
      <c r="O325" s="304"/>
      <c r="P325" s="332"/>
      <c r="Q325" s="332"/>
      <c r="R325" s="332"/>
      <c r="S325" s="332"/>
      <c r="T325" s="332"/>
      <c r="U325" s="332"/>
      <c r="V325" s="332"/>
    </row>
    <row r="326" spans="2:26">
      <c r="B326" s="45" t="s">
        <v>25</v>
      </c>
      <c r="C326" s="46" t="s">
        <v>12</v>
      </c>
      <c r="D326" s="47">
        <v>90</v>
      </c>
      <c r="E326" s="46" t="s">
        <v>34</v>
      </c>
      <c r="F326" s="304"/>
      <c r="G326" s="304"/>
      <c r="H326" s="304"/>
      <c r="I326" s="304"/>
      <c r="J326" s="304"/>
      <c r="K326" s="332"/>
      <c r="L326" s="332"/>
      <c r="M326" s="332"/>
      <c r="N326" s="332"/>
      <c r="O326" s="304"/>
      <c r="P326" s="332"/>
      <c r="Q326" s="332"/>
      <c r="R326" s="332"/>
      <c r="S326" s="332"/>
      <c r="T326" s="332"/>
      <c r="U326" s="332"/>
      <c r="V326" s="332"/>
    </row>
    <row r="327" spans="2:26" ht="15.6">
      <c r="B327" s="54" t="s">
        <v>25</v>
      </c>
      <c r="C327" s="55" t="s">
        <v>12</v>
      </c>
      <c r="D327" s="56" t="s">
        <v>122</v>
      </c>
      <c r="E327" s="57" t="s">
        <v>121</v>
      </c>
      <c r="F327" s="307"/>
      <c r="G327" s="307"/>
      <c r="H327" s="307"/>
      <c r="I327" s="307"/>
      <c r="J327" s="333"/>
      <c r="K327" s="334"/>
      <c r="L327" s="335"/>
      <c r="M327" s="335"/>
      <c r="N327" s="335"/>
      <c r="O327" s="333"/>
      <c r="P327" s="334"/>
      <c r="Q327" s="335"/>
      <c r="R327" s="335"/>
      <c r="S327" s="336"/>
      <c r="T327" s="334"/>
      <c r="U327" s="335"/>
      <c r="V327" s="335"/>
      <c r="X327" s="66"/>
      <c r="Z327" s="66"/>
    </row>
    <row r="328" spans="2:26">
      <c r="B328" s="45" t="s">
        <v>25</v>
      </c>
      <c r="C328" s="46" t="s">
        <v>12</v>
      </c>
      <c r="D328" s="47">
        <v>100</v>
      </c>
      <c r="E328" s="46" t="s">
        <v>31</v>
      </c>
      <c r="F328" s="304"/>
      <c r="G328" s="304"/>
      <c r="H328" s="304"/>
      <c r="I328" s="304"/>
      <c r="J328" s="304"/>
      <c r="K328" s="332"/>
      <c r="L328" s="332"/>
      <c r="M328" s="332"/>
      <c r="N328" s="332"/>
      <c r="O328" s="304"/>
      <c r="P328" s="332"/>
      <c r="Q328" s="332"/>
      <c r="R328" s="332"/>
      <c r="S328" s="332"/>
      <c r="T328" s="332"/>
      <c r="U328" s="332"/>
      <c r="V328" s="332"/>
    </row>
    <row r="329" spans="2:26">
      <c r="B329" s="45" t="s">
        <v>25</v>
      </c>
      <c r="C329" s="46" t="s">
        <v>12</v>
      </c>
      <c r="D329" s="47">
        <v>100</v>
      </c>
      <c r="E329" s="46" t="s">
        <v>118</v>
      </c>
      <c r="F329" s="304"/>
      <c r="G329" s="304"/>
      <c r="H329" s="304"/>
      <c r="I329" s="304"/>
      <c r="J329" s="304"/>
      <c r="K329" s="332"/>
      <c r="L329" s="332"/>
      <c r="M329" s="332"/>
      <c r="N329" s="332"/>
      <c r="O329" s="304"/>
      <c r="P329" s="332"/>
      <c r="Q329" s="332"/>
      <c r="R329" s="332"/>
      <c r="S329" s="332"/>
      <c r="T329" s="332"/>
      <c r="U329" s="332"/>
      <c r="V329" s="332"/>
    </row>
    <row r="330" spans="2:26">
      <c r="B330" s="45" t="s">
        <v>25</v>
      </c>
      <c r="C330" s="46" t="s">
        <v>12</v>
      </c>
      <c r="D330" s="47">
        <v>100</v>
      </c>
      <c r="E330" s="46" t="s">
        <v>119</v>
      </c>
      <c r="F330" s="304"/>
      <c r="G330" s="304"/>
      <c r="H330" s="304"/>
      <c r="I330" s="304"/>
      <c r="J330" s="304"/>
      <c r="K330" s="332"/>
      <c r="L330" s="332"/>
      <c r="M330" s="332"/>
      <c r="N330" s="332"/>
      <c r="O330" s="304"/>
      <c r="P330" s="332"/>
      <c r="Q330" s="332"/>
      <c r="R330" s="332"/>
      <c r="S330" s="332"/>
      <c r="T330" s="332"/>
      <c r="U330" s="332"/>
      <c r="V330" s="332"/>
    </row>
    <row r="331" spans="2:26">
      <c r="B331" s="45" t="s">
        <v>25</v>
      </c>
      <c r="C331" s="46" t="s">
        <v>12</v>
      </c>
      <c r="D331" s="47">
        <v>100</v>
      </c>
      <c r="E331" s="46" t="s">
        <v>34</v>
      </c>
      <c r="F331" s="304"/>
      <c r="G331" s="304"/>
      <c r="H331" s="304"/>
      <c r="I331" s="304"/>
      <c r="J331" s="304"/>
      <c r="K331" s="332"/>
      <c r="L331" s="332"/>
      <c r="M331" s="332"/>
      <c r="N331" s="332"/>
      <c r="O331" s="304"/>
      <c r="P331" s="332"/>
      <c r="Q331" s="332"/>
      <c r="R331" s="332"/>
      <c r="S331" s="332"/>
      <c r="T331" s="332"/>
      <c r="U331" s="332"/>
      <c r="V331" s="332"/>
    </row>
    <row r="332" spans="2:26" ht="15.6">
      <c r="B332" s="54" t="s">
        <v>25</v>
      </c>
      <c r="C332" s="55" t="s">
        <v>12</v>
      </c>
      <c r="D332" s="56" t="s">
        <v>123</v>
      </c>
      <c r="E332" s="57" t="s">
        <v>121</v>
      </c>
      <c r="F332" s="307"/>
      <c r="G332" s="307"/>
      <c r="H332" s="307"/>
      <c r="I332" s="307"/>
      <c r="J332" s="333"/>
      <c r="K332" s="334"/>
      <c r="L332" s="335"/>
      <c r="M332" s="335"/>
      <c r="N332" s="335"/>
      <c r="O332" s="333"/>
      <c r="P332" s="334"/>
      <c r="Q332" s="335"/>
      <c r="R332" s="335"/>
      <c r="S332" s="336"/>
      <c r="T332" s="334"/>
      <c r="U332" s="335"/>
      <c r="V332" s="335"/>
      <c r="X332" s="66"/>
      <c r="Z332" s="66"/>
    </row>
    <row r="333" spans="2:26" ht="15.6">
      <c r="B333" s="54" t="s">
        <v>25</v>
      </c>
      <c r="C333" s="55" t="s">
        <v>12</v>
      </c>
      <c r="D333" s="67" t="s">
        <v>127</v>
      </c>
      <c r="E333" s="68" t="s">
        <v>31</v>
      </c>
      <c r="F333" s="307"/>
      <c r="G333" s="307"/>
      <c r="H333" s="307"/>
      <c r="I333" s="307"/>
      <c r="J333" s="333"/>
      <c r="K333" s="338"/>
      <c r="L333" s="335"/>
      <c r="M333" s="335"/>
      <c r="N333" s="335"/>
      <c r="O333" s="333"/>
      <c r="P333" s="338"/>
      <c r="Q333" s="335"/>
      <c r="R333" s="335"/>
      <c r="S333" s="336"/>
      <c r="T333" s="338"/>
      <c r="U333" s="335"/>
      <c r="V333" s="335"/>
      <c r="X333" s="66"/>
      <c r="Z333" s="66"/>
    </row>
    <row r="334" spans="2:26" ht="15.6">
      <c r="B334" s="54" t="s">
        <v>25</v>
      </c>
      <c r="C334" s="55" t="s">
        <v>12</v>
      </c>
      <c r="D334" s="67" t="s">
        <v>127</v>
      </c>
      <c r="E334" s="68" t="s">
        <v>118</v>
      </c>
      <c r="F334" s="307"/>
      <c r="G334" s="307"/>
      <c r="H334" s="307"/>
      <c r="I334" s="307"/>
      <c r="J334" s="333"/>
      <c r="K334" s="338"/>
      <c r="L334" s="335"/>
      <c r="M334" s="335"/>
      <c r="N334" s="335"/>
      <c r="O334" s="333"/>
      <c r="P334" s="338"/>
      <c r="Q334" s="335"/>
      <c r="R334" s="335"/>
      <c r="S334" s="336"/>
      <c r="T334" s="338"/>
      <c r="U334" s="335"/>
      <c r="V334" s="335"/>
      <c r="X334" s="66"/>
      <c r="Z334" s="66"/>
    </row>
    <row r="335" spans="2:26" ht="15.6">
      <c r="B335" s="54" t="s">
        <v>25</v>
      </c>
      <c r="C335" s="55" t="s">
        <v>12</v>
      </c>
      <c r="D335" s="67" t="s">
        <v>127</v>
      </c>
      <c r="E335" s="68" t="s">
        <v>119</v>
      </c>
      <c r="F335" s="307"/>
      <c r="G335" s="307"/>
      <c r="H335" s="307"/>
      <c r="I335" s="307"/>
      <c r="J335" s="333"/>
      <c r="K335" s="338"/>
      <c r="L335" s="335"/>
      <c r="M335" s="335"/>
      <c r="N335" s="335"/>
      <c r="O335" s="333"/>
      <c r="P335" s="338"/>
      <c r="Q335" s="335"/>
      <c r="R335" s="335"/>
      <c r="S335" s="336"/>
      <c r="T335" s="338"/>
      <c r="U335" s="335"/>
      <c r="V335" s="335"/>
      <c r="X335" s="66"/>
      <c r="Z335" s="66"/>
    </row>
    <row r="336" spans="2:26" ht="15.6">
      <c r="B336" s="54" t="s">
        <v>25</v>
      </c>
      <c r="C336" s="55" t="s">
        <v>12</v>
      </c>
      <c r="D336" s="67" t="s">
        <v>127</v>
      </c>
      <c r="E336" s="68" t="s">
        <v>34</v>
      </c>
      <c r="F336" s="307"/>
      <c r="G336" s="307"/>
      <c r="H336" s="307"/>
      <c r="I336" s="307"/>
      <c r="J336" s="333"/>
      <c r="K336" s="338"/>
      <c r="L336" s="335"/>
      <c r="M336" s="335"/>
      <c r="N336" s="335"/>
      <c r="O336" s="333"/>
      <c r="P336" s="338"/>
      <c r="Q336" s="335"/>
      <c r="R336" s="335"/>
      <c r="S336" s="336"/>
      <c r="T336" s="338"/>
      <c r="U336" s="335"/>
      <c r="V336" s="335"/>
      <c r="X336" s="66"/>
      <c r="Z336" s="66"/>
    </row>
    <row r="337" spans="2:26" ht="15.6">
      <c r="B337" s="76" t="s">
        <v>25</v>
      </c>
      <c r="C337" s="77" t="s">
        <v>131</v>
      </c>
      <c r="D337" s="78" t="s">
        <v>127</v>
      </c>
      <c r="E337" s="79" t="s">
        <v>121</v>
      </c>
      <c r="F337" s="315"/>
      <c r="G337" s="315"/>
      <c r="H337" s="315"/>
      <c r="I337" s="315"/>
      <c r="J337" s="341"/>
      <c r="K337" s="345"/>
      <c r="L337" s="343"/>
      <c r="M337" s="343"/>
      <c r="N337" s="343"/>
      <c r="O337" s="341"/>
      <c r="P337" s="345"/>
      <c r="Q337" s="343"/>
      <c r="R337" s="343"/>
      <c r="S337" s="344"/>
      <c r="T337" s="345"/>
      <c r="U337" s="343"/>
      <c r="V337" s="343"/>
      <c r="X337" s="66"/>
      <c r="Z337" s="66"/>
    </row>
    <row r="338" spans="2:26">
      <c r="B338" s="45" t="s">
        <v>25</v>
      </c>
      <c r="C338" s="46" t="s">
        <v>10</v>
      </c>
      <c r="D338" s="47">
        <v>30</v>
      </c>
      <c r="E338" s="46" t="s">
        <v>31</v>
      </c>
      <c r="F338" s="304"/>
      <c r="G338" s="304"/>
      <c r="H338" s="304"/>
      <c r="I338" s="304"/>
      <c r="J338" s="304"/>
      <c r="K338" s="332"/>
      <c r="L338" s="332"/>
      <c r="M338" s="332"/>
      <c r="N338" s="332"/>
      <c r="O338" s="304"/>
      <c r="P338" s="332"/>
      <c r="Q338" s="332"/>
      <c r="R338" s="332"/>
      <c r="S338" s="332"/>
      <c r="T338" s="332"/>
      <c r="U338" s="332"/>
      <c r="V338" s="332"/>
    </row>
    <row r="339" spans="2:26">
      <c r="B339" s="45" t="s">
        <v>25</v>
      </c>
      <c r="C339" s="46" t="s">
        <v>10</v>
      </c>
      <c r="D339" s="47">
        <v>30</v>
      </c>
      <c r="E339" s="46" t="s">
        <v>118</v>
      </c>
      <c r="F339" s="304"/>
      <c r="G339" s="304"/>
      <c r="H339" s="304"/>
      <c r="I339" s="304"/>
      <c r="J339" s="304"/>
      <c r="K339" s="332"/>
      <c r="L339" s="332"/>
      <c r="M339" s="332"/>
      <c r="N339" s="332"/>
      <c r="O339" s="304"/>
      <c r="P339" s="332"/>
      <c r="Q339" s="332"/>
      <c r="R339" s="332"/>
      <c r="S339" s="332"/>
      <c r="T339" s="332"/>
      <c r="U339" s="332"/>
      <c r="V339" s="332"/>
    </row>
    <row r="340" spans="2:26">
      <c r="B340" s="45" t="s">
        <v>25</v>
      </c>
      <c r="C340" s="46" t="s">
        <v>10</v>
      </c>
      <c r="D340" s="47">
        <v>30</v>
      </c>
      <c r="E340" s="46" t="s">
        <v>119</v>
      </c>
      <c r="F340" s="304"/>
      <c r="G340" s="304"/>
      <c r="H340" s="304"/>
      <c r="I340" s="304"/>
      <c r="J340" s="304"/>
      <c r="K340" s="332"/>
      <c r="L340" s="332"/>
      <c r="M340" s="332"/>
      <c r="N340" s="332"/>
      <c r="O340" s="304"/>
      <c r="P340" s="332"/>
      <c r="Q340" s="332"/>
      <c r="R340" s="332"/>
      <c r="S340" s="332"/>
      <c r="T340" s="332"/>
      <c r="U340" s="332"/>
      <c r="V340" s="332"/>
    </row>
    <row r="341" spans="2:26">
      <c r="B341" s="45" t="s">
        <v>25</v>
      </c>
      <c r="C341" s="46" t="s">
        <v>10</v>
      </c>
      <c r="D341" s="47">
        <v>30</v>
      </c>
      <c r="E341" s="46" t="s">
        <v>34</v>
      </c>
      <c r="F341" s="304"/>
      <c r="G341" s="304"/>
      <c r="H341" s="304"/>
      <c r="I341" s="304"/>
      <c r="J341" s="304"/>
      <c r="K341" s="332"/>
      <c r="L341" s="332"/>
      <c r="M341" s="332"/>
      <c r="N341" s="332"/>
      <c r="O341" s="304"/>
      <c r="P341" s="332"/>
      <c r="Q341" s="332"/>
      <c r="R341" s="332"/>
      <c r="S341" s="332"/>
      <c r="T341" s="332"/>
      <c r="U341" s="332"/>
      <c r="V341" s="332"/>
    </row>
    <row r="342" spans="2:26" ht="15.6">
      <c r="B342" s="54" t="s">
        <v>25</v>
      </c>
      <c r="C342" s="55" t="s">
        <v>10</v>
      </c>
      <c r="D342" s="56" t="s">
        <v>132</v>
      </c>
      <c r="E342" s="57" t="s">
        <v>121</v>
      </c>
      <c r="F342" s="307"/>
      <c r="G342" s="307"/>
      <c r="H342" s="307"/>
      <c r="I342" s="307"/>
      <c r="J342" s="333"/>
      <c r="K342" s="337"/>
      <c r="L342" s="335"/>
      <c r="M342" s="335"/>
      <c r="N342" s="335"/>
      <c r="O342" s="333"/>
      <c r="P342" s="337"/>
      <c r="Q342" s="335"/>
      <c r="R342" s="335"/>
      <c r="S342" s="336"/>
      <c r="T342" s="337"/>
      <c r="U342" s="335"/>
      <c r="V342" s="335"/>
      <c r="X342" s="66"/>
      <c r="Z342" s="66"/>
    </row>
    <row r="343" spans="2:26">
      <c r="B343" s="45" t="s">
        <v>25</v>
      </c>
      <c r="C343" s="46" t="s">
        <v>10</v>
      </c>
      <c r="D343" s="47">
        <v>50</v>
      </c>
      <c r="E343" s="46" t="s">
        <v>31</v>
      </c>
      <c r="F343" s="304"/>
      <c r="G343" s="304"/>
      <c r="H343" s="304"/>
      <c r="I343" s="304"/>
      <c r="J343" s="304"/>
      <c r="K343" s="332"/>
      <c r="L343" s="332"/>
      <c r="M343" s="332"/>
      <c r="N343" s="332"/>
      <c r="O343" s="304"/>
      <c r="P343" s="332"/>
      <c r="Q343" s="332"/>
      <c r="R343" s="332"/>
      <c r="S343" s="332"/>
      <c r="T343" s="332"/>
      <c r="U343" s="332"/>
      <c r="V343" s="332"/>
    </row>
    <row r="344" spans="2:26">
      <c r="B344" s="45" t="s">
        <v>25</v>
      </c>
      <c r="C344" s="46" t="s">
        <v>10</v>
      </c>
      <c r="D344" s="47">
        <v>50</v>
      </c>
      <c r="E344" s="46" t="s">
        <v>118</v>
      </c>
      <c r="F344" s="304"/>
      <c r="G344" s="304"/>
      <c r="H344" s="304"/>
      <c r="I344" s="304"/>
      <c r="J344" s="304"/>
      <c r="K344" s="332"/>
      <c r="L344" s="332"/>
      <c r="M344" s="332"/>
      <c r="N344" s="332"/>
      <c r="O344" s="304"/>
      <c r="P344" s="332"/>
      <c r="Q344" s="332"/>
      <c r="R344" s="332"/>
      <c r="S344" s="332"/>
      <c r="T344" s="332"/>
      <c r="U344" s="332"/>
      <c r="V344" s="332"/>
    </row>
    <row r="345" spans="2:26">
      <c r="B345" s="45" t="s">
        <v>25</v>
      </c>
      <c r="C345" s="46" t="s">
        <v>10</v>
      </c>
      <c r="D345" s="47">
        <v>50</v>
      </c>
      <c r="E345" s="46" t="s">
        <v>119</v>
      </c>
      <c r="F345" s="304"/>
      <c r="G345" s="304"/>
      <c r="H345" s="304"/>
      <c r="I345" s="304"/>
      <c r="J345" s="304"/>
      <c r="K345" s="332"/>
      <c r="L345" s="332"/>
      <c r="M345" s="332"/>
      <c r="N345" s="332"/>
      <c r="O345" s="304"/>
      <c r="P345" s="332"/>
      <c r="Q345" s="332"/>
      <c r="R345" s="332"/>
      <c r="S345" s="332"/>
      <c r="T345" s="332"/>
      <c r="U345" s="332"/>
      <c r="V345" s="332"/>
    </row>
    <row r="346" spans="2:26">
      <c r="B346" s="45" t="s">
        <v>25</v>
      </c>
      <c r="C346" s="46" t="s">
        <v>10</v>
      </c>
      <c r="D346" s="47">
        <v>50</v>
      </c>
      <c r="E346" s="46" t="s">
        <v>34</v>
      </c>
      <c r="F346" s="304"/>
      <c r="G346" s="304"/>
      <c r="H346" s="304"/>
      <c r="I346" s="304"/>
      <c r="J346" s="304"/>
      <c r="K346" s="332"/>
      <c r="L346" s="332"/>
      <c r="M346" s="332"/>
      <c r="N346" s="332"/>
      <c r="O346" s="304"/>
      <c r="P346" s="332"/>
      <c r="Q346" s="332"/>
      <c r="R346" s="332"/>
      <c r="S346" s="332"/>
      <c r="T346" s="332"/>
      <c r="U346" s="332"/>
      <c r="V346" s="332"/>
    </row>
    <row r="347" spans="2:26" ht="15.6">
      <c r="B347" s="54" t="s">
        <v>25</v>
      </c>
      <c r="C347" s="55" t="s">
        <v>10</v>
      </c>
      <c r="D347" s="56" t="s">
        <v>133</v>
      </c>
      <c r="E347" s="57" t="s">
        <v>121</v>
      </c>
      <c r="F347" s="307"/>
      <c r="G347" s="307"/>
      <c r="H347" s="307"/>
      <c r="I347" s="307"/>
      <c r="J347" s="333"/>
      <c r="K347" s="337"/>
      <c r="L347" s="335"/>
      <c r="M347" s="335"/>
      <c r="N347" s="335"/>
      <c r="O347" s="333"/>
      <c r="P347" s="337"/>
      <c r="Q347" s="335"/>
      <c r="R347" s="335"/>
      <c r="S347" s="336"/>
      <c r="T347" s="337"/>
      <c r="U347" s="335"/>
      <c r="V347" s="335"/>
      <c r="X347" s="66"/>
      <c r="Z347" s="66"/>
    </row>
    <row r="348" spans="2:26">
      <c r="B348" s="45" t="s">
        <v>25</v>
      </c>
      <c r="C348" s="46" t="s">
        <v>10</v>
      </c>
      <c r="D348" s="47">
        <v>70</v>
      </c>
      <c r="E348" s="46" t="s">
        <v>31</v>
      </c>
      <c r="F348" s="304"/>
      <c r="G348" s="304"/>
      <c r="H348" s="304"/>
      <c r="I348" s="304"/>
      <c r="J348" s="304"/>
      <c r="K348" s="332"/>
      <c r="L348" s="332"/>
      <c r="M348" s="332"/>
      <c r="N348" s="332"/>
      <c r="O348" s="304"/>
      <c r="P348" s="332"/>
      <c r="Q348" s="332"/>
      <c r="R348" s="332"/>
      <c r="S348" s="332"/>
      <c r="T348" s="332"/>
      <c r="U348" s="332"/>
      <c r="V348" s="332"/>
    </row>
    <row r="349" spans="2:26">
      <c r="B349" s="45" t="s">
        <v>25</v>
      </c>
      <c r="C349" s="46" t="s">
        <v>10</v>
      </c>
      <c r="D349" s="47">
        <v>70</v>
      </c>
      <c r="E349" s="46" t="s">
        <v>118</v>
      </c>
      <c r="F349" s="304"/>
      <c r="G349" s="304"/>
      <c r="H349" s="304"/>
      <c r="I349" s="304"/>
      <c r="J349" s="304"/>
      <c r="K349" s="332"/>
      <c r="L349" s="332"/>
      <c r="M349" s="332"/>
      <c r="N349" s="332"/>
      <c r="O349" s="304"/>
      <c r="P349" s="332"/>
      <c r="Q349" s="332"/>
      <c r="R349" s="332"/>
      <c r="S349" s="332"/>
      <c r="T349" s="332"/>
      <c r="U349" s="332"/>
      <c r="V349" s="332"/>
    </row>
    <row r="350" spans="2:26">
      <c r="B350" s="45" t="s">
        <v>25</v>
      </c>
      <c r="C350" s="46" t="s">
        <v>10</v>
      </c>
      <c r="D350" s="47">
        <v>70</v>
      </c>
      <c r="E350" s="46" t="s">
        <v>119</v>
      </c>
      <c r="F350" s="304"/>
      <c r="G350" s="304"/>
      <c r="H350" s="304"/>
      <c r="I350" s="304"/>
      <c r="J350" s="304"/>
      <c r="K350" s="332"/>
      <c r="L350" s="332"/>
      <c r="M350" s="332"/>
      <c r="N350" s="332"/>
      <c r="O350" s="304"/>
      <c r="P350" s="332"/>
      <c r="Q350" s="332"/>
      <c r="R350" s="332"/>
      <c r="S350" s="332"/>
      <c r="T350" s="332"/>
      <c r="U350" s="332"/>
      <c r="V350" s="332"/>
    </row>
    <row r="351" spans="2:26">
      <c r="B351" s="45" t="s">
        <v>25</v>
      </c>
      <c r="C351" s="46" t="s">
        <v>10</v>
      </c>
      <c r="D351" s="47">
        <v>70</v>
      </c>
      <c r="E351" s="46" t="s">
        <v>34</v>
      </c>
      <c r="F351" s="304"/>
      <c r="G351" s="304"/>
      <c r="H351" s="304"/>
      <c r="I351" s="304"/>
      <c r="J351" s="304"/>
      <c r="K351" s="332"/>
      <c r="L351" s="332"/>
      <c r="M351" s="332"/>
      <c r="N351" s="332"/>
      <c r="O351" s="304"/>
      <c r="P351" s="332"/>
      <c r="Q351" s="332"/>
      <c r="R351" s="332"/>
      <c r="S351" s="332"/>
      <c r="T351" s="332"/>
      <c r="U351" s="332"/>
      <c r="V351" s="332"/>
    </row>
    <row r="352" spans="2:26" ht="15.6">
      <c r="B352" s="54" t="s">
        <v>25</v>
      </c>
      <c r="C352" s="55" t="s">
        <v>10</v>
      </c>
      <c r="D352" s="56" t="s">
        <v>130</v>
      </c>
      <c r="E352" s="57" t="s">
        <v>121</v>
      </c>
      <c r="F352" s="307"/>
      <c r="G352" s="307"/>
      <c r="H352" s="307"/>
      <c r="I352" s="307"/>
      <c r="J352" s="333"/>
      <c r="K352" s="337"/>
      <c r="L352" s="335"/>
      <c r="M352" s="335"/>
      <c r="N352" s="335"/>
      <c r="O352" s="333"/>
      <c r="P352" s="337"/>
      <c r="Q352" s="335"/>
      <c r="R352" s="335"/>
      <c r="S352" s="336"/>
      <c r="T352" s="337"/>
      <c r="U352" s="335"/>
      <c r="V352" s="335"/>
      <c r="X352" s="66"/>
      <c r="Z352" s="66"/>
    </row>
    <row r="353" spans="2:26" ht="15.6">
      <c r="B353" s="54" t="s">
        <v>25</v>
      </c>
      <c r="C353" s="55" t="s">
        <v>10</v>
      </c>
      <c r="D353" s="67" t="s">
        <v>127</v>
      </c>
      <c r="E353" s="68" t="s">
        <v>31</v>
      </c>
      <c r="F353" s="307"/>
      <c r="G353" s="307"/>
      <c r="H353" s="307"/>
      <c r="I353" s="307"/>
      <c r="J353" s="333"/>
      <c r="K353" s="338"/>
      <c r="L353" s="335"/>
      <c r="M353" s="335"/>
      <c r="N353" s="335"/>
      <c r="O353" s="333"/>
      <c r="P353" s="338"/>
      <c r="Q353" s="335"/>
      <c r="R353" s="335"/>
      <c r="S353" s="336"/>
      <c r="T353" s="338"/>
      <c r="U353" s="335"/>
      <c r="V353" s="335"/>
      <c r="X353" s="66"/>
      <c r="Z353" s="66"/>
    </row>
    <row r="354" spans="2:26" ht="15.6">
      <c r="B354" s="54" t="s">
        <v>25</v>
      </c>
      <c r="C354" s="55" t="s">
        <v>10</v>
      </c>
      <c r="D354" s="67" t="s">
        <v>127</v>
      </c>
      <c r="E354" s="68" t="s">
        <v>118</v>
      </c>
      <c r="F354" s="307"/>
      <c r="G354" s="307"/>
      <c r="H354" s="307"/>
      <c r="I354" s="307"/>
      <c r="J354" s="333"/>
      <c r="K354" s="338"/>
      <c r="L354" s="335"/>
      <c r="M354" s="335"/>
      <c r="N354" s="335"/>
      <c r="O354" s="333"/>
      <c r="P354" s="338"/>
      <c r="Q354" s="335"/>
      <c r="R354" s="335"/>
      <c r="S354" s="336"/>
      <c r="T354" s="338"/>
      <c r="U354" s="335"/>
      <c r="V354" s="335"/>
      <c r="X354" s="66"/>
      <c r="Z354" s="66"/>
    </row>
    <row r="355" spans="2:26" ht="15.6">
      <c r="B355" s="54" t="s">
        <v>25</v>
      </c>
      <c r="C355" s="55" t="s">
        <v>10</v>
      </c>
      <c r="D355" s="67" t="s">
        <v>127</v>
      </c>
      <c r="E355" s="68" t="s">
        <v>119</v>
      </c>
      <c r="F355" s="307"/>
      <c r="G355" s="307"/>
      <c r="H355" s="307"/>
      <c r="I355" s="307"/>
      <c r="J355" s="333"/>
      <c r="K355" s="338"/>
      <c r="L355" s="335"/>
      <c r="M355" s="335"/>
      <c r="N355" s="335"/>
      <c r="O355" s="333"/>
      <c r="P355" s="338"/>
      <c r="Q355" s="335"/>
      <c r="R355" s="335"/>
      <c r="S355" s="336"/>
      <c r="T355" s="338"/>
      <c r="U355" s="335"/>
      <c r="V355" s="335"/>
      <c r="X355" s="66"/>
      <c r="Z355" s="66"/>
    </row>
    <row r="356" spans="2:26" ht="15.6">
      <c r="B356" s="54" t="s">
        <v>25</v>
      </c>
      <c r="C356" s="55" t="s">
        <v>10</v>
      </c>
      <c r="D356" s="67" t="s">
        <v>127</v>
      </c>
      <c r="E356" s="68" t="s">
        <v>34</v>
      </c>
      <c r="F356" s="307"/>
      <c r="G356" s="307"/>
      <c r="H356" s="307"/>
      <c r="I356" s="307"/>
      <c r="J356" s="333"/>
      <c r="K356" s="338"/>
      <c r="L356" s="335"/>
      <c r="M356" s="335"/>
      <c r="N356" s="335"/>
      <c r="O356" s="333"/>
      <c r="P356" s="338"/>
      <c r="Q356" s="335"/>
      <c r="R356" s="335"/>
      <c r="S356" s="336"/>
      <c r="T356" s="338"/>
      <c r="U356" s="335"/>
      <c r="V356" s="335"/>
      <c r="X356" s="66"/>
      <c r="Z356" s="66"/>
    </row>
    <row r="357" spans="2:26" ht="15.6">
      <c r="B357" s="76" t="s">
        <v>25</v>
      </c>
      <c r="C357" s="77" t="s">
        <v>134</v>
      </c>
      <c r="D357" s="78" t="s">
        <v>127</v>
      </c>
      <c r="E357" s="79" t="s">
        <v>121</v>
      </c>
      <c r="F357" s="315"/>
      <c r="G357" s="315"/>
      <c r="H357" s="315"/>
      <c r="I357" s="315"/>
      <c r="J357" s="341"/>
      <c r="K357" s="346"/>
      <c r="L357" s="343"/>
      <c r="M357" s="343"/>
      <c r="N357" s="343"/>
      <c r="O357" s="341"/>
      <c r="P357" s="346"/>
      <c r="Q357" s="343"/>
      <c r="R357" s="343"/>
      <c r="S357" s="344"/>
      <c r="T357" s="346"/>
      <c r="U357" s="343"/>
      <c r="V357" s="343"/>
      <c r="X357" s="66"/>
      <c r="Z357" s="66"/>
    </row>
    <row r="358" spans="2:26" ht="15.6">
      <c r="B358" s="76" t="s">
        <v>25</v>
      </c>
      <c r="C358" s="79" t="s">
        <v>135</v>
      </c>
      <c r="D358" s="78" t="s">
        <v>136</v>
      </c>
      <c r="E358" s="77" t="s">
        <v>137</v>
      </c>
      <c r="F358" s="261"/>
      <c r="G358" s="261"/>
      <c r="H358" s="283"/>
      <c r="I358" s="283"/>
      <c r="J358" s="341"/>
      <c r="K358" s="346"/>
      <c r="L358" s="343"/>
      <c r="M358" s="343"/>
      <c r="N358" s="343"/>
      <c r="O358" s="341"/>
      <c r="P358" s="346"/>
      <c r="Q358" s="343"/>
      <c r="R358" s="343"/>
      <c r="S358" s="343"/>
      <c r="T358" s="346"/>
      <c r="U358" s="343"/>
      <c r="V358" s="343"/>
    </row>
    <row r="359" spans="2:26" ht="15.6">
      <c r="B359" s="76" t="s">
        <v>25</v>
      </c>
      <c r="C359" s="79" t="s">
        <v>135</v>
      </c>
      <c r="D359" s="78" t="s">
        <v>136</v>
      </c>
      <c r="E359" s="77" t="s">
        <v>138</v>
      </c>
      <c r="F359" s="261"/>
      <c r="G359" s="261"/>
      <c r="H359" s="283"/>
      <c r="I359" s="283"/>
      <c r="J359" s="341"/>
      <c r="K359" s="346"/>
      <c r="L359" s="343"/>
      <c r="M359" s="343"/>
      <c r="N359" s="343"/>
      <c r="O359" s="341"/>
      <c r="P359" s="346"/>
      <c r="Q359" s="343"/>
      <c r="R359" s="343"/>
      <c r="S359" s="343"/>
      <c r="T359" s="346"/>
      <c r="U359" s="343"/>
      <c r="V359" s="343"/>
    </row>
    <row r="360" spans="2:26" ht="15.6">
      <c r="B360" s="76" t="s">
        <v>25</v>
      </c>
      <c r="C360" s="79" t="s">
        <v>135</v>
      </c>
      <c r="D360" s="78" t="s">
        <v>136</v>
      </c>
      <c r="E360" s="77" t="s">
        <v>139</v>
      </c>
      <c r="F360" s="261"/>
      <c r="G360" s="261"/>
      <c r="H360" s="283"/>
      <c r="I360" s="283"/>
      <c r="J360" s="341"/>
      <c r="K360" s="346"/>
      <c r="L360" s="343"/>
      <c r="M360" s="343"/>
      <c r="N360" s="343"/>
      <c r="O360" s="341"/>
      <c r="P360" s="346"/>
      <c r="Q360" s="343"/>
      <c r="R360" s="343"/>
      <c r="S360" s="343"/>
      <c r="T360" s="346"/>
      <c r="U360" s="343"/>
      <c r="V360" s="343"/>
    </row>
    <row r="361" spans="2:26" ht="15.6">
      <c r="B361" s="76" t="s">
        <v>25</v>
      </c>
      <c r="C361" s="79" t="s">
        <v>135</v>
      </c>
      <c r="D361" s="78" t="s">
        <v>136</v>
      </c>
      <c r="E361" s="77" t="s">
        <v>140</v>
      </c>
      <c r="F361" s="261"/>
      <c r="G361" s="261"/>
      <c r="H361" s="261"/>
      <c r="I361" s="261"/>
      <c r="J361" s="350"/>
      <c r="K361" s="346"/>
      <c r="L361" s="346"/>
      <c r="M361" s="346"/>
      <c r="N361" s="346"/>
      <c r="O361" s="350"/>
      <c r="P361" s="346"/>
      <c r="Q361" s="346"/>
      <c r="R361" s="346"/>
      <c r="S361" s="346"/>
      <c r="T361" s="346"/>
      <c r="U361" s="346"/>
      <c r="V361" s="346"/>
    </row>
    <row r="362" spans="2:26" ht="15.6">
      <c r="B362" s="96" t="s">
        <v>144</v>
      </c>
      <c r="C362" s="97" t="s">
        <v>135</v>
      </c>
      <c r="D362" s="98" t="s">
        <v>136</v>
      </c>
      <c r="E362" s="97" t="s">
        <v>121</v>
      </c>
      <c r="F362" s="319"/>
      <c r="G362" s="319"/>
      <c r="H362" s="319"/>
      <c r="I362" s="319"/>
      <c r="J362" s="351"/>
      <c r="K362" s="352"/>
      <c r="L362" s="353"/>
      <c r="M362" s="353"/>
      <c r="N362" s="351"/>
      <c r="O362" s="351"/>
      <c r="P362" s="352"/>
      <c r="Q362" s="353"/>
      <c r="R362" s="353"/>
      <c r="S362" s="354"/>
      <c r="T362" s="352"/>
      <c r="U362" s="353"/>
      <c r="V362" s="353"/>
    </row>
    <row r="363" spans="2:26" ht="15.6">
      <c r="B363" s="112" t="s">
        <v>145</v>
      </c>
      <c r="C363" s="55" t="s">
        <v>14</v>
      </c>
      <c r="D363" s="113">
        <v>80</v>
      </c>
      <c r="E363" s="68" t="s">
        <v>137</v>
      </c>
      <c r="F363" s="56"/>
      <c r="G363" s="56"/>
      <c r="H363" s="56"/>
      <c r="I363" s="56"/>
      <c r="J363" s="113"/>
      <c r="K363" s="113"/>
      <c r="L363" s="335"/>
      <c r="M363" s="335"/>
      <c r="N363" s="113"/>
      <c r="O363" s="113"/>
      <c r="P363" s="113"/>
      <c r="Q363" s="335"/>
      <c r="R363" s="335"/>
      <c r="S363" s="347"/>
      <c r="T363" s="113"/>
      <c r="U363" s="335"/>
      <c r="V363" s="335"/>
    </row>
    <row r="364" spans="2:26" ht="15.6">
      <c r="B364" s="112" t="s">
        <v>145</v>
      </c>
      <c r="C364" s="55" t="s">
        <v>14</v>
      </c>
      <c r="D364" s="113">
        <v>80</v>
      </c>
      <c r="E364" s="68" t="s">
        <v>138</v>
      </c>
      <c r="F364" s="56"/>
      <c r="G364" s="56"/>
      <c r="H364" s="56"/>
      <c r="I364" s="56"/>
      <c r="J364" s="113"/>
      <c r="K364" s="113"/>
      <c r="L364" s="335"/>
      <c r="M364" s="335"/>
      <c r="N364" s="113"/>
      <c r="O364" s="113"/>
      <c r="P364" s="113"/>
      <c r="Q364" s="335"/>
      <c r="R364" s="335"/>
      <c r="S364" s="347"/>
      <c r="T364" s="113"/>
      <c r="U364" s="335"/>
      <c r="V364" s="335"/>
    </row>
    <row r="365" spans="2:26" ht="15.6">
      <c r="B365" s="112" t="s">
        <v>145</v>
      </c>
      <c r="C365" s="55" t="s">
        <v>14</v>
      </c>
      <c r="D365" s="113">
        <v>80</v>
      </c>
      <c r="E365" s="68" t="s">
        <v>139</v>
      </c>
      <c r="F365" s="56"/>
      <c r="G365" s="56"/>
      <c r="H365" s="56"/>
      <c r="I365" s="56"/>
      <c r="J365" s="113"/>
      <c r="K365" s="113"/>
      <c r="L365" s="335"/>
      <c r="M365" s="335"/>
      <c r="N365" s="113"/>
      <c r="O365" s="113"/>
      <c r="P365" s="113"/>
      <c r="Q365" s="335"/>
      <c r="R365" s="335"/>
      <c r="S365" s="347"/>
      <c r="T365" s="113"/>
      <c r="U365" s="335"/>
      <c r="V365" s="335"/>
    </row>
    <row r="366" spans="2:26" ht="15.6">
      <c r="B366" s="112" t="s">
        <v>145</v>
      </c>
      <c r="C366" s="55" t="s">
        <v>14</v>
      </c>
      <c r="D366" s="113">
        <v>80</v>
      </c>
      <c r="E366" s="68" t="s">
        <v>140</v>
      </c>
      <c r="F366" s="56"/>
      <c r="G366" s="56"/>
      <c r="H366" s="56"/>
      <c r="I366" s="56"/>
      <c r="J366" s="113"/>
      <c r="K366" s="113"/>
      <c r="L366" s="335"/>
      <c r="M366" s="335"/>
      <c r="N366" s="113"/>
      <c r="O366" s="113"/>
      <c r="P366" s="113"/>
      <c r="Q366" s="335"/>
      <c r="R366" s="335"/>
      <c r="S366" s="347"/>
      <c r="T366" s="113"/>
      <c r="U366" s="335"/>
      <c r="V366" s="335"/>
    </row>
    <row r="367" spans="2:26" ht="15.6">
      <c r="B367" s="112" t="s">
        <v>145</v>
      </c>
      <c r="C367" s="55" t="s">
        <v>14</v>
      </c>
      <c r="D367" s="113">
        <v>90</v>
      </c>
      <c r="E367" s="68" t="s">
        <v>137</v>
      </c>
      <c r="F367" s="56"/>
      <c r="G367" s="56"/>
      <c r="H367" s="56"/>
      <c r="I367" s="56"/>
      <c r="J367" s="113"/>
      <c r="K367" s="113"/>
      <c r="L367" s="335"/>
      <c r="M367" s="335"/>
      <c r="N367" s="113"/>
      <c r="O367" s="113"/>
      <c r="P367" s="113"/>
      <c r="Q367" s="335"/>
      <c r="R367" s="335"/>
      <c r="S367" s="347"/>
      <c r="T367" s="113"/>
      <c r="U367" s="335"/>
      <c r="V367" s="335"/>
    </row>
    <row r="368" spans="2:26" ht="15.6">
      <c r="B368" s="112" t="s">
        <v>145</v>
      </c>
      <c r="C368" s="55" t="s">
        <v>14</v>
      </c>
      <c r="D368" s="113">
        <v>90</v>
      </c>
      <c r="E368" s="68" t="s">
        <v>138</v>
      </c>
      <c r="F368" s="56"/>
      <c r="G368" s="56"/>
      <c r="H368" s="56"/>
      <c r="I368" s="56"/>
      <c r="J368" s="113"/>
      <c r="K368" s="113"/>
      <c r="L368" s="335"/>
      <c r="M368" s="335"/>
      <c r="N368" s="113"/>
      <c r="O368" s="113"/>
      <c r="P368" s="113"/>
      <c r="Q368" s="335"/>
      <c r="R368" s="335"/>
      <c r="S368" s="347"/>
      <c r="T368" s="113"/>
      <c r="U368" s="335"/>
      <c r="V368" s="335"/>
    </row>
    <row r="369" spans="2:22" ht="15.6">
      <c r="B369" s="112" t="s">
        <v>145</v>
      </c>
      <c r="C369" s="55" t="s">
        <v>14</v>
      </c>
      <c r="D369" s="113">
        <v>90</v>
      </c>
      <c r="E369" s="68" t="s">
        <v>139</v>
      </c>
      <c r="F369" s="56"/>
      <c r="G369" s="56"/>
      <c r="H369" s="56"/>
      <c r="I369" s="56"/>
      <c r="J369" s="113"/>
      <c r="K369" s="113"/>
      <c r="L369" s="335"/>
      <c r="M369" s="335"/>
      <c r="N369" s="113"/>
      <c r="O369" s="113"/>
      <c r="P369" s="113"/>
      <c r="Q369" s="335"/>
      <c r="R369" s="335"/>
      <c r="S369" s="347"/>
      <c r="T369" s="113"/>
      <c r="U369" s="335"/>
      <c r="V369" s="335"/>
    </row>
    <row r="370" spans="2:22" ht="15.6">
      <c r="B370" s="112" t="s">
        <v>145</v>
      </c>
      <c r="C370" s="55" t="s">
        <v>14</v>
      </c>
      <c r="D370" s="113">
        <v>90</v>
      </c>
      <c r="E370" s="68" t="s">
        <v>140</v>
      </c>
      <c r="F370" s="56"/>
      <c r="G370" s="56"/>
      <c r="H370" s="56"/>
      <c r="I370" s="56"/>
      <c r="J370" s="113"/>
      <c r="K370" s="113"/>
      <c r="L370" s="335"/>
      <c r="M370" s="335"/>
      <c r="N370" s="113"/>
      <c r="O370" s="113"/>
      <c r="P370" s="113"/>
      <c r="Q370" s="335"/>
      <c r="R370" s="335"/>
      <c r="S370" s="347"/>
      <c r="T370" s="113"/>
      <c r="U370" s="335"/>
      <c r="V370" s="335"/>
    </row>
    <row r="371" spans="2:22" ht="15.6">
      <c r="B371" s="112" t="s">
        <v>145</v>
      </c>
      <c r="C371" s="55" t="s">
        <v>14</v>
      </c>
      <c r="D371" s="113">
        <v>100</v>
      </c>
      <c r="E371" s="68" t="s">
        <v>137</v>
      </c>
      <c r="F371" s="56"/>
      <c r="G371" s="56"/>
      <c r="H371" s="56"/>
      <c r="I371" s="56"/>
      <c r="J371" s="113"/>
      <c r="K371" s="113"/>
      <c r="L371" s="335"/>
      <c r="M371" s="335"/>
      <c r="N371" s="113"/>
      <c r="O371" s="113"/>
      <c r="P371" s="113"/>
      <c r="Q371" s="335"/>
      <c r="R371" s="335"/>
      <c r="S371" s="347"/>
      <c r="T371" s="113"/>
      <c r="U371" s="335"/>
      <c r="V371" s="335"/>
    </row>
    <row r="372" spans="2:22" ht="15.6">
      <c r="B372" s="112" t="s">
        <v>145</v>
      </c>
      <c r="C372" s="55" t="s">
        <v>14</v>
      </c>
      <c r="D372" s="113">
        <v>100</v>
      </c>
      <c r="E372" s="68" t="s">
        <v>138</v>
      </c>
      <c r="F372" s="56"/>
      <c r="G372" s="56"/>
      <c r="H372" s="56"/>
      <c r="I372" s="56"/>
      <c r="J372" s="113"/>
      <c r="K372" s="113"/>
      <c r="L372" s="335"/>
      <c r="M372" s="335"/>
      <c r="N372" s="113"/>
      <c r="O372" s="113"/>
      <c r="P372" s="113"/>
      <c r="Q372" s="335"/>
      <c r="R372" s="335"/>
      <c r="S372" s="347"/>
      <c r="T372" s="113"/>
      <c r="U372" s="335"/>
      <c r="V372" s="335"/>
    </row>
    <row r="373" spans="2:22" ht="15.6">
      <c r="B373" s="112" t="s">
        <v>145</v>
      </c>
      <c r="C373" s="55" t="s">
        <v>14</v>
      </c>
      <c r="D373" s="113">
        <v>100</v>
      </c>
      <c r="E373" s="68" t="s">
        <v>139</v>
      </c>
      <c r="F373" s="56"/>
      <c r="G373" s="56"/>
      <c r="H373" s="56"/>
      <c r="I373" s="56"/>
      <c r="J373" s="113"/>
      <c r="K373" s="113"/>
      <c r="L373" s="335"/>
      <c r="M373" s="335"/>
      <c r="N373" s="113"/>
      <c r="O373" s="113"/>
      <c r="P373" s="113"/>
      <c r="Q373" s="335"/>
      <c r="R373" s="335"/>
      <c r="S373" s="347"/>
      <c r="T373" s="113"/>
      <c r="U373" s="335"/>
      <c r="V373" s="335"/>
    </row>
    <row r="374" spans="2:22" ht="15.6">
      <c r="B374" s="112" t="s">
        <v>145</v>
      </c>
      <c r="C374" s="55" t="s">
        <v>14</v>
      </c>
      <c r="D374" s="113">
        <v>100</v>
      </c>
      <c r="E374" s="68" t="s">
        <v>140</v>
      </c>
      <c r="F374" s="56"/>
      <c r="G374" s="56"/>
      <c r="H374" s="56"/>
      <c r="I374" s="56"/>
      <c r="J374" s="113"/>
      <c r="K374" s="113"/>
      <c r="L374" s="335"/>
      <c r="M374" s="335"/>
      <c r="N374" s="113"/>
      <c r="O374" s="113"/>
      <c r="P374" s="113"/>
      <c r="Q374" s="335"/>
      <c r="R374" s="335"/>
      <c r="S374" s="347"/>
      <c r="T374" s="113"/>
      <c r="U374" s="335"/>
      <c r="V374" s="335"/>
    </row>
    <row r="375" spans="2:22" ht="15.6">
      <c r="B375" s="112" t="s">
        <v>145</v>
      </c>
      <c r="C375" s="55" t="s">
        <v>14</v>
      </c>
      <c r="D375" s="113">
        <v>110</v>
      </c>
      <c r="E375" s="68" t="s">
        <v>137</v>
      </c>
      <c r="F375" s="56"/>
      <c r="G375" s="56"/>
      <c r="H375" s="56"/>
      <c r="I375" s="56"/>
      <c r="J375" s="113"/>
      <c r="K375" s="113"/>
      <c r="L375" s="335"/>
      <c r="M375" s="335"/>
      <c r="N375" s="113"/>
      <c r="O375" s="113"/>
      <c r="P375" s="113"/>
      <c r="Q375" s="335"/>
      <c r="R375" s="335"/>
      <c r="S375" s="347"/>
      <c r="T375" s="113"/>
      <c r="U375" s="335"/>
      <c r="V375" s="335"/>
    </row>
    <row r="376" spans="2:22" ht="15.6">
      <c r="B376" s="112" t="s">
        <v>145</v>
      </c>
      <c r="C376" s="55" t="s">
        <v>14</v>
      </c>
      <c r="D376" s="113">
        <v>110</v>
      </c>
      <c r="E376" s="68" t="s">
        <v>138</v>
      </c>
      <c r="F376" s="56"/>
      <c r="G376" s="56"/>
      <c r="H376" s="56"/>
      <c r="I376" s="56"/>
      <c r="J376" s="113"/>
      <c r="K376" s="113"/>
      <c r="L376" s="335"/>
      <c r="M376" s="335"/>
      <c r="N376" s="113"/>
      <c r="O376" s="113"/>
      <c r="P376" s="113"/>
      <c r="Q376" s="335"/>
      <c r="R376" s="335"/>
      <c r="S376" s="347"/>
      <c r="T376" s="113"/>
      <c r="U376" s="335"/>
      <c r="V376" s="335"/>
    </row>
    <row r="377" spans="2:22" ht="15.6">
      <c r="B377" s="112" t="s">
        <v>145</v>
      </c>
      <c r="C377" s="55" t="s">
        <v>14</v>
      </c>
      <c r="D377" s="113">
        <v>110</v>
      </c>
      <c r="E377" s="68" t="s">
        <v>139</v>
      </c>
      <c r="F377" s="56"/>
      <c r="G377" s="56"/>
      <c r="H377" s="56"/>
      <c r="I377" s="56"/>
      <c r="J377" s="113"/>
      <c r="K377" s="113"/>
      <c r="L377" s="335"/>
      <c r="M377" s="335"/>
      <c r="N377" s="113"/>
      <c r="O377" s="113"/>
      <c r="P377" s="113"/>
      <c r="Q377" s="335"/>
      <c r="R377" s="335"/>
      <c r="S377" s="347"/>
      <c r="T377" s="113"/>
      <c r="U377" s="335"/>
      <c r="V377" s="335"/>
    </row>
    <row r="378" spans="2:22" ht="15.6">
      <c r="B378" s="112" t="s">
        <v>145</v>
      </c>
      <c r="C378" s="55" t="s">
        <v>14</v>
      </c>
      <c r="D378" s="113">
        <v>110</v>
      </c>
      <c r="E378" s="68" t="s">
        <v>140</v>
      </c>
      <c r="F378" s="56"/>
      <c r="G378" s="56"/>
      <c r="H378" s="56"/>
      <c r="I378" s="56"/>
      <c r="J378" s="113"/>
      <c r="K378" s="113"/>
      <c r="L378" s="335"/>
      <c r="M378" s="335"/>
      <c r="N378" s="113"/>
      <c r="O378" s="113"/>
      <c r="P378" s="113"/>
      <c r="Q378" s="335"/>
      <c r="R378" s="335"/>
      <c r="S378" s="347"/>
      <c r="T378" s="113"/>
      <c r="U378" s="335"/>
      <c r="V378" s="335"/>
    </row>
    <row r="379" spans="2:22" ht="15.6">
      <c r="B379" s="112" t="s">
        <v>145</v>
      </c>
      <c r="C379" s="55" t="s">
        <v>14</v>
      </c>
      <c r="D379" s="113">
        <v>120</v>
      </c>
      <c r="E379" s="68" t="s">
        <v>137</v>
      </c>
      <c r="F379" s="56"/>
      <c r="G379" s="56"/>
      <c r="H379" s="56"/>
      <c r="I379" s="56"/>
      <c r="J379" s="113"/>
      <c r="K379" s="113"/>
      <c r="L379" s="335"/>
      <c r="M379" s="335"/>
      <c r="N379" s="113"/>
      <c r="O379" s="113"/>
      <c r="P379" s="113"/>
      <c r="Q379" s="335"/>
      <c r="R379" s="335"/>
      <c r="S379" s="347"/>
      <c r="T379" s="113"/>
      <c r="U379" s="335"/>
      <c r="V379" s="335"/>
    </row>
    <row r="380" spans="2:22" ht="15.6">
      <c r="B380" s="112" t="s">
        <v>145</v>
      </c>
      <c r="C380" s="55" t="s">
        <v>14</v>
      </c>
      <c r="D380" s="113">
        <v>120</v>
      </c>
      <c r="E380" s="68" t="s">
        <v>138</v>
      </c>
      <c r="F380" s="56"/>
      <c r="G380" s="56"/>
      <c r="H380" s="56"/>
      <c r="I380" s="56"/>
      <c r="J380" s="113"/>
      <c r="K380" s="113"/>
      <c r="L380" s="335"/>
      <c r="M380" s="335"/>
      <c r="N380" s="113"/>
      <c r="O380" s="113"/>
      <c r="P380" s="113"/>
      <c r="Q380" s="335"/>
      <c r="R380" s="335"/>
      <c r="S380" s="347"/>
      <c r="T380" s="113"/>
      <c r="U380" s="335"/>
      <c r="V380" s="335"/>
    </row>
    <row r="381" spans="2:22" ht="15.6">
      <c r="B381" s="112" t="s">
        <v>145</v>
      </c>
      <c r="C381" s="55" t="s">
        <v>14</v>
      </c>
      <c r="D381" s="113">
        <v>120</v>
      </c>
      <c r="E381" s="68" t="s">
        <v>139</v>
      </c>
      <c r="F381" s="56"/>
      <c r="G381" s="56"/>
      <c r="H381" s="56"/>
      <c r="I381" s="56"/>
      <c r="J381" s="113"/>
      <c r="K381" s="113"/>
      <c r="L381" s="335"/>
      <c r="M381" s="335"/>
      <c r="N381" s="113"/>
      <c r="O381" s="113"/>
      <c r="P381" s="113"/>
      <c r="Q381" s="335"/>
      <c r="R381" s="335"/>
      <c r="S381" s="347"/>
      <c r="T381" s="113"/>
      <c r="U381" s="335"/>
      <c r="V381" s="335"/>
    </row>
    <row r="382" spans="2:22" ht="15.6">
      <c r="B382" s="112" t="s">
        <v>145</v>
      </c>
      <c r="C382" s="55" t="s">
        <v>14</v>
      </c>
      <c r="D382" s="113">
        <v>120</v>
      </c>
      <c r="E382" s="68" t="s">
        <v>140</v>
      </c>
      <c r="F382" s="56"/>
      <c r="G382" s="56"/>
      <c r="H382" s="56"/>
      <c r="I382" s="56"/>
      <c r="J382" s="113"/>
      <c r="K382" s="113"/>
      <c r="L382" s="335"/>
      <c r="M382" s="335"/>
      <c r="N382" s="113"/>
      <c r="O382" s="113"/>
      <c r="P382" s="113"/>
      <c r="Q382" s="335"/>
      <c r="R382" s="335"/>
      <c r="S382" s="347"/>
      <c r="T382" s="113"/>
      <c r="U382" s="335"/>
      <c r="V382" s="335"/>
    </row>
    <row r="383" spans="2:22" ht="15.6">
      <c r="B383" s="112" t="s">
        <v>145</v>
      </c>
      <c r="C383" s="55" t="s">
        <v>14</v>
      </c>
      <c r="D383" s="113">
        <v>130</v>
      </c>
      <c r="E383" s="68" t="s">
        <v>137</v>
      </c>
      <c r="F383" s="56"/>
      <c r="G383" s="56"/>
      <c r="H383" s="56"/>
      <c r="I383" s="56"/>
      <c r="J383" s="113"/>
      <c r="K383" s="113"/>
      <c r="L383" s="335"/>
      <c r="M383" s="335"/>
      <c r="N383" s="113"/>
      <c r="O383" s="113"/>
      <c r="P383" s="113"/>
      <c r="Q383" s="335"/>
      <c r="R383" s="335"/>
      <c r="S383" s="347"/>
      <c r="T383" s="113"/>
      <c r="U383" s="335"/>
      <c r="V383" s="335"/>
    </row>
    <row r="384" spans="2:22" ht="15.6">
      <c r="B384" s="112" t="s">
        <v>145</v>
      </c>
      <c r="C384" s="55" t="s">
        <v>14</v>
      </c>
      <c r="D384" s="113">
        <v>130</v>
      </c>
      <c r="E384" s="68" t="s">
        <v>138</v>
      </c>
      <c r="F384" s="56"/>
      <c r="G384" s="56"/>
      <c r="H384" s="56"/>
      <c r="I384" s="56"/>
      <c r="J384" s="113"/>
      <c r="K384" s="113"/>
      <c r="L384" s="335"/>
      <c r="M384" s="335"/>
      <c r="N384" s="113"/>
      <c r="O384" s="113"/>
      <c r="P384" s="113"/>
      <c r="Q384" s="335"/>
      <c r="R384" s="335"/>
      <c r="S384" s="347"/>
      <c r="T384" s="113"/>
      <c r="U384" s="335"/>
      <c r="V384" s="335"/>
    </row>
    <row r="385" spans="2:22" ht="15.6">
      <c r="B385" s="112" t="s">
        <v>145</v>
      </c>
      <c r="C385" s="55" t="s">
        <v>14</v>
      </c>
      <c r="D385" s="113">
        <v>130</v>
      </c>
      <c r="E385" s="68" t="s">
        <v>139</v>
      </c>
      <c r="F385" s="56"/>
      <c r="G385" s="56"/>
      <c r="H385" s="56"/>
      <c r="I385" s="56"/>
      <c r="J385" s="113"/>
      <c r="K385" s="113"/>
      <c r="L385" s="335"/>
      <c r="M385" s="335"/>
      <c r="N385" s="113"/>
      <c r="O385" s="113"/>
      <c r="P385" s="113"/>
      <c r="Q385" s="335"/>
      <c r="R385" s="335"/>
      <c r="S385" s="347"/>
      <c r="T385" s="113"/>
      <c r="U385" s="335"/>
      <c r="V385" s="335"/>
    </row>
    <row r="386" spans="2:22" ht="15.6">
      <c r="B386" s="112" t="s">
        <v>145</v>
      </c>
      <c r="C386" s="55" t="s">
        <v>14</v>
      </c>
      <c r="D386" s="113">
        <v>130</v>
      </c>
      <c r="E386" s="68" t="s">
        <v>140</v>
      </c>
      <c r="F386" s="56"/>
      <c r="G386" s="56"/>
      <c r="H386" s="56"/>
      <c r="I386" s="56"/>
      <c r="J386" s="113"/>
      <c r="K386" s="113"/>
      <c r="L386" s="335"/>
      <c r="M386" s="335"/>
      <c r="N386" s="113"/>
      <c r="O386" s="113"/>
      <c r="P386" s="113"/>
      <c r="Q386" s="335"/>
      <c r="R386" s="335"/>
      <c r="S386" s="347"/>
      <c r="T386" s="113"/>
      <c r="U386" s="335"/>
      <c r="V386" s="335"/>
    </row>
    <row r="387" spans="2:22" ht="15.6">
      <c r="B387" s="112" t="s">
        <v>145</v>
      </c>
      <c r="C387" s="55" t="s">
        <v>12</v>
      </c>
      <c r="D387" s="113">
        <v>60</v>
      </c>
      <c r="E387" s="68" t="s">
        <v>137</v>
      </c>
      <c r="F387" s="56"/>
      <c r="G387" s="56"/>
      <c r="H387" s="56"/>
      <c r="I387" s="56"/>
      <c r="J387" s="113"/>
      <c r="K387" s="113"/>
      <c r="L387" s="335"/>
      <c r="M387" s="335"/>
      <c r="N387" s="113"/>
      <c r="O387" s="113"/>
      <c r="P387" s="113"/>
      <c r="Q387" s="335"/>
      <c r="R387" s="335"/>
      <c r="S387" s="347"/>
      <c r="T387" s="113"/>
      <c r="U387" s="335"/>
      <c r="V387" s="335"/>
    </row>
    <row r="388" spans="2:22" ht="15.6">
      <c r="B388" s="112" t="s">
        <v>145</v>
      </c>
      <c r="C388" s="55" t="s">
        <v>12</v>
      </c>
      <c r="D388" s="113">
        <v>60</v>
      </c>
      <c r="E388" s="68" t="s">
        <v>138</v>
      </c>
      <c r="F388" s="56"/>
      <c r="G388" s="56"/>
      <c r="H388" s="56"/>
      <c r="I388" s="56"/>
      <c r="J388" s="113"/>
      <c r="K388" s="113"/>
      <c r="L388" s="335"/>
      <c r="M388" s="335"/>
      <c r="N388" s="113"/>
      <c r="O388" s="113"/>
      <c r="P388" s="113"/>
      <c r="Q388" s="335"/>
      <c r="R388" s="335"/>
      <c r="S388" s="347"/>
      <c r="T388" s="113"/>
      <c r="U388" s="335"/>
      <c r="V388" s="335"/>
    </row>
    <row r="389" spans="2:22" ht="15.6">
      <c r="B389" s="112" t="s">
        <v>145</v>
      </c>
      <c r="C389" s="55" t="s">
        <v>12</v>
      </c>
      <c r="D389" s="113">
        <v>60</v>
      </c>
      <c r="E389" s="68" t="s">
        <v>139</v>
      </c>
      <c r="F389" s="56"/>
      <c r="G389" s="56"/>
      <c r="H389" s="56"/>
      <c r="I389" s="56"/>
      <c r="J389" s="113"/>
      <c r="K389" s="113"/>
      <c r="L389" s="335"/>
      <c r="M389" s="335"/>
      <c r="N389" s="113"/>
      <c r="O389" s="113"/>
      <c r="P389" s="113"/>
      <c r="Q389" s="335"/>
      <c r="R389" s="335"/>
      <c r="S389" s="347"/>
      <c r="T389" s="113"/>
      <c r="U389" s="335"/>
      <c r="V389" s="335"/>
    </row>
    <row r="390" spans="2:22" ht="15.6">
      <c r="B390" s="112" t="s">
        <v>145</v>
      </c>
      <c r="C390" s="55" t="s">
        <v>12</v>
      </c>
      <c r="D390" s="113">
        <v>60</v>
      </c>
      <c r="E390" s="68" t="s">
        <v>140</v>
      </c>
      <c r="F390" s="56"/>
      <c r="G390" s="56"/>
      <c r="H390" s="56"/>
      <c r="I390" s="56"/>
      <c r="J390" s="113"/>
      <c r="K390" s="113"/>
      <c r="L390" s="335"/>
      <c r="M390" s="335"/>
      <c r="N390" s="113"/>
      <c r="O390" s="113"/>
      <c r="P390" s="113"/>
      <c r="Q390" s="335"/>
      <c r="R390" s="335"/>
      <c r="S390" s="347"/>
      <c r="T390" s="113"/>
      <c r="U390" s="335"/>
      <c r="V390" s="335"/>
    </row>
    <row r="391" spans="2:22" ht="15.6">
      <c r="B391" s="112" t="s">
        <v>145</v>
      </c>
      <c r="C391" s="55" t="s">
        <v>12</v>
      </c>
      <c r="D391" s="113">
        <v>70</v>
      </c>
      <c r="E391" s="68" t="s">
        <v>137</v>
      </c>
      <c r="F391" s="56"/>
      <c r="G391" s="56"/>
      <c r="H391" s="56"/>
      <c r="I391" s="56"/>
      <c r="J391" s="113"/>
      <c r="K391" s="113"/>
      <c r="L391" s="335"/>
      <c r="M391" s="335"/>
      <c r="N391" s="113"/>
      <c r="O391" s="113"/>
      <c r="P391" s="113"/>
      <c r="Q391" s="335"/>
      <c r="R391" s="335"/>
      <c r="S391" s="347"/>
      <c r="T391" s="113"/>
      <c r="U391" s="335"/>
      <c r="V391" s="335"/>
    </row>
    <row r="392" spans="2:22" ht="15.6">
      <c r="B392" s="112" t="s">
        <v>145</v>
      </c>
      <c r="C392" s="55" t="s">
        <v>12</v>
      </c>
      <c r="D392" s="113">
        <v>70</v>
      </c>
      <c r="E392" s="68" t="s">
        <v>138</v>
      </c>
      <c r="F392" s="56"/>
      <c r="G392" s="56"/>
      <c r="H392" s="56"/>
      <c r="I392" s="56"/>
      <c r="J392" s="113"/>
      <c r="K392" s="113"/>
      <c r="L392" s="335"/>
      <c r="M392" s="335"/>
      <c r="N392" s="113"/>
      <c r="O392" s="113"/>
      <c r="P392" s="113"/>
      <c r="Q392" s="335"/>
      <c r="R392" s="335"/>
      <c r="S392" s="347"/>
      <c r="T392" s="113"/>
      <c r="U392" s="335"/>
      <c r="V392" s="335"/>
    </row>
    <row r="393" spans="2:22" ht="15.6">
      <c r="B393" s="112" t="s">
        <v>145</v>
      </c>
      <c r="C393" s="55" t="s">
        <v>12</v>
      </c>
      <c r="D393" s="113">
        <v>70</v>
      </c>
      <c r="E393" s="68" t="s">
        <v>139</v>
      </c>
      <c r="F393" s="56"/>
      <c r="G393" s="56"/>
      <c r="H393" s="56"/>
      <c r="I393" s="56"/>
      <c r="J393" s="113"/>
      <c r="K393" s="113"/>
      <c r="L393" s="335"/>
      <c r="M393" s="335"/>
      <c r="N393" s="113"/>
      <c r="O393" s="113"/>
      <c r="P393" s="113"/>
      <c r="Q393" s="335"/>
      <c r="R393" s="335"/>
      <c r="S393" s="347"/>
      <c r="T393" s="113"/>
      <c r="U393" s="335"/>
      <c r="V393" s="335"/>
    </row>
    <row r="394" spans="2:22" ht="15.6">
      <c r="B394" s="112" t="s">
        <v>145</v>
      </c>
      <c r="C394" s="55" t="s">
        <v>12</v>
      </c>
      <c r="D394" s="113">
        <v>70</v>
      </c>
      <c r="E394" s="68" t="s">
        <v>140</v>
      </c>
      <c r="F394" s="56"/>
      <c r="G394" s="56"/>
      <c r="H394" s="56"/>
      <c r="I394" s="56"/>
      <c r="J394" s="113"/>
      <c r="K394" s="113"/>
      <c r="L394" s="335"/>
      <c r="M394" s="335"/>
      <c r="N394" s="113"/>
      <c r="O394" s="113"/>
      <c r="P394" s="113"/>
      <c r="Q394" s="335"/>
      <c r="R394" s="335"/>
      <c r="S394" s="347"/>
      <c r="T394" s="113"/>
      <c r="U394" s="335"/>
      <c r="V394" s="335"/>
    </row>
    <row r="395" spans="2:22" ht="15.6">
      <c r="B395" s="112" t="s">
        <v>145</v>
      </c>
      <c r="C395" s="55" t="s">
        <v>12</v>
      </c>
      <c r="D395" s="113">
        <v>80</v>
      </c>
      <c r="E395" s="68" t="s">
        <v>137</v>
      </c>
      <c r="F395" s="56"/>
      <c r="G395" s="56"/>
      <c r="H395" s="56"/>
      <c r="I395" s="56"/>
      <c r="J395" s="113"/>
      <c r="K395" s="113"/>
      <c r="L395" s="335"/>
      <c r="M395" s="335"/>
      <c r="N395" s="113"/>
      <c r="O395" s="113"/>
      <c r="P395" s="113"/>
      <c r="Q395" s="335"/>
      <c r="R395" s="335"/>
      <c r="S395" s="347"/>
      <c r="T395" s="113"/>
      <c r="U395" s="335"/>
      <c r="V395" s="335"/>
    </row>
    <row r="396" spans="2:22" ht="15.6">
      <c r="B396" s="112" t="s">
        <v>145</v>
      </c>
      <c r="C396" s="55" t="s">
        <v>12</v>
      </c>
      <c r="D396" s="113">
        <v>80</v>
      </c>
      <c r="E396" s="68" t="s">
        <v>138</v>
      </c>
      <c r="F396" s="56"/>
      <c r="G396" s="56"/>
      <c r="H396" s="56"/>
      <c r="I396" s="56"/>
      <c r="J396" s="113"/>
      <c r="K396" s="113"/>
      <c r="L396" s="335"/>
      <c r="M396" s="335"/>
      <c r="N396" s="113"/>
      <c r="O396" s="113"/>
      <c r="P396" s="113"/>
      <c r="Q396" s="335"/>
      <c r="R396" s="335"/>
      <c r="S396" s="347"/>
      <c r="T396" s="113"/>
      <c r="U396" s="335"/>
      <c r="V396" s="335"/>
    </row>
    <row r="397" spans="2:22" ht="15.6">
      <c r="B397" s="112" t="s">
        <v>145</v>
      </c>
      <c r="C397" s="55" t="s">
        <v>12</v>
      </c>
      <c r="D397" s="113">
        <v>80</v>
      </c>
      <c r="E397" s="68" t="s">
        <v>139</v>
      </c>
      <c r="F397" s="56"/>
      <c r="G397" s="56"/>
      <c r="H397" s="56"/>
      <c r="I397" s="56"/>
      <c r="J397" s="113"/>
      <c r="K397" s="113"/>
      <c r="L397" s="335"/>
      <c r="M397" s="335"/>
      <c r="N397" s="113"/>
      <c r="O397" s="113"/>
      <c r="P397" s="113"/>
      <c r="Q397" s="335"/>
      <c r="R397" s="335"/>
      <c r="S397" s="347"/>
      <c r="T397" s="113"/>
      <c r="U397" s="335"/>
      <c r="V397" s="335"/>
    </row>
    <row r="398" spans="2:22" ht="15.6">
      <c r="B398" s="112" t="s">
        <v>145</v>
      </c>
      <c r="C398" s="55" t="s">
        <v>12</v>
      </c>
      <c r="D398" s="113">
        <v>80</v>
      </c>
      <c r="E398" s="68" t="s">
        <v>140</v>
      </c>
      <c r="F398" s="56"/>
      <c r="G398" s="56"/>
      <c r="H398" s="56"/>
      <c r="I398" s="56"/>
      <c r="J398" s="113"/>
      <c r="K398" s="113"/>
      <c r="L398" s="335"/>
      <c r="M398" s="335"/>
      <c r="N398" s="113"/>
      <c r="O398" s="113"/>
      <c r="P398" s="113"/>
      <c r="Q398" s="335"/>
      <c r="R398" s="335"/>
      <c r="S398" s="347"/>
      <c r="T398" s="113"/>
      <c r="U398" s="335"/>
      <c r="V398" s="335"/>
    </row>
    <row r="399" spans="2:22" ht="15.6">
      <c r="B399" s="112" t="s">
        <v>145</v>
      </c>
      <c r="C399" s="55" t="s">
        <v>12</v>
      </c>
      <c r="D399" s="113">
        <v>90</v>
      </c>
      <c r="E399" s="68" t="s">
        <v>137</v>
      </c>
      <c r="F399" s="56"/>
      <c r="G399" s="56"/>
      <c r="H399" s="56"/>
      <c r="I399" s="56"/>
      <c r="J399" s="113"/>
      <c r="K399" s="113"/>
      <c r="L399" s="335"/>
      <c r="M399" s="335"/>
      <c r="N399" s="113"/>
      <c r="O399" s="113"/>
      <c r="P399" s="113"/>
      <c r="Q399" s="335"/>
      <c r="R399" s="335"/>
      <c r="S399" s="347"/>
      <c r="T399" s="113"/>
      <c r="U399" s="335"/>
      <c r="V399" s="335"/>
    </row>
    <row r="400" spans="2:22" ht="15.6">
      <c r="B400" s="112" t="s">
        <v>145</v>
      </c>
      <c r="C400" s="55" t="s">
        <v>12</v>
      </c>
      <c r="D400" s="113">
        <v>90</v>
      </c>
      <c r="E400" s="68" t="s">
        <v>138</v>
      </c>
      <c r="F400" s="56"/>
      <c r="G400" s="56"/>
      <c r="H400" s="56"/>
      <c r="I400" s="56"/>
      <c r="J400" s="113"/>
      <c r="K400" s="113"/>
      <c r="L400" s="335"/>
      <c r="M400" s="335"/>
      <c r="N400" s="113"/>
      <c r="O400" s="113"/>
      <c r="P400" s="113"/>
      <c r="Q400" s="335"/>
      <c r="R400" s="335"/>
      <c r="S400" s="347"/>
      <c r="T400" s="113"/>
      <c r="U400" s="335"/>
      <c r="V400" s="335"/>
    </row>
    <row r="401" spans="2:22" ht="15.6">
      <c r="B401" s="112" t="s">
        <v>145</v>
      </c>
      <c r="C401" s="55" t="s">
        <v>12</v>
      </c>
      <c r="D401" s="113">
        <v>90</v>
      </c>
      <c r="E401" s="68" t="s">
        <v>139</v>
      </c>
      <c r="F401" s="56"/>
      <c r="G401" s="56"/>
      <c r="H401" s="56"/>
      <c r="I401" s="56"/>
      <c r="J401" s="113"/>
      <c r="K401" s="113"/>
      <c r="L401" s="335"/>
      <c r="M401" s="335"/>
      <c r="N401" s="113"/>
      <c r="O401" s="113"/>
      <c r="P401" s="113"/>
      <c r="Q401" s="335"/>
      <c r="R401" s="335"/>
      <c r="S401" s="347"/>
      <c r="T401" s="113"/>
      <c r="U401" s="335"/>
      <c r="V401" s="335"/>
    </row>
    <row r="402" spans="2:22" ht="15.6">
      <c r="B402" s="112" t="s">
        <v>145</v>
      </c>
      <c r="C402" s="55" t="s">
        <v>12</v>
      </c>
      <c r="D402" s="113">
        <v>90</v>
      </c>
      <c r="E402" s="68" t="s">
        <v>140</v>
      </c>
      <c r="F402" s="56"/>
      <c r="G402" s="56"/>
      <c r="H402" s="56"/>
      <c r="I402" s="56"/>
      <c r="J402" s="113"/>
      <c r="K402" s="113"/>
      <c r="L402" s="335"/>
      <c r="M402" s="335"/>
      <c r="N402" s="113"/>
      <c r="O402" s="113"/>
      <c r="P402" s="113"/>
      <c r="Q402" s="335"/>
      <c r="R402" s="335"/>
      <c r="S402" s="347"/>
      <c r="T402" s="113"/>
      <c r="U402" s="335"/>
      <c r="V402" s="335"/>
    </row>
    <row r="403" spans="2:22" ht="15.6">
      <c r="B403" s="112" t="s">
        <v>145</v>
      </c>
      <c r="C403" s="55" t="s">
        <v>12</v>
      </c>
      <c r="D403" s="113">
        <v>100</v>
      </c>
      <c r="E403" s="68" t="s">
        <v>137</v>
      </c>
      <c r="F403" s="56"/>
      <c r="G403" s="56"/>
      <c r="H403" s="56"/>
      <c r="I403" s="56"/>
      <c r="J403" s="113"/>
      <c r="K403" s="113"/>
      <c r="L403" s="335"/>
      <c r="M403" s="335"/>
      <c r="N403" s="113"/>
      <c r="O403" s="113"/>
      <c r="P403" s="113"/>
      <c r="Q403" s="335"/>
      <c r="R403" s="335"/>
      <c r="S403" s="347"/>
      <c r="T403" s="113"/>
      <c r="U403" s="335"/>
      <c r="V403" s="335"/>
    </row>
    <row r="404" spans="2:22" ht="15.6">
      <c r="B404" s="112" t="s">
        <v>145</v>
      </c>
      <c r="C404" s="55" t="s">
        <v>12</v>
      </c>
      <c r="D404" s="113">
        <v>100</v>
      </c>
      <c r="E404" s="68" t="s">
        <v>138</v>
      </c>
      <c r="F404" s="56"/>
      <c r="G404" s="56"/>
      <c r="H404" s="56"/>
      <c r="I404" s="56"/>
      <c r="J404" s="113"/>
      <c r="K404" s="113"/>
      <c r="L404" s="335"/>
      <c r="M404" s="335"/>
      <c r="N404" s="113"/>
      <c r="O404" s="113"/>
      <c r="P404" s="113"/>
      <c r="Q404" s="335"/>
      <c r="R404" s="335"/>
      <c r="S404" s="347"/>
      <c r="T404" s="113"/>
      <c r="U404" s="335"/>
      <c r="V404" s="335"/>
    </row>
    <row r="405" spans="2:22" ht="15.6">
      <c r="B405" s="112" t="s">
        <v>145</v>
      </c>
      <c r="C405" s="55" t="s">
        <v>12</v>
      </c>
      <c r="D405" s="113">
        <v>100</v>
      </c>
      <c r="E405" s="68" t="s">
        <v>139</v>
      </c>
      <c r="F405" s="56"/>
      <c r="G405" s="56"/>
      <c r="H405" s="56"/>
      <c r="I405" s="56"/>
      <c r="J405" s="113"/>
      <c r="K405" s="113"/>
      <c r="L405" s="335"/>
      <c r="M405" s="335"/>
      <c r="N405" s="113"/>
      <c r="O405" s="113"/>
      <c r="P405" s="113"/>
      <c r="Q405" s="335"/>
      <c r="R405" s="335"/>
      <c r="S405" s="347"/>
      <c r="T405" s="113"/>
      <c r="U405" s="335"/>
      <c r="V405" s="335"/>
    </row>
    <row r="406" spans="2:22" ht="15.6">
      <c r="B406" s="112" t="s">
        <v>145</v>
      </c>
      <c r="C406" s="55" t="s">
        <v>12</v>
      </c>
      <c r="D406" s="113">
        <v>100</v>
      </c>
      <c r="E406" s="68" t="s">
        <v>140</v>
      </c>
      <c r="F406" s="56"/>
      <c r="G406" s="56"/>
      <c r="H406" s="56"/>
      <c r="I406" s="56"/>
      <c r="J406" s="113"/>
      <c r="K406" s="113"/>
      <c r="L406" s="335"/>
      <c r="M406" s="335"/>
      <c r="N406" s="113"/>
      <c r="O406" s="113"/>
      <c r="P406" s="113"/>
      <c r="Q406" s="335"/>
      <c r="R406" s="335"/>
      <c r="S406" s="347"/>
      <c r="T406" s="113"/>
      <c r="U406" s="335"/>
      <c r="V406" s="335"/>
    </row>
    <row r="407" spans="2:22" ht="15.6">
      <c r="B407" s="112" t="s">
        <v>145</v>
      </c>
      <c r="C407" s="55" t="s">
        <v>10</v>
      </c>
      <c r="D407" s="113">
        <v>30</v>
      </c>
      <c r="E407" s="68" t="s">
        <v>137</v>
      </c>
      <c r="F407" s="56"/>
      <c r="G407" s="56"/>
      <c r="H407" s="56"/>
      <c r="I407" s="56"/>
      <c r="J407" s="113"/>
      <c r="K407" s="113"/>
      <c r="L407" s="335"/>
      <c r="M407" s="335"/>
      <c r="N407" s="113"/>
      <c r="O407" s="113"/>
      <c r="P407" s="113"/>
      <c r="Q407" s="335"/>
      <c r="R407" s="335"/>
      <c r="S407" s="347"/>
      <c r="T407" s="113"/>
      <c r="U407" s="335"/>
      <c r="V407" s="335"/>
    </row>
    <row r="408" spans="2:22" ht="15.6">
      <c r="B408" s="112" t="s">
        <v>145</v>
      </c>
      <c r="C408" s="55" t="s">
        <v>10</v>
      </c>
      <c r="D408" s="113">
        <v>30</v>
      </c>
      <c r="E408" s="68" t="s">
        <v>138</v>
      </c>
      <c r="F408" s="56"/>
      <c r="G408" s="56"/>
      <c r="H408" s="56"/>
      <c r="I408" s="56"/>
      <c r="J408" s="113"/>
      <c r="K408" s="113"/>
      <c r="L408" s="335"/>
      <c r="M408" s="335"/>
      <c r="N408" s="113"/>
      <c r="O408" s="113"/>
      <c r="P408" s="113"/>
      <c r="Q408" s="335"/>
      <c r="R408" s="335"/>
      <c r="S408" s="347"/>
      <c r="T408" s="113"/>
      <c r="U408" s="335"/>
      <c r="V408" s="335"/>
    </row>
    <row r="409" spans="2:22" ht="15.6">
      <c r="B409" s="112" t="s">
        <v>145</v>
      </c>
      <c r="C409" s="55" t="s">
        <v>10</v>
      </c>
      <c r="D409" s="113">
        <v>30</v>
      </c>
      <c r="E409" s="68" t="s">
        <v>139</v>
      </c>
      <c r="F409" s="56"/>
      <c r="G409" s="56"/>
      <c r="H409" s="56"/>
      <c r="I409" s="56"/>
      <c r="J409" s="113"/>
      <c r="K409" s="113"/>
      <c r="L409" s="335"/>
      <c r="M409" s="335"/>
      <c r="N409" s="113"/>
      <c r="O409" s="113"/>
      <c r="P409" s="113"/>
      <c r="Q409" s="335"/>
      <c r="R409" s="335"/>
      <c r="S409" s="347"/>
      <c r="T409" s="113"/>
      <c r="U409" s="335"/>
      <c r="V409" s="335"/>
    </row>
    <row r="410" spans="2:22" ht="15.6">
      <c r="B410" s="112" t="s">
        <v>145</v>
      </c>
      <c r="C410" s="55" t="s">
        <v>10</v>
      </c>
      <c r="D410" s="113">
        <v>30</v>
      </c>
      <c r="E410" s="68" t="s">
        <v>140</v>
      </c>
      <c r="F410" s="56"/>
      <c r="G410" s="56"/>
      <c r="H410" s="56"/>
      <c r="I410" s="56"/>
      <c r="J410" s="113"/>
      <c r="K410" s="113"/>
      <c r="L410" s="335"/>
      <c r="M410" s="335"/>
      <c r="N410" s="113"/>
      <c r="O410" s="113"/>
      <c r="P410" s="113"/>
      <c r="Q410" s="335"/>
      <c r="R410" s="335"/>
      <c r="S410" s="347"/>
      <c r="T410" s="113"/>
      <c r="U410" s="335"/>
      <c r="V410" s="335"/>
    </row>
    <row r="411" spans="2:22" ht="15.6">
      <c r="B411" s="112" t="s">
        <v>145</v>
      </c>
      <c r="C411" s="55" t="s">
        <v>10</v>
      </c>
      <c r="D411" s="113">
        <v>50</v>
      </c>
      <c r="E411" s="68" t="s">
        <v>137</v>
      </c>
      <c r="F411" s="56"/>
      <c r="G411" s="56"/>
      <c r="H411" s="56"/>
      <c r="I411" s="56"/>
      <c r="J411" s="113"/>
      <c r="K411" s="113"/>
      <c r="L411" s="335"/>
      <c r="M411" s="335"/>
      <c r="N411" s="113"/>
      <c r="O411" s="113"/>
      <c r="P411" s="113"/>
      <c r="Q411" s="335"/>
      <c r="R411" s="335"/>
      <c r="S411" s="347"/>
      <c r="T411" s="113"/>
      <c r="U411" s="335"/>
      <c r="V411" s="335"/>
    </row>
    <row r="412" spans="2:22" ht="15.6">
      <c r="B412" s="112" t="s">
        <v>145</v>
      </c>
      <c r="C412" s="55" t="s">
        <v>10</v>
      </c>
      <c r="D412" s="113">
        <v>50</v>
      </c>
      <c r="E412" s="68" t="s">
        <v>138</v>
      </c>
      <c r="F412" s="56"/>
      <c r="G412" s="56"/>
      <c r="H412" s="56"/>
      <c r="I412" s="56"/>
      <c r="J412" s="113"/>
      <c r="K412" s="113"/>
      <c r="L412" s="335"/>
      <c r="M412" s="335"/>
      <c r="N412" s="113"/>
      <c r="O412" s="113"/>
      <c r="P412" s="113"/>
      <c r="Q412" s="335"/>
      <c r="R412" s="335"/>
      <c r="S412" s="347"/>
      <c r="T412" s="113"/>
      <c r="U412" s="335"/>
      <c r="V412" s="335"/>
    </row>
    <row r="413" spans="2:22" ht="15.6">
      <c r="B413" s="112" t="s">
        <v>145</v>
      </c>
      <c r="C413" s="55" t="s">
        <v>10</v>
      </c>
      <c r="D413" s="113">
        <v>50</v>
      </c>
      <c r="E413" s="68" t="s">
        <v>139</v>
      </c>
      <c r="F413" s="56"/>
      <c r="G413" s="56"/>
      <c r="H413" s="56"/>
      <c r="I413" s="56"/>
      <c r="J413" s="113"/>
      <c r="K413" s="113"/>
      <c r="L413" s="335"/>
      <c r="M413" s="335"/>
      <c r="N413" s="113"/>
      <c r="O413" s="113"/>
      <c r="P413" s="113"/>
      <c r="Q413" s="335"/>
      <c r="R413" s="335"/>
      <c r="S413" s="347"/>
      <c r="T413" s="113"/>
      <c r="U413" s="335"/>
      <c r="V413" s="335"/>
    </row>
    <row r="414" spans="2:22" ht="15.6">
      <c r="B414" s="112" t="s">
        <v>145</v>
      </c>
      <c r="C414" s="55" t="s">
        <v>10</v>
      </c>
      <c r="D414" s="113">
        <v>50</v>
      </c>
      <c r="E414" s="68" t="s">
        <v>140</v>
      </c>
      <c r="F414" s="56"/>
      <c r="G414" s="56"/>
      <c r="H414" s="56"/>
      <c r="I414" s="56"/>
      <c r="J414" s="113"/>
      <c r="K414" s="113"/>
      <c r="L414" s="335"/>
      <c r="M414" s="335"/>
      <c r="N414" s="113"/>
      <c r="O414" s="113"/>
      <c r="P414" s="113"/>
      <c r="Q414" s="335"/>
      <c r="R414" s="335"/>
      <c r="S414" s="347"/>
      <c r="T414" s="113"/>
      <c r="U414" s="335"/>
      <c r="V414" s="335"/>
    </row>
    <row r="415" spans="2:22" ht="15.6">
      <c r="B415" s="112" t="s">
        <v>145</v>
      </c>
      <c r="C415" s="55" t="s">
        <v>10</v>
      </c>
      <c r="D415" s="113">
        <v>70</v>
      </c>
      <c r="E415" s="68" t="s">
        <v>137</v>
      </c>
      <c r="F415" s="56"/>
      <c r="G415" s="56"/>
      <c r="H415" s="56"/>
      <c r="I415" s="56"/>
      <c r="J415" s="113"/>
      <c r="K415" s="113"/>
      <c r="L415" s="335"/>
      <c r="M415" s="335"/>
      <c r="N415" s="113"/>
      <c r="O415" s="113"/>
      <c r="P415" s="113"/>
      <c r="Q415" s="335"/>
      <c r="R415" s="335"/>
      <c r="S415" s="347"/>
      <c r="T415" s="113"/>
      <c r="U415" s="335"/>
      <c r="V415" s="335"/>
    </row>
    <row r="416" spans="2:22" ht="15.6">
      <c r="B416" s="112" t="s">
        <v>145</v>
      </c>
      <c r="C416" s="55" t="s">
        <v>10</v>
      </c>
      <c r="D416" s="113">
        <v>70</v>
      </c>
      <c r="E416" s="68" t="s">
        <v>138</v>
      </c>
      <c r="F416" s="56"/>
      <c r="G416" s="56"/>
      <c r="H416" s="56"/>
      <c r="I416" s="56"/>
      <c r="J416" s="113"/>
      <c r="K416" s="113"/>
      <c r="L416" s="335"/>
      <c r="M416" s="335"/>
      <c r="N416" s="113"/>
      <c r="O416" s="113"/>
      <c r="P416" s="113"/>
      <c r="Q416" s="335"/>
      <c r="R416" s="335"/>
      <c r="S416" s="347"/>
      <c r="T416" s="113"/>
      <c r="U416" s="335"/>
      <c r="V416" s="335"/>
    </row>
    <row r="417" spans="2:22" ht="15.6">
      <c r="B417" s="112" t="s">
        <v>145</v>
      </c>
      <c r="C417" s="55" t="s">
        <v>10</v>
      </c>
      <c r="D417" s="113">
        <v>70</v>
      </c>
      <c r="E417" s="68" t="s">
        <v>139</v>
      </c>
      <c r="F417" s="56"/>
      <c r="G417" s="56"/>
      <c r="H417" s="56"/>
      <c r="I417" s="56"/>
      <c r="J417" s="113"/>
      <c r="K417" s="113"/>
      <c r="L417" s="335"/>
      <c r="M417" s="335"/>
      <c r="N417" s="113"/>
      <c r="O417" s="113"/>
      <c r="P417" s="113"/>
      <c r="Q417" s="335"/>
      <c r="R417" s="335"/>
      <c r="S417" s="347"/>
      <c r="T417" s="113"/>
      <c r="U417" s="335"/>
      <c r="V417" s="335"/>
    </row>
    <row r="418" spans="2:22" ht="15.6">
      <c r="B418" s="112" t="s">
        <v>145</v>
      </c>
      <c r="C418" s="55" t="s">
        <v>10</v>
      </c>
      <c r="D418" s="113">
        <v>70</v>
      </c>
      <c r="E418" s="68" t="s">
        <v>140</v>
      </c>
      <c r="F418" s="56"/>
      <c r="G418" s="56"/>
      <c r="H418" s="56"/>
      <c r="I418" s="56"/>
      <c r="J418" s="113"/>
      <c r="K418" s="113"/>
      <c r="L418" s="335"/>
      <c r="M418" s="335"/>
      <c r="N418" s="113"/>
      <c r="O418" s="113"/>
      <c r="P418" s="113"/>
      <c r="Q418" s="335"/>
      <c r="R418" s="335"/>
      <c r="S418" s="347"/>
      <c r="T418" s="113"/>
      <c r="U418" s="335"/>
      <c r="V418" s="335"/>
    </row>
    <row r="419" spans="2:22" ht="15.6">
      <c r="B419" s="120" t="s">
        <v>145</v>
      </c>
      <c r="C419" s="121" t="s">
        <v>14</v>
      </c>
      <c r="D419" s="122" t="s">
        <v>120</v>
      </c>
      <c r="E419" s="79" t="s">
        <v>121</v>
      </c>
      <c r="F419" s="122"/>
      <c r="G419" s="122"/>
      <c r="H419" s="122"/>
      <c r="I419" s="122"/>
      <c r="J419" s="348"/>
      <c r="K419" s="348"/>
      <c r="L419" s="343"/>
      <c r="M419" s="343"/>
      <c r="N419" s="348"/>
      <c r="O419" s="348"/>
      <c r="P419" s="348"/>
      <c r="Q419" s="343"/>
      <c r="R419" s="343"/>
      <c r="S419" s="349"/>
      <c r="T419" s="348"/>
      <c r="U419" s="343"/>
      <c r="V419" s="343"/>
    </row>
    <row r="420" spans="2:22" ht="15.6">
      <c r="B420" s="120" t="s">
        <v>145</v>
      </c>
      <c r="C420" s="121" t="s">
        <v>14</v>
      </c>
      <c r="D420" s="122" t="s">
        <v>122</v>
      </c>
      <c r="E420" s="79" t="s">
        <v>121</v>
      </c>
      <c r="F420" s="122"/>
      <c r="G420" s="122"/>
      <c r="H420" s="122"/>
      <c r="I420" s="122"/>
      <c r="J420" s="348"/>
      <c r="K420" s="348"/>
      <c r="L420" s="343"/>
      <c r="M420" s="343"/>
      <c r="N420" s="348"/>
      <c r="O420" s="348"/>
      <c r="P420" s="348"/>
      <c r="Q420" s="343"/>
      <c r="R420" s="343"/>
      <c r="S420" s="349"/>
      <c r="T420" s="348"/>
      <c r="U420" s="343"/>
      <c r="V420" s="343"/>
    </row>
    <row r="421" spans="2:22" ht="15.6">
      <c r="B421" s="120" t="s">
        <v>145</v>
      </c>
      <c r="C421" s="121" t="s">
        <v>14</v>
      </c>
      <c r="D421" s="122" t="s">
        <v>123</v>
      </c>
      <c r="E421" s="79" t="s">
        <v>121</v>
      </c>
      <c r="F421" s="122"/>
      <c r="G421" s="122"/>
      <c r="H421" s="122"/>
      <c r="I421" s="122"/>
      <c r="J421" s="348"/>
      <c r="K421" s="348"/>
      <c r="L421" s="343"/>
      <c r="M421" s="343"/>
      <c r="N421" s="348"/>
      <c r="O421" s="348"/>
      <c r="P421" s="348"/>
      <c r="Q421" s="343"/>
      <c r="R421" s="343"/>
      <c r="S421" s="349"/>
      <c r="T421" s="348"/>
      <c r="U421" s="343"/>
      <c r="V421" s="343"/>
    </row>
    <row r="422" spans="2:22" ht="15.6">
      <c r="B422" s="120" t="s">
        <v>145</v>
      </c>
      <c r="C422" s="121" t="s">
        <v>14</v>
      </c>
      <c r="D422" s="122" t="s">
        <v>124</v>
      </c>
      <c r="E422" s="79" t="s">
        <v>121</v>
      </c>
      <c r="F422" s="122"/>
      <c r="G422" s="122"/>
      <c r="H422" s="122"/>
      <c r="I422" s="122"/>
      <c r="J422" s="348"/>
      <c r="K422" s="348"/>
      <c r="L422" s="343"/>
      <c r="M422" s="343"/>
      <c r="N422" s="348"/>
      <c r="O422" s="348"/>
      <c r="P422" s="348"/>
      <c r="Q422" s="343"/>
      <c r="R422" s="343"/>
      <c r="S422" s="349"/>
      <c r="T422" s="348"/>
      <c r="U422" s="343"/>
      <c r="V422" s="343"/>
    </row>
    <row r="423" spans="2:22" ht="15.6">
      <c r="B423" s="120" t="s">
        <v>145</v>
      </c>
      <c r="C423" s="121" t="s">
        <v>14</v>
      </c>
      <c r="D423" s="122" t="s">
        <v>125</v>
      </c>
      <c r="E423" s="79" t="s">
        <v>121</v>
      </c>
      <c r="F423" s="122"/>
      <c r="G423" s="122"/>
      <c r="H423" s="122"/>
      <c r="I423" s="122"/>
      <c r="J423" s="348"/>
      <c r="K423" s="348"/>
      <c r="L423" s="343"/>
      <c r="M423" s="343"/>
      <c r="N423" s="348"/>
      <c r="O423" s="348"/>
      <c r="P423" s="348"/>
      <c r="Q423" s="343"/>
      <c r="R423" s="343"/>
      <c r="S423" s="349"/>
      <c r="T423" s="348"/>
      <c r="U423" s="343"/>
      <c r="V423" s="343"/>
    </row>
    <row r="424" spans="2:22" ht="15.6">
      <c r="B424" s="120" t="s">
        <v>145</v>
      </c>
      <c r="C424" s="121" t="s">
        <v>14</v>
      </c>
      <c r="D424" s="122" t="s">
        <v>126</v>
      </c>
      <c r="E424" s="79" t="s">
        <v>121</v>
      </c>
      <c r="F424" s="122"/>
      <c r="G424" s="122"/>
      <c r="H424" s="122"/>
      <c r="I424" s="122"/>
      <c r="J424" s="348"/>
      <c r="K424" s="348"/>
      <c r="L424" s="343"/>
      <c r="M424" s="343"/>
      <c r="N424" s="348"/>
      <c r="O424" s="348"/>
      <c r="P424" s="348"/>
      <c r="Q424" s="343"/>
      <c r="R424" s="343"/>
      <c r="S424" s="349"/>
      <c r="T424" s="348"/>
      <c r="U424" s="343"/>
      <c r="V424" s="343"/>
    </row>
    <row r="425" spans="2:22" ht="15.6">
      <c r="B425" s="120" t="s">
        <v>145</v>
      </c>
      <c r="C425" s="121" t="s">
        <v>12</v>
      </c>
      <c r="D425" s="122" t="s">
        <v>129</v>
      </c>
      <c r="E425" s="79" t="s">
        <v>121</v>
      </c>
      <c r="F425" s="122"/>
      <c r="G425" s="122"/>
      <c r="H425" s="122"/>
      <c r="I425" s="122"/>
      <c r="J425" s="348"/>
      <c r="K425" s="348"/>
      <c r="L425" s="343"/>
      <c r="M425" s="343"/>
      <c r="N425" s="348"/>
      <c r="O425" s="348"/>
      <c r="P425" s="348"/>
      <c r="Q425" s="343"/>
      <c r="R425" s="343"/>
      <c r="S425" s="349"/>
      <c r="T425" s="348"/>
      <c r="U425" s="343"/>
      <c r="V425" s="343"/>
    </row>
    <row r="426" spans="2:22" ht="15.6">
      <c r="B426" s="120" t="s">
        <v>145</v>
      </c>
      <c r="C426" s="121" t="s">
        <v>12</v>
      </c>
      <c r="D426" s="122" t="s">
        <v>130</v>
      </c>
      <c r="E426" s="79" t="s">
        <v>121</v>
      </c>
      <c r="F426" s="122"/>
      <c r="G426" s="122"/>
      <c r="H426" s="122"/>
      <c r="I426" s="122"/>
      <c r="J426" s="348"/>
      <c r="K426" s="348"/>
      <c r="L426" s="343"/>
      <c r="M426" s="343"/>
      <c r="N426" s="348"/>
      <c r="O426" s="348"/>
      <c r="P426" s="348"/>
      <c r="Q426" s="343"/>
      <c r="R426" s="343"/>
      <c r="S426" s="349"/>
      <c r="T426" s="348"/>
      <c r="U426" s="343"/>
      <c r="V426" s="343"/>
    </row>
    <row r="427" spans="2:22" ht="15.6">
      <c r="B427" s="120" t="s">
        <v>145</v>
      </c>
      <c r="C427" s="121" t="s">
        <v>12</v>
      </c>
      <c r="D427" s="122" t="s">
        <v>120</v>
      </c>
      <c r="E427" s="79" t="s">
        <v>121</v>
      </c>
      <c r="F427" s="122"/>
      <c r="G427" s="122"/>
      <c r="H427" s="122"/>
      <c r="I427" s="122"/>
      <c r="J427" s="348"/>
      <c r="K427" s="348"/>
      <c r="L427" s="343"/>
      <c r="M427" s="343"/>
      <c r="N427" s="348"/>
      <c r="O427" s="348"/>
      <c r="P427" s="348"/>
      <c r="Q427" s="343"/>
      <c r="R427" s="343"/>
      <c r="S427" s="349"/>
      <c r="T427" s="348"/>
      <c r="U427" s="343"/>
      <c r="V427" s="343"/>
    </row>
    <row r="428" spans="2:22" ht="15.6">
      <c r="B428" s="120" t="s">
        <v>145</v>
      </c>
      <c r="C428" s="121" t="s">
        <v>12</v>
      </c>
      <c r="D428" s="122" t="s">
        <v>122</v>
      </c>
      <c r="E428" s="79" t="s">
        <v>121</v>
      </c>
      <c r="F428" s="122"/>
      <c r="G428" s="122"/>
      <c r="H428" s="122"/>
      <c r="I428" s="122"/>
      <c r="J428" s="348"/>
      <c r="K428" s="348"/>
      <c r="L428" s="343"/>
      <c r="M428" s="343"/>
      <c r="N428" s="348"/>
      <c r="O428" s="348"/>
      <c r="P428" s="348"/>
      <c r="Q428" s="343"/>
      <c r="R428" s="343"/>
      <c r="S428" s="349"/>
      <c r="T428" s="348"/>
      <c r="U428" s="343"/>
      <c r="V428" s="343"/>
    </row>
    <row r="429" spans="2:22" ht="15.6">
      <c r="B429" s="120" t="s">
        <v>145</v>
      </c>
      <c r="C429" s="121" t="s">
        <v>12</v>
      </c>
      <c r="D429" s="122" t="s">
        <v>123</v>
      </c>
      <c r="E429" s="79" t="s">
        <v>121</v>
      </c>
      <c r="F429" s="122"/>
      <c r="G429" s="122"/>
      <c r="H429" s="122"/>
      <c r="I429" s="122"/>
      <c r="J429" s="348"/>
      <c r="K429" s="348"/>
      <c r="L429" s="343"/>
      <c r="M429" s="343"/>
      <c r="N429" s="348"/>
      <c r="O429" s="348"/>
      <c r="P429" s="348"/>
      <c r="Q429" s="343"/>
      <c r="R429" s="343"/>
      <c r="S429" s="349"/>
      <c r="T429" s="348"/>
      <c r="U429" s="343"/>
      <c r="V429" s="343"/>
    </row>
    <row r="430" spans="2:22" ht="15.6">
      <c r="B430" s="120" t="s">
        <v>145</v>
      </c>
      <c r="C430" s="121" t="s">
        <v>10</v>
      </c>
      <c r="D430" s="122" t="s">
        <v>132</v>
      </c>
      <c r="E430" s="79" t="s">
        <v>121</v>
      </c>
      <c r="F430" s="122"/>
      <c r="G430" s="122"/>
      <c r="H430" s="122"/>
      <c r="I430" s="122"/>
      <c r="J430" s="348"/>
      <c r="K430" s="348"/>
      <c r="L430" s="343"/>
      <c r="M430" s="343"/>
      <c r="N430" s="348"/>
      <c r="O430" s="348"/>
      <c r="P430" s="348"/>
      <c r="Q430" s="343"/>
      <c r="R430" s="343"/>
      <c r="S430" s="349"/>
      <c r="T430" s="348"/>
      <c r="U430" s="343"/>
      <c r="V430" s="343"/>
    </row>
    <row r="431" spans="2:22" ht="15.6">
      <c r="B431" s="120" t="s">
        <v>145</v>
      </c>
      <c r="C431" s="121" t="s">
        <v>10</v>
      </c>
      <c r="D431" s="122" t="s">
        <v>133</v>
      </c>
      <c r="E431" s="79" t="s">
        <v>121</v>
      </c>
      <c r="F431" s="122"/>
      <c r="G431" s="122"/>
      <c r="H431" s="122"/>
      <c r="I431" s="122"/>
      <c r="J431" s="348"/>
      <c r="K431" s="348"/>
      <c r="L431" s="343"/>
      <c r="M431" s="343"/>
      <c r="N431" s="348"/>
      <c r="O431" s="348"/>
      <c r="P431" s="348"/>
      <c r="Q431" s="343"/>
      <c r="R431" s="343"/>
      <c r="S431" s="349"/>
      <c r="T431" s="348"/>
      <c r="U431" s="343"/>
      <c r="V431" s="343"/>
    </row>
    <row r="432" spans="2:22" ht="15.6">
      <c r="B432" s="120" t="s">
        <v>145</v>
      </c>
      <c r="C432" s="121" t="s">
        <v>10</v>
      </c>
      <c r="D432" s="122" t="s">
        <v>130</v>
      </c>
      <c r="E432" s="79" t="s">
        <v>121</v>
      </c>
      <c r="F432" s="122"/>
      <c r="G432" s="122"/>
      <c r="H432" s="122"/>
      <c r="I432" s="122"/>
      <c r="J432" s="348"/>
      <c r="K432" s="348"/>
      <c r="L432" s="343"/>
      <c r="M432" s="343"/>
      <c r="N432" s="348"/>
      <c r="O432" s="348"/>
      <c r="P432" s="348"/>
      <c r="Q432" s="343"/>
      <c r="R432" s="343"/>
      <c r="S432" s="349"/>
      <c r="T432" s="348"/>
      <c r="U432" s="343"/>
      <c r="V432" s="343"/>
    </row>
    <row r="433" spans="2:22" ht="15.6">
      <c r="B433" s="120" t="s">
        <v>145</v>
      </c>
      <c r="C433" s="121" t="s">
        <v>14</v>
      </c>
      <c r="D433" s="78" t="s">
        <v>127</v>
      </c>
      <c r="E433" s="77" t="s">
        <v>137</v>
      </c>
      <c r="F433" s="473">
        <v>25</v>
      </c>
      <c r="G433" s="473">
        <v>5108</v>
      </c>
      <c r="H433" s="521">
        <v>25493</v>
      </c>
      <c r="I433" s="475">
        <v>2.1143319767428833E-2</v>
      </c>
      <c r="J433" s="476">
        <v>95.408685380241934</v>
      </c>
      <c r="K433" s="346"/>
      <c r="L433" s="343"/>
      <c r="M433" s="343"/>
      <c r="N433" s="476">
        <v>13.915823213637539</v>
      </c>
      <c r="O433" s="476">
        <v>108.97852967932411</v>
      </c>
      <c r="P433" s="346"/>
      <c r="Q433" s="343"/>
      <c r="R433" s="343"/>
      <c r="S433" s="520">
        <v>0.67885806686451999</v>
      </c>
      <c r="T433" s="476">
        <v>6.5329984613007258E-3</v>
      </c>
      <c r="U433" s="520">
        <v>0.66605338988037055</v>
      </c>
      <c r="V433" s="520">
        <v>0.69166274384866944</v>
      </c>
    </row>
    <row r="434" spans="2:22" ht="15.6">
      <c r="B434" s="120" t="s">
        <v>145</v>
      </c>
      <c r="C434" s="121" t="s">
        <v>14</v>
      </c>
      <c r="D434" s="78" t="s">
        <v>127</v>
      </c>
      <c r="E434" s="77" t="s">
        <v>138</v>
      </c>
      <c r="F434" s="473">
        <v>25</v>
      </c>
      <c r="G434" s="473">
        <v>1213</v>
      </c>
      <c r="H434" s="521">
        <v>5249</v>
      </c>
      <c r="I434" s="475">
        <v>3.5936336362043298E-3</v>
      </c>
      <c r="J434" s="476">
        <v>91.254057054437553</v>
      </c>
      <c r="K434" s="346"/>
      <c r="L434" s="343"/>
      <c r="M434" s="343"/>
      <c r="N434" s="476">
        <v>15.546924230097789</v>
      </c>
      <c r="O434" s="476">
        <v>107.06495759040006</v>
      </c>
      <c r="P434" s="346"/>
      <c r="Q434" s="343"/>
      <c r="R434" s="343"/>
      <c r="S434" s="520">
        <v>0.89925841206936497</v>
      </c>
      <c r="T434" s="476">
        <v>8.6420395630090879E-3</v>
      </c>
      <c r="U434" s="520">
        <v>0.88232001452586717</v>
      </c>
      <c r="V434" s="520">
        <v>0.91619680961286276</v>
      </c>
    </row>
    <row r="435" spans="2:22" ht="15.6">
      <c r="B435" s="120" t="s">
        <v>145</v>
      </c>
      <c r="C435" s="121" t="s">
        <v>14</v>
      </c>
      <c r="D435" s="78" t="s">
        <v>127</v>
      </c>
      <c r="E435" s="77" t="s">
        <v>139</v>
      </c>
      <c r="F435" s="473">
        <v>25</v>
      </c>
      <c r="G435" s="473">
        <v>1398</v>
      </c>
      <c r="H435" s="521">
        <v>5844</v>
      </c>
      <c r="I435" s="475">
        <v>4.0307907194911856E-3</v>
      </c>
      <c r="J435" s="476">
        <v>80.47883378527699</v>
      </c>
      <c r="K435" s="346"/>
      <c r="L435" s="343"/>
      <c r="M435" s="343"/>
      <c r="N435" s="476">
        <v>8.9377958826777455</v>
      </c>
      <c r="O435" s="476">
        <v>87.626423409069162</v>
      </c>
      <c r="P435" s="346"/>
      <c r="Q435" s="343"/>
      <c r="R435" s="343"/>
      <c r="S435" s="520">
        <v>0.68061910294501993</v>
      </c>
      <c r="T435" s="476">
        <v>1.246961226661197E-2</v>
      </c>
      <c r="U435" s="520">
        <v>0.65617866290246052</v>
      </c>
      <c r="V435" s="520">
        <v>0.70505954298757934</v>
      </c>
    </row>
    <row r="436" spans="2:22" ht="15.6">
      <c r="B436" s="120" t="s">
        <v>145</v>
      </c>
      <c r="C436" s="121" t="s">
        <v>14</v>
      </c>
      <c r="D436" s="78" t="s">
        <v>127</v>
      </c>
      <c r="E436" s="77" t="s">
        <v>140</v>
      </c>
      <c r="F436" s="473">
        <v>25</v>
      </c>
      <c r="G436" s="473">
        <v>95</v>
      </c>
      <c r="H436" s="473">
        <v>607</v>
      </c>
      <c r="I436" s="476">
        <v>3.8991940004300189E-4</v>
      </c>
      <c r="J436" s="476">
        <v>106.31254462795411</v>
      </c>
      <c r="K436" s="346"/>
      <c r="L436" s="346"/>
      <c r="M436" s="346"/>
      <c r="N436" s="476">
        <v>14.409992425573719</v>
      </c>
      <c r="O436" s="476">
        <v>117.00955136247302</v>
      </c>
      <c r="P436" s="346"/>
      <c r="Q436" s="346"/>
      <c r="R436" s="346"/>
      <c r="S436" s="520">
        <v>0.84764914764979127</v>
      </c>
      <c r="T436" s="476">
        <v>3.6869623802682085E-2</v>
      </c>
      <c r="U436" s="520">
        <v>0.77538468499653435</v>
      </c>
      <c r="V436" s="520">
        <v>0.91991361030304819</v>
      </c>
    </row>
    <row r="437" spans="2:22" ht="15.6">
      <c r="B437" s="120" t="s">
        <v>145</v>
      </c>
      <c r="C437" s="121" t="s">
        <v>12</v>
      </c>
      <c r="D437" s="78" t="s">
        <v>127</v>
      </c>
      <c r="E437" s="77" t="s">
        <v>137</v>
      </c>
      <c r="F437" s="473">
        <v>47</v>
      </c>
      <c r="G437" s="473">
        <v>11061</v>
      </c>
      <c r="H437" s="521">
        <v>38169</v>
      </c>
      <c r="I437" s="475">
        <v>0.36590865326139072</v>
      </c>
      <c r="J437" s="476">
        <v>67.846433488442401</v>
      </c>
      <c r="K437" s="346"/>
      <c r="L437" s="343"/>
      <c r="M437" s="343"/>
      <c r="N437" s="476">
        <v>10.60577767969431</v>
      </c>
      <c r="O437" s="476">
        <v>78.03916248934604</v>
      </c>
      <c r="P437" s="346"/>
      <c r="Q437" s="343"/>
      <c r="R437" s="343"/>
      <c r="S437" s="520">
        <v>0.84724512609884828</v>
      </c>
      <c r="T437" s="476">
        <v>3.4206203998884978E-3</v>
      </c>
      <c r="U437" s="520">
        <v>0.84054071011506681</v>
      </c>
      <c r="V437" s="520">
        <v>0.85394954208262974</v>
      </c>
    </row>
    <row r="438" spans="2:22" ht="15.6">
      <c r="B438" s="120" t="s">
        <v>145</v>
      </c>
      <c r="C438" s="121" t="s">
        <v>12</v>
      </c>
      <c r="D438" s="78" t="s">
        <v>127</v>
      </c>
      <c r="E438" s="77" t="s">
        <v>138</v>
      </c>
      <c r="F438" s="473">
        <v>47</v>
      </c>
      <c r="G438" s="473">
        <v>1851</v>
      </c>
      <c r="H438" s="521">
        <v>6558</v>
      </c>
      <c r="I438" s="475">
        <v>7.2461582642288608E-2</v>
      </c>
      <c r="J438" s="476">
        <v>64.095905560095417</v>
      </c>
      <c r="K438" s="346"/>
      <c r="L438" s="343"/>
      <c r="M438" s="343"/>
      <c r="N438" s="476">
        <v>9.908758738300854</v>
      </c>
      <c r="O438" s="476">
        <v>73.906726127130284</v>
      </c>
      <c r="P438" s="346"/>
      <c r="Q438" s="343"/>
      <c r="R438" s="343"/>
      <c r="S438" s="520">
        <v>0.87744587625703441</v>
      </c>
      <c r="T438" s="476">
        <v>7.6220347387281678E-3</v>
      </c>
      <c r="U438" s="520">
        <v>0.86250668816912723</v>
      </c>
      <c r="V438" s="520">
        <v>0.89238506434494158</v>
      </c>
    </row>
    <row r="439" spans="2:22" ht="15.6">
      <c r="B439" s="120" t="s">
        <v>145</v>
      </c>
      <c r="C439" s="121" t="s">
        <v>12</v>
      </c>
      <c r="D439" s="78" t="s">
        <v>127</v>
      </c>
      <c r="E439" s="77" t="s">
        <v>139</v>
      </c>
      <c r="F439" s="473">
        <v>47</v>
      </c>
      <c r="G439" s="473">
        <v>561</v>
      </c>
      <c r="H439" s="521">
        <v>2485</v>
      </c>
      <c r="I439" s="475">
        <v>4.9107013095774546E-2</v>
      </c>
      <c r="J439" s="476">
        <v>61.17204892762139</v>
      </c>
      <c r="K439" s="346"/>
      <c r="L439" s="343"/>
      <c r="M439" s="343"/>
      <c r="N439" s="476">
        <v>6.4730924339644895</v>
      </c>
      <c r="O439" s="476">
        <v>66.173213449921363</v>
      </c>
      <c r="P439" s="346"/>
      <c r="Q439" s="343"/>
      <c r="R439" s="343"/>
      <c r="S439" s="520">
        <v>0.79986356838613426</v>
      </c>
      <c r="T439" s="476">
        <v>1.6892331812766701E-2</v>
      </c>
      <c r="U439" s="520">
        <v>0.76675459803311152</v>
      </c>
      <c r="V439" s="520">
        <v>0.832972538739157</v>
      </c>
    </row>
    <row r="440" spans="2:22" ht="15.6">
      <c r="B440" s="120" t="s">
        <v>145</v>
      </c>
      <c r="C440" s="121" t="s">
        <v>12</v>
      </c>
      <c r="D440" s="78" t="s">
        <v>127</v>
      </c>
      <c r="E440" s="77" t="s">
        <v>140</v>
      </c>
      <c r="F440" s="473">
        <v>47</v>
      </c>
      <c r="G440" s="473">
        <v>705</v>
      </c>
      <c r="H440" s="473">
        <v>2712</v>
      </c>
      <c r="I440" s="476">
        <v>2.8574326205598802E-2</v>
      </c>
      <c r="J440" s="476">
        <v>71.053119896287299</v>
      </c>
      <c r="K440" s="346"/>
      <c r="L440" s="346"/>
      <c r="M440" s="346"/>
      <c r="N440" s="476">
        <v>11.867898261926836</v>
      </c>
      <c r="O440" s="476">
        <v>82.043632280425115</v>
      </c>
      <c r="P440" s="346"/>
      <c r="Q440" s="346"/>
      <c r="R440" s="346"/>
      <c r="S440" s="520">
        <v>0.7140611339553955</v>
      </c>
      <c r="T440" s="476">
        <v>1.7018047613671129E-2</v>
      </c>
      <c r="U440" s="520">
        <v>0.68070576063260013</v>
      </c>
      <c r="V440" s="520">
        <v>0.74741650727819087</v>
      </c>
    </row>
    <row r="441" spans="2:22" ht="15.6">
      <c r="B441" s="120" t="s">
        <v>145</v>
      </c>
      <c r="C441" s="121" t="s">
        <v>10</v>
      </c>
      <c r="D441" s="78" t="s">
        <v>127</v>
      </c>
      <c r="E441" s="77" t="s">
        <v>137</v>
      </c>
      <c r="F441" s="473">
        <v>43</v>
      </c>
      <c r="G441" s="473">
        <v>10625</v>
      </c>
      <c r="H441" s="521">
        <v>73855</v>
      </c>
      <c r="I441" s="475">
        <v>0.34066250074101523</v>
      </c>
      <c r="J441" s="476">
        <v>48.386270489669791</v>
      </c>
      <c r="K441" s="346"/>
      <c r="L441" s="343"/>
      <c r="M441" s="343"/>
      <c r="N441" s="476">
        <v>9.1943296968736572</v>
      </c>
      <c r="O441" s="476">
        <v>57.17827514662806</v>
      </c>
      <c r="P441" s="346"/>
      <c r="Q441" s="343"/>
      <c r="R441" s="343"/>
      <c r="S441" s="520">
        <v>0.5582636702047683</v>
      </c>
      <c r="T441" s="476">
        <v>4.8176669455784853E-3</v>
      </c>
      <c r="U441" s="520">
        <v>0.54882104299143442</v>
      </c>
      <c r="V441" s="520">
        <v>0.56770629741810219</v>
      </c>
    </row>
    <row r="442" spans="2:22" ht="15.6">
      <c r="B442" s="120" t="s">
        <v>145</v>
      </c>
      <c r="C442" s="121" t="s">
        <v>10</v>
      </c>
      <c r="D442" s="78" t="s">
        <v>127</v>
      </c>
      <c r="E442" s="77" t="s">
        <v>138</v>
      </c>
      <c r="F442" s="473">
        <v>43</v>
      </c>
      <c r="G442" s="473">
        <v>1730</v>
      </c>
      <c r="H442" s="521">
        <v>10973</v>
      </c>
      <c r="I442" s="475">
        <v>3.7544734981671886E-2</v>
      </c>
      <c r="J442" s="476">
        <v>44.451692799565791</v>
      </c>
      <c r="K442" s="346"/>
      <c r="L442" s="343"/>
      <c r="M442" s="343"/>
      <c r="N442" s="476">
        <v>8.3400432364907786</v>
      </c>
      <c r="O442" s="476">
        <v>52.522619888463531</v>
      </c>
      <c r="P442" s="346"/>
      <c r="Q442" s="343"/>
      <c r="R442" s="343"/>
      <c r="S442" s="520">
        <v>0.66345775351451719</v>
      </c>
      <c r="T442" s="476">
        <v>1.1360655226564676E-2</v>
      </c>
      <c r="U442" s="520">
        <v>0.64119086927045044</v>
      </c>
      <c r="V442" s="520">
        <v>0.68572463775858394</v>
      </c>
    </row>
    <row r="443" spans="2:22" ht="15.6">
      <c r="B443" s="120" t="s">
        <v>145</v>
      </c>
      <c r="C443" s="121" t="s">
        <v>10</v>
      </c>
      <c r="D443" s="78" t="s">
        <v>127</v>
      </c>
      <c r="E443" s="77" t="s">
        <v>139</v>
      </c>
      <c r="F443" s="473">
        <v>43</v>
      </c>
      <c r="G443" s="473">
        <v>525</v>
      </c>
      <c r="H443" s="521">
        <v>2532</v>
      </c>
      <c r="I443" s="475">
        <v>7.3569787807161125E-3</v>
      </c>
      <c r="J443" s="476">
        <v>38.764501907339259</v>
      </c>
      <c r="K443" s="346"/>
      <c r="L443" s="343"/>
      <c r="M443" s="343"/>
      <c r="N443" s="476">
        <v>5.4494691097616847</v>
      </c>
      <c r="O443" s="476">
        <v>43.730564528336792</v>
      </c>
      <c r="P443" s="346"/>
      <c r="Q443" s="343"/>
      <c r="R443" s="343"/>
      <c r="S443" s="520">
        <v>0.83078720180751819</v>
      </c>
      <c r="T443" s="476">
        <v>1.6363712881765597E-2</v>
      </c>
      <c r="U443" s="520">
        <v>0.79871432455925762</v>
      </c>
      <c r="V443" s="520">
        <v>0.86286007905577877</v>
      </c>
    </row>
    <row r="444" spans="2:22" ht="15.6">
      <c r="B444" s="120" t="s">
        <v>145</v>
      </c>
      <c r="C444" s="121" t="s">
        <v>10</v>
      </c>
      <c r="D444" s="78" t="s">
        <v>127</v>
      </c>
      <c r="E444" s="77" t="s">
        <v>140</v>
      </c>
      <c r="F444" s="473">
        <v>43</v>
      </c>
      <c r="G444" s="473">
        <v>1474</v>
      </c>
      <c r="H444" s="473">
        <v>13930</v>
      </c>
      <c r="I444" s="476">
        <v>6.9226546768377195E-2</v>
      </c>
      <c r="J444" s="476">
        <v>51.514339055551552</v>
      </c>
      <c r="K444" s="346"/>
      <c r="L444" s="346"/>
      <c r="M444" s="346"/>
      <c r="N444" s="476">
        <v>10.905105832618947</v>
      </c>
      <c r="O444" s="476">
        <v>60.251104587412932</v>
      </c>
      <c r="P444" s="346"/>
      <c r="Q444" s="346"/>
      <c r="R444" s="346"/>
      <c r="S444" s="520">
        <v>0.4681370053530523</v>
      </c>
      <c r="T444" s="476">
        <v>1.2996835789951691E-2</v>
      </c>
      <c r="U444" s="520">
        <v>0.442663207204747</v>
      </c>
      <c r="V444" s="520">
        <v>0.49361080350135761</v>
      </c>
    </row>
    <row r="445" spans="2:22" ht="15.6">
      <c r="B445" s="129" t="s">
        <v>146</v>
      </c>
      <c r="C445" s="130" t="s">
        <v>128</v>
      </c>
      <c r="D445" s="98" t="s">
        <v>127</v>
      </c>
      <c r="E445" s="97" t="s">
        <v>121</v>
      </c>
      <c r="F445" s="481">
        <v>25</v>
      </c>
      <c r="G445" s="481">
        <v>7814</v>
      </c>
      <c r="H445" s="481">
        <v>37193</v>
      </c>
      <c r="I445" s="485">
        <v>2.9157663523167333E-2</v>
      </c>
      <c r="J445" s="485">
        <v>103.24468729803588</v>
      </c>
      <c r="K445" s="352"/>
      <c r="L445" s="353"/>
      <c r="M445" s="353"/>
      <c r="N445" s="485">
        <v>14.931576683114162</v>
      </c>
      <c r="O445" s="485">
        <v>117.80399951903624</v>
      </c>
      <c r="P445" s="352"/>
      <c r="Q445" s="353"/>
      <c r="R445" s="353"/>
      <c r="S445" s="522">
        <v>0.76876754508507938</v>
      </c>
      <c r="T445" s="485">
        <v>4.7696357270917682E-3</v>
      </c>
      <c r="U445" s="523">
        <v>0.75941905905997953</v>
      </c>
      <c r="V445" s="523">
        <v>0.77811603111017924</v>
      </c>
    </row>
    <row r="446" spans="2:22" ht="15.6">
      <c r="B446" s="129" t="s">
        <v>146</v>
      </c>
      <c r="C446" s="130" t="s">
        <v>131</v>
      </c>
      <c r="D446" s="98" t="s">
        <v>127</v>
      </c>
      <c r="E446" s="97" t="s">
        <v>121</v>
      </c>
      <c r="F446" s="481">
        <v>47</v>
      </c>
      <c r="G446" s="481">
        <v>14178</v>
      </c>
      <c r="H446" s="481">
        <v>49924</v>
      </c>
      <c r="I446" s="485">
        <v>0.51605157520505252</v>
      </c>
      <c r="J446" s="485">
        <v>66.862230745125572</v>
      </c>
      <c r="K446" s="352"/>
      <c r="L446" s="353"/>
      <c r="M446" s="353"/>
      <c r="N446" s="485">
        <v>10.184527771109298</v>
      </c>
      <c r="O446" s="485">
        <v>76.551483341284708</v>
      </c>
      <c r="P446" s="352"/>
      <c r="Q446" s="353"/>
      <c r="R446" s="353"/>
      <c r="S446" s="522">
        <v>0.8396024491882047</v>
      </c>
      <c r="T446" s="485">
        <v>3.0819687346299641E-3</v>
      </c>
      <c r="U446" s="523">
        <v>0.83356179046833001</v>
      </c>
      <c r="V446" s="523">
        <v>0.84564310790807939</v>
      </c>
    </row>
    <row r="447" spans="2:22" ht="15.6">
      <c r="B447" s="129" t="s">
        <v>146</v>
      </c>
      <c r="C447" s="130" t="s">
        <v>134</v>
      </c>
      <c r="D447" s="98" t="s">
        <v>127</v>
      </c>
      <c r="E447" s="97" t="s">
        <v>121</v>
      </c>
      <c r="F447" s="481">
        <v>43</v>
      </c>
      <c r="G447" s="481">
        <v>14354</v>
      </c>
      <c r="H447" s="481">
        <v>101290</v>
      </c>
      <c r="I447" s="485">
        <v>0.45479076127178036</v>
      </c>
      <c r="J447" s="485">
        <v>48.381951054823034</v>
      </c>
      <c r="K447" s="352"/>
      <c r="L447" s="353"/>
      <c r="M447" s="353"/>
      <c r="N447" s="485">
        <v>9.3236337869068819</v>
      </c>
      <c r="O447" s="485">
        <v>57.044128856282462</v>
      </c>
      <c r="P447" s="352"/>
      <c r="Q447" s="353"/>
      <c r="R447" s="353"/>
      <c r="S447" s="522">
        <v>0.55763761535728773</v>
      </c>
      <c r="T447" s="485">
        <v>4.1455165661693997E-3</v>
      </c>
      <c r="U447" s="523">
        <v>0.54951240288759573</v>
      </c>
      <c r="V447" s="523">
        <v>0.56576282782697973</v>
      </c>
    </row>
    <row r="448" spans="2:22" ht="15.6">
      <c r="B448" s="129" t="s">
        <v>146</v>
      </c>
      <c r="C448" s="97" t="s">
        <v>135</v>
      </c>
      <c r="D448" s="98" t="s">
        <v>136</v>
      </c>
      <c r="E448" s="130" t="s">
        <v>137</v>
      </c>
      <c r="F448" s="319"/>
      <c r="G448" s="319"/>
      <c r="H448" s="319"/>
      <c r="I448" s="319"/>
      <c r="J448" s="351"/>
      <c r="K448" s="352"/>
      <c r="L448" s="353"/>
      <c r="M448" s="353"/>
      <c r="N448" s="351"/>
      <c r="O448" s="351"/>
      <c r="P448" s="352"/>
      <c r="Q448" s="353"/>
      <c r="R448" s="353"/>
      <c r="S448" s="354"/>
      <c r="T448" s="352"/>
      <c r="U448" s="353"/>
      <c r="V448" s="353"/>
    </row>
    <row r="449" spans="2:22" ht="15.6">
      <c r="B449" s="129" t="s">
        <v>146</v>
      </c>
      <c r="C449" s="97" t="s">
        <v>135</v>
      </c>
      <c r="D449" s="98" t="s">
        <v>136</v>
      </c>
      <c r="E449" s="130" t="s">
        <v>138</v>
      </c>
      <c r="F449" s="319"/>
      <c r="G449" s="319"/>
      <c r="H449" s="319"/>
      <c r="I449" s="319"/>
      <c r="J449" s="351"/>
      <c r="K449" s="352"/>
      <c r="L449" s="353"/>
      <c r="M449" s="353"/>
      <c r="N449" s="351"/>
      <c r="O449" s="351"/>
      <c r="P449" s="352"/>
      <c r="Q449" s="353"/>
      <c r="R449" s="353"/>
      <c r="S449" s="354"/>
      <c r="T449" s="352"/>
      <c r="U449" s="353"/>
      <c r="V449" s="353"/>
    </row>
    <row r="450" spans="2:22" ht="15.6">
      <c r="B450" s="129" t="s">
        <v>146</v>
      </c>
      <c r="C450" s="97" t="s">
        <v>135</v>
      </c>
      <c r="D450" s="98" t="s">
        <v>136</v>
      </c>
      <c r="E450" s="130" t="s">
        <v>139</v>
      </c>
      <c r="F450" s="319"/>
      <c r="G450" s="319"/>
      <c r="H450" s="319"/>
      <c r="I450" s="319"/>
      <c r="J450" s="351"/>
      <c r="K450" s="352"/>
      <c r="L450" s="353"/>
      <c r="M450" s="353"/>
      <c r="N450" s="351"/>
      <c r="O450" s="351"/>
      <c r="P450" s="352"/>
      <c r="Q450" s="353"/>
      <c r="R450" s="353"/>
      <c r="S450" s="354"/>
      <c r="T450" s="352"/>
      <c r="U450" s="353"/>
      <c r="V450" s="353"/>
    </row>
    <row r="451" spans="2:22" ht="15.6">
      <c r="B451" s="129" t="s">
        <v>146</v>
      </c>
      <c r="C451" s="97" t="s">
        <v>135</v>
      </c>
      <c r="D451" s="98" t="s">
        <v>136</v>
      </c>
      <c r="E451" s="130" t="s">
        <v>140</v>
      </c>
      <c r="F451" s="319"/>
      <c r="G451" s="319"/>
      <c r="H451" s="319"/>
      <c r="I451" s="319"/>
      <c r="J451" s="351"/>
      <c r="K451" s="352"/>
      <c r="L451" s="353"/>
      <c r="M451" s="353"/>
      <c r="N451" s="351"/>
      <c r="O451" s="351"/>
      <c r="P451" s="352"/>
      <c r="Q451" s="353"/>
      <c r="R451" s="353"/>
      <c r="S451" s="354"/>
      <c r="T451" s="352"/>
      <c r="U451" s="353"/>
      <c r="V451" s="353"/>
    </row>
    <row r="452" spans="2:22" ht="15.6">
      <c r="B452" s="131" t="s">
        <v>146</v>
      </c>
      <c r="C452" s="131" t="s">
        <v>135</v>
      </c>
      <c r="D452" s="132" t="s">
        <v>136</v>
      </c>
      <c r="E452" s="133" t="s">
        <v>121</v>
      </c>
      <c r="F452" s="326"/>
      <c r="G452" s="326"/>
      <c r="H452" s="326"/>
      <c r="I452" s="326"/>
      <c r="J452" s="326"/>
      <c r="K452" s="408"/>
      <c r="L452" s="409"/>
      <c r="M452" s="409"/>
      <c r="N452" s="409"/>
      <c r="O452" s="409"/>
      <c r="P452" s="408"/>
      <c r="Q452" s="409"/>
      <c r="R452" s="409"/>
      <c r="S452" s="409"/>
      <c r="T452" s="408"/>
      <c r="U452" s="409"/>
      <c r="V452" s="409"/>
    </row>
    <row r="453" spans="2:22" ht="15.6">
      <c r="B453" s="140"/>
    </row>
    <row r="454" spans="2:22">
      <c r="B454" s="147" t="s">
        <v>147</v>
      </c>
      <c r="C454" s="148"/>
      <c r="D454" s="148"/>
      <c r="E454" s="148"/>
    </row>
    <row r="455" spans="2:22">
      <c r="B455" s="149"/>
      <c r="C455" s="148" t="s">
        <v>148</v>
      </c>
      <c r="D455" s="148" t="s">
        <v>149</v>
      </c>
      <c r="F455"/>
      <c r="J455" s="144"/>
    </row>
    <row r="456" spans="2:22">
      <c r="B456" s="152"/>
      <c r="C456" s="148" t="s">
        <v>150</v>
      </c>
      <c r="D456" s="148" t="s">
        <v>151</v>
      </c>
      <c r="F456"/>
      <c r="J456" s="144"/>
    </row>
    <row r="457" spans="2:22">
      <c r="B457" s="153"/>
      <c r="C457" s="148" t="s">
        <v>152</v>
      </c>
      <c r="D457" s="148" t="s">
        <v>153</v>
      </c>
      <c r="F457"/>
      <c r="I457" s="144"/>
      <c r="J457" s="144"/>
    </row>
    <row r="458" spans="2:22">
      <c r="B458" s="154"/>
      <c r="C458" s="148" t="s">
        <v>154</v>
      </c>
      <c r="D458" s="148" t="s">
        <v>155</v>
      </c>
      <c r="F458"/>
      <c r="H458"/>
      <c r="I458" s="144"/>
      <c r="J458" s="144"/>
    </row>
    <row r="459" spans="2:22">
      <c r="B459" s="155"/>
      <c r="C459" s="148" t="s">
        <v>156</v>
      </c>
      <c r="D459" s="148" t="s">
        <v>157</v>
      </c>
      <c r="F459"/>
      <c r="G459"/>
      <c r="H459"/>
      <c r="I459" s="144"/>
      <c r="J459" s="144"/>
    </row>
    <row r="460" spans="2:22">
      <c r="B460"/>
      <c r="F460"/>
      <c r="G460"/>
      <c r="H460"/>
      <c r="I460" s="144"/>
      <c r="J460" s="144"/>
    </row>
    <row r="461" spans="2:22">
      <c r="B461" s="156" t="s">
        <v>158</v>
      </c>
      <c r="C461" s="148" t="s">
        <v>159</v>
      </c>
      <c r="D461" s="148"/>
      <c r="F461"/>
      <c r="G461"/>
      <c r="H461"/>
      <c r="I461" s="144"/>
      <c r="J461" s="144"/>
    </row>
    <row r="462" spans="2:22">
      <c r="B462" s="156" t="s">
        <v>102</v>
      </c>
      <c r="C462" s="156" t="s">
        <v>160</v>
      </c>
      <c r="D462" s="156"/>
    </row>
    <row r="463" spans="2:22">
      <c r="B463" s="156" t="s">
        <v>114</v>
      </c>
      <c r="C463" s="156" t="s">
        <v>161</v>
      </c>
      <c r="D463" s="156"/>
    </row>
    <row r="464" spans="2:22">
      <c r="B464" s="156" t="s">
        <v>162</v>
      </c>
      <c r="C464" s="156" t="s">
        <v>163</v>
      </c>
      <c r="D464" s="156"/>
    </row>
    <row r="465" spans="2:4">
      <c r="B465" s="156" t="s">
        <v>164</v>
      </c>
      <c r="C465" s="156" t="s">
        <v>165</v>
      </c>
      <c r="D465" s="156"/>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55D0E-142B-48B6-BFAF-2851444EBD92}">
  <dimension ref="A2:C92"/>
  <sheetViews>
    <sheetView workbookViewId="0">
      <selection activeCell="A100" sqref="A100"/>
    </sheetView>
  </sheetViews>
  <sheetFormatPr defaultColWidth="9.21875" defaultRowHeight="14.4"/>
  <cols>
    <col min="1" max="1" width="80.77734375" style="24" customWidth="1"/>
    <col min="2" max="2" width="45.77734375" style="4" customWidth="1"/>
    <col min="3" max="3" width="18.77734375" style="4" customWidth="1"/>
    <col min="4" max="16384" width="9.21875" style="4"/>
  </cols>
  <sheetData>
    <row r="2" spans="1:3" ht="20.399999999999999">
      <c r="A2" s="1"/>
      <c r="B2" s="2" t="s">
        <v>0</v>
      </c>
      <c r="C2" s="3"/>
    </row>
    <row r="3" spans="1:3" ht="15.6">
      <c r="A3" s="5" t="s">
        <v>1</v>
      </c>
      <c r="B3" s="6"/>
      <c r="C3" s="7" t="s">
        <v>2</v>
      </c>
    </row>
    <row r="4" spans="1:3" ht="76.5" customHeight="1">
      <c r="A4" s="8" t="s">
        <v>3</v>
      </c>
      <c r="B4" s="9" t="s">
        <v>395</v>
      </c>
      <c r="C4" s="10"/>
    </row>
    <row r="5" spans="1:3" ht="55.5" customHeight="1">
      <c r="A5" s="11" t="s">
        <v>5</v>
      </c>
      <c r="B5" s="9" t="s">
        <v>172</v>
      </c>
      <c r="C5" s="9" t="s">
        <v>396</v>
      </c>
    </row>
    <row r="6" spans="1:3" ht="20.25" customHeight="1">
      <c r="A6" s="11" t="s">
        <v>8</v>
      </c>
      <c r="B6" s="12"/>
      <c r="C6" s="12"/>
    </row>
    <row r="7" spans="1:3" ht="15.6">
      <c r="A7" s="15" t="s">
        <v>9</v>
      </c>
      <c r="B7" s="16"/>
      <c r="C7" s="12"/>
    </row>
    <row r="8" spans="1:3" ht="43.2">
      <c r="A8" s="17" t="s">
        <v>10</v>
      </c>
      <c r="B8" s="9" t="s">
        <v>239</v>
      </c>
      <c r="C8" s="9"/>
    </row>
    <row r="9" spans="1:3" ht="28.8">
      <c r="A9" s="17" t="s">
        <v>12</v>
      </c>
      <c r="B9" s="9" t="s">
        <v>240</v>
      </c>
      <c r="C9" s="9"/>
    </row>
    <row r="10" spans="1:3" ht="162.75" customHeight="1">
      <c r="A10" s="17" t="s">
        <v>14</v>
      </c>
      <c r="B10" s="9" t="s">
        <v>397</v>
      </c>
      <c r="C10" s="9"/>
    </row>
    <row r="11" spans="1:3" ht="15.75" customHeight="1">
      <c r="A11" s="15" t="s">
        <v>17</v>
      </c>
      <c r="B11" s="16"/>
      <c r="C11" s="12"/>
    </row>
    <row r="12" spans="1:3" ht="15.75" customHeight="1">
      <c r="A12" s="17" t="s">
        <v>18</v>
      </c>
      <c r="B12" s="9" t="s">
        <v>242</v>
      </c>
      <c r="C12" s="9"/>
    </row>
    <row r="13" spans="1:3" ht="15.75" customHeight="1">
      <c r="A13" s="17" t="s">
        <v>21</v>
      </c>
      <c r="B13" s="9" t="s">
        <v>20</v>
      </c>
      <c r="C13" s="9"/>
    </row>
    <row r="14" spans="1:3" ht="15.75" customHeight="1">
      <c r="A14" s="17" t="s">
        <v>23</v>
      </c>
      <c r="B14" s="9" t="s">
        <v>243</v>
      </c>
      <c r="C14" s="9"/>
    </row>
    <row r="15" spans="1:3" ht="15.75" customHeight="1">
      <c r="A15" s="17" t="s">
        <v>25</v>
      </c>
      <c r="B15" s="9" t="s">
        <v>20</v>
      </c>
      <c r="C15" s="9"/>
    </row>
    <row r="16" spans="1:3" ht="15.75" customHeight="1">
      <c r="A16" s="17" t="s">
        <v>27</v>
      </c>
      <c r="B16" s="9" t="s">
        <v>20</v>
      </c>
      <c r="C16" s="9"/>
    </row>
    <row r="17" spans="1:3" ht="15.75" customHeight="1">
      <c r="A17" s="17" t="s">
        <v>28</v>
      </c>
      <c r="B17" s="9" t="s">
        <v>20</v>
      </c>
      <c r="C17" s="9"/>
    </row>
    <row r="18" spans="1:3">
      <c r="A18" s="18" t="s">
        <v>29</v>
      </c>
      <c r="B18" s="12"/>
      <c r="C18" s="12"/>
    </row>
    <row r="19" spans="1:3" ht="28.8">
      <c r="A19" s="13" t="s">
        <v>30</v>
      </c>
      <c r="B19" s="12"/>
      <c r="C19" s="19"/>
    </row>
    <row r="20" spans="1:3">
      <c r="A20" s="18" t="s">
        <v>14</v>
      </c>
      <c r="B20" s="9"/>
      <c r="C20" s="9"/>
    </row>
    <row r="21" spans="1:3">
      <c r="A21" s="20" t="s">
        <v>31</v>
      </c>
      <c r="B21" s="299">
        <v>130</v>
      </c>
      <c r="C21" s="9"/>
    </row>
    <row r="22" spans="1:3">
      <c r="A22" s="20" t="s">
        <v>32</v>
      </c>
      <c r="B22" s="299">
        <v>130</v>
      </c>
      <c r="C22" s="9"/>
    </row>
    <row r="23" spans="1:3">
      <c r="A23" s="20" t="s">
        <v>33</v>
      </c>
      <c r="B23" s="299" t="s">
        <v>398</v>
      </c>
      <c r="C23" s="9"/>
    </row>
    <row r="24" spans="1:3">
      <c r="A24" s="20" t="s">
        <v>34</v>
      </c>
      <c r="B24" s="299">
        <v>130</v>
      </c>
      <c r="C24" s="9"/>
    </row>
    <row r="25" spans="1:3">
      <c r="A25" s="18" t="s">
        <v>12</v>
      </c>
      <c r="B25" s="9"/>
      <c r="C25" s="9"/>
    </row>
    <row r="26" spans="1:3">
      <c r="A26" s="20" t="s">
        <v>31</v>
      </c>
      <c r="B26" s="9">
        <v>90</v>
      </c>
      <c r="C26" s="9"/>
    </row>
    <row r="27" spans="1:3">
      <c r="A27" s="20" t="s">
        <v>32</v>
      </c>
      <c r="B27" s="9">
        <v>90</v>
      </c>
      <c r="C27" s="9"/>
    </row>
    <row r="28" spans="1:3">
      <c r="A28" s="20" t="s">
        <v>33</v>
      </c>
      <c r="B28" s="9">
        <v>80</v>
      </c>
      <c r="C28" s="9"/>
    </row>
    <row r="29" spans="1:3">
      <c r="A29" s="20" t="s">
        <v>34</v>
      </c>
      <c r="B29" s="9">
        <v>90</v>
      </c>
      <c r="C29" s="9"/>
    </row>
    <row r="30" spans="1:3">
      <c r="A30" s="18" t="s">
        <v>10</v>
      </c>
      <c r="B30" s="9"/>
      <c r="C30" s="9"/>
    </row>
    <row r="31" spans="1:3">
      <c r="A31" s="20" t="s">
        <v>31</v>
      </c>
      <c r="B31" s="299">
        <v>50</v>
      </c>
      <c r="C31" s="9"/>
    </row>
    <row r="32" spans="1:3">
      <c r="A32" s="20" t="s">
        <v>32</v>
      </c>
      <c r="B32" s="299">
        <v>50</v>
      </c>
      <c r="C32" s="9"/>
    </row>
    <row r="33" spans="1:3">
      <c r="A33" s="20" t="s">
        <v>33</v>
      </c>
      <c r="B33" s="299">
        <v>50</v>
      </c>
      <c r="C33" s="9"/>
    </row>
    <row r="34" spans="1:3">
      <c r="A34" s="20" t="s">
        <v>34</v>
      </c>
      <c r="B34" s="299">
        <v>50</v>
      </c>
      <c r="C34" s="9"/>
    </row>
    <row r="35" spans="1:3" ht="15.75" customHeight="1">
      <c r="A35" s="18" t="s">
        <v>35</v>
      </c>
      <c r="B35" s="12"/>
      <c r="C35" s="12"/>
    </row>
    <row r="36" spans="1:3" ht="7.5" customHeight="1">
      <c r="A36" s="11"/>
      <c r="B36" s="21"/>
      <c r="C36" s="21"/>
    </row>
    <row r="37" spans="1:3" ht="15.6">
      <c r="A37" s="5" t="s">
        <v>36</v>
      </c>
      <c r="B37" s="6"/>
      <c r="C37" s="7" t="s">
        <v>2</v>
      </c>
    </row>
    <row r="38" spans="1:3">
      <c r="A38" s="11" t="s">
        <v>37</v>
      </c>
      <c r="B38" s="21" t="s">
        <v>38</v>
      </c>
      <c r="C38" s="21"/>
    </row>
    <row r="39" spans="1:3">
      <c r="A39" s="11" t="s">
        <v>39</v>
      </c>
      <c r="B39" s="21" t="s">
        <v>40</v>
      </c>
      <c r="C39" s="21"/>
    </row>
    <row r="40" spans="1:3">
      <c r="A40" s="8" t="s">
        <v>41</v>
      </c>
      <c r="B40" s="12"/>
      <c r="C40" s="12"/>
    </row>
    <row r="41" spans="1:3">
      <c r="A41" s="11" t="s">
        <v>42</v>
      </c>
      <c r="B41" s="9">
        <v>36346</v>
      </c>
      <c r="C41" s="9"/>
    </row>
    <row r="42" spans="1:3">
      <c r="A42" s="11" t="s">
        <v>44</v>
      </c>
      <c r="B42" s="9" t="s">
        <v>246</v>
      </c>
      <c r="C42" s="9"/>
    </row>
    <row r="43" spans="1:3" ht="15.6">
      <c r="A43" s="15" t="s">
        <v>46</v>
      </c>
      <c r="B43" s="12"/>
      <c r="C43" s="12"/>
    </row>
    <row r="44" spans="1:3" ht="28.8">
      <c r="A44" s="17" t="s">
        <v>47</v>
      </c>
      <c r="B44" s="9" t="s">
        <v>399</v>
      </c>
      <c r="C44" s="9"/>
    </row>
    <row r="45" spans="1:3" ht="15.6">
      <c r="A45" s="17" t="s">
        <v>49</v>
      </c>
      <c r="B45" s="9" t="s">
        <v>400</v>
      </c>
      <c r="C45" s="9"/>
    </row>
    <row r="46" spans="1:3" ht="28.8">
      <c r="A46" s="17" t="s">
        <v>50</v>
      </c>
      <c r="B46" s="9" t="s">
        <v>401</v>
      </c>
      <c r="C46" s="9"/>
    </row>
    <row r="47" spans="1:3" ht="15.6">
      <c r="A47" s="22" t="s">
        <v>52</v>
      </c>
      <c r="B47" s="12"/>
      <c r="C47" s="12"/>
    </row>
    <row r="48" spans="1:3">
      <c r="A48" s="18" t="s">
        <v>53</v>
      </c>
      <c r="B48" s="14"/>
      <c r="C48" s="14"/>
    </row>
    <row r="49" spans="1:3" ht="15.75" customHeight="1">
      <c r="A49" s="18" t="s">
        <v>54</v>
      </c>
      <c r="B49" s="12"/>
      <c r="C49" s="12"/>
    </row>
    <row r="50" spans="1:3" ht="15.75" customHeight="1">
      <c r="A50" s="20" t="s">
        <v>55</v>
      </c>
      <c r="B50" s="12"/>
      <c r="C50" s="12"/>
    </row>
    <row r="51" spans="1:3" ht="15.75" customHeight="1">
      <c r="A51" s="20" t="s">
        <v>56</v>
      </c>
      <c r="B51" s="12"/>
      <c r="C51" s="12"/>
    </row>
    <row r="52" spans="1:3" ht="28.8">
      <c r="A52" s="13" t="s">
        <v>57</v>
      </c>
      <c r="B52" s="14"/>
      <c r="C52" s="14"/>
    </row>
    <row r="53" spans="1:3" ht="7.5" customHeight="1">
      <c r="A53" s="11"/>
      <c r="B53" s="21"/>
      <c r="C53" s="21"/>
    </row>
    <row r="54" spans="1:3" ht="15.6">
      <c r="A54" s="5" t="s">
        <v>58</v>
      </c>
      <c r="B54" s="6"/>
      <c r="C54" s="7" t="s">
        <v>2</v>
      </c>
    </row>
    <row r="55" spans="1:3" ht="15.6">
      <c r="A55" s="15" t="s">
        <v>59</v>
      </c>
      <c r="B55" s="12"/>
      <c r="C55" s="12"/>
    </row>
    <row r="56" spans="1:3" ht="17.25" customHeight="1">
      <c r="A56" s="17" t="s">
        <v>60</v>
      </c>
      <c r="B56" s="23" t="s">
        <v>402</v>
      </c>
      <c r="C56" s="9"/>
    </row>
    <row r="57" spans="1:3" ht="15.6">
      <c r="A57" s="17" t="s">
        <v>62</v>
      </c>
      <c r="B57" s="9" t="s">
        <v>403</v>
      </c>
      <c r="C57" s="9"/>
    </row>
    <row r="58" spans="1:3" ht="15.6">
      <c r="A58" s="15" t="s">
        <v>64</v>
      </c>
      <c r="B58" s="12"/>
      <c r="C58" s="12"/>
    </row>
    <row r="59" spans="1:3" ht="15.6">
      <c r="A59" s="17" t="s">
        <v>10</v>
      </c>
      <c r="B59" s="9">
        <v>43</v>
      </c>
      <c r="C59" s="9"/>
    </row>
    <row r="60" spans="1:3" ht="15.6">
      <c r="A60" s="17" t="s">
        <v>12</v>
      </c>
      <c r="B60" s="9">
        <v>47</v>
      </c>
      <c r="C60" s="9"/>
    </row>
    <row r="61" spans="1:3" ht="15.6">
      <c r="A61" s="17" t="s">
        <v>14</v>
      </c>
      <c r="B61" s="9">
        <v>25</v>
      </c>
      <c r="C61" s="9"/>
    </row>
    <row r="62" spans="1:3" ht="15.6">
      <c r="A62" s="15" t="s">
        <v>65</v>
      </c>
      <c r="B62" s="14"/>
      <c r="C62" s="14"/>
    </row>
    <row r="63" spans="1:3" ht="15.6">
      <c r="A63" s="17" t="s">
        <v>10</v>
      </c>
      <c r="B63" s="9">
        <v>43</v>
      </c>
      <c r="C63" s="9"/>
    </row>
    <row r="64" spans="1:3" ht="15.6">
      <c r="A64" s="17" t="s">
        <v>12</v>
      </c>
      <c r="B64" s="9">
        <v>47</v>
      </c>
      <c r="C64" s="9"/>
    </row>
    <row r="65" spans="1:3" ht="15.6">
      <c r="A65" s="17" t="s">
        <v>14</v>
      </c>
      <c r="B65" s="9">
        <v>25</v>
      </c>
      <c r="C65" s="9"/>
    </row>
    <row r="66" spans="1:3" ht="15.6">
      <c r="A66" s="17" t="s">
        <v>18</v>
      </c>
      <c r="B66" s="9">
        <v>91</v>
      </c>
      <c r="C66" s="9"/>
    </row>
    <row r="67" spans="1:3" ht="15.6">
      <c r="A67" s="17" t="s">
        <v>21</v>
      </c>
      <c r="B67" s="9">
        <v>0</v>
      </c>
      <c r="C67" s="9"/>
    </row>
    <row r="68" spans="1:3" ht="15.6">
      <c r="A68" s="17" t="s">
        <v>23</v>
      </c>
      <c r="B68" s="9">
        <v>24</v>
      </c>
      <c r="C68" s="9"/>
    </row>
    <row r="69" spans="1:3" ht="15.6">
      <c r="A69" s="17" t="s">
        <v>25</v>
      </c>
      <c r="B69" s="9">
        <v>0</v>
      </c>
      <c r="C69" s="9"/>
    </row>
    <row r="70" spans="1:3" ht="15.6">
      <c r="A70" s="17" t="s">
        <v>27</v>
      </c>
      <c r="B70" s="9">
        <v>0</v>
      </c>
      <c r="C70" s="9"/>
    </row>
    <row r="71" spans="1:3" ht="15.6">
      <c r="A71" s="17" t="s">
        <v>28</v>
      </c>
      <c r="B71" s="9">
        <v>0</v>
      </c>
      <c r="C71" s="9"/>
    </row>
    <row r="72" spans="1:3">
      <c r="A72" s="11" t="s">
        <v>66</v>
      </c>
      <c r="B72" s="397">
        <v>0.15069444444444444</v>
      </c>
      <c r="C72" s="9"/>
    </row>
    <row r="73" spans="1:3">
      <c r="A73" s="11" t="s">
        <v>68</v>
      </c>
      <c r="B73" s="14"/>
      <c r="C73" s="14"/>
    </row>
    <row r="74" spans="1:3" ht="28.8">
      <c r="A74" s="11" t="s">
        <v>69</v>
      </c>
      <c r="B74" s="503" t="s">
        <v>404</v>
      </c>
      <c r="C74" s="9"/>
    </row>
    <row r="75" spans="1:3" ht="33" customHeight="1">
      <c r="A75" s="18" t="s">
        <v>71</v>
      </c>
      <c r="B75" s="9" t="s">
        <v>196</v>
      </c>
      <c r="C75" s="9"/>
    </row>
    <row r="76" spans="1:3" ht="39" customHeight="1">
      <c r="A76" s="13" t="s">
        <v>74</v>
      </c>
      <c r="B76" s="11" t="s">
        <v>16</v>
      </c>
      <c r="C76" s="9"/>
    </row>
    <row r="77" spans="1:3" ht="33.75" customHeight="1">
      <c r="A77" s="11" t="s">
        <v>76</v>
      </c>
      <c r="B77" s="9" t="s">
        <v>199</v>
      </c>
      <c r="C77" s="9"/>
    </row>
    <row r="78" spans="1:3" ht="29.25" customHeight="1">
      <c r="A78" s="11" t="s">
        <v>77</v>
      </c>
      <c r="B78" s="9" t="s">
        <v>253</v>
      </c>
      <c r="C78" s="9"/>
    </row>
    <row r="79" spans="1:3" ht="29.25" customHeight="1">
      <c r="A79" s="11" t="s">
        <v>79</v>
      </c>
      <c r="B79" s="9" t="s">
        <v>254</v>
      </c>
      <c r="C79" s="9"/>
    </row>
    <row r="80" spans="1:3" ht="15.75" customHeight="1">
      <c r="A80" s="22" t="s">
        <v>52</v>
      </c>
      <c r="B80" s="14"/>
      <c r="C80" s="14"/>
    </row>
    <row r="81" spans="1:3" ht="29.25" customHeight="1">
      <c r="A81" s="11" t="s">
        <v>82</v>
      </c>
      <c r="B81" s="14"/>
      <c r="C81" s="14"/>
    </row>
    <row r="82" spans="1:3" ht="7.5" customHeight="1">
      <c r="A82" s="11"/>
      <c r="B82" s="21"/>
      <c r="C82" s="21"/>
    </row>
    <row r="83" spans="1:3" ht="15.6">
      <c r="A83" s="5" t="s">
        <v>83</v>
      </c>
      <c r="B83" s="6"/>
      <c r="C83" s="7" t="s">
        <v>2</v>
      </c>
    </row>
    <row r="84" spans="1:3" ht="57.6">
      <c r="A84" s="11" t="s">
        <v>84</v>
      </c>
      <c r="B84" s="9" t="s">
        <v>405</v>
      </c>
      <c r="C84" s="9"/>
    </row>
    <row r="85" spans="1:3" ht="57.6">
      <c r="A85" s="11" t="s">
        <v>86</v>
      </c>
      <c r="B85" s="9" t="s">
        <v>406</v>
      </c>
      <c r="C85" s="9"/>
    </row>
    <row r="86" spans="1:3">
      <c r="A86" s="11" t="s">
        <v>87</v>
      </c>
      <c r="B86" s="9" t="s">
        <v>16</v>
      </c>
      <c r="C86" s="9"/>
    </row>
    <row r="87" spans="1:3" ht="43.2">
      <c r="A87" s="11" t="s">
        <v>89</v>
      </c>
      <c r="B87" s="398" t="s">
        <v>407</v>
      </c>
      <c r="C87" s="9"/>
    </row>
    <row r="88" spans="1:3" ht="211.5" customHeight="1">
      <c r="A88" s="18" t="s">
        <v>90</v>
      </c>
      <c r="B88" s="9" t="s">
        <v>258</v>
      </c>
      <c r="C88" s="9"/>
    </row>
    <row r="89" spans="1:3" ht="35.25" customHeight="1">
      <c r="A89" s="18" t="s">
        <v>92</v>
      </c>
      <c r="B89" s="504" t="s">
        <v>408</v>
      </c>
      <c r="C89" s="9"/>
    </row>
    <row r="90" spans="1:3" ht="18" customHeight="1">
      <c r="A90" s="11"/>
      <c r="B90" s="21"/>
      <c r="C90" s="21"/>
    </row>
    <row r="91" spans="1:3" ht="15.6">
      <c r="A91" s="5" t="s">
        <v>93</v>
      </c>
      <c r="B91" s="6"/>
      <c r="C91" s="7" t="s">
        <v>2</v>
      </c>
    </row>
    <row r="92" spans="1:3" ht="189.75" customHeight="1">
      <c r="A92" s="11" t="s">
        <v>94</v>
      </c>
      <c r="B92" s="9" t="s">
        <v>409</v>
      </c>
      <c r="C92" s="9"/>
    </row>
  </sheetData>
  <dataValidations count="4">
    <dataValidation type="list" allowBlank="1" showInputMessage="1" showErrorMessage="1" sqref="B39" xr:uid="{4CC12DD4-0D6A-40E7-94A7-423397C0ECE4}">
      <formula1>"Please select, Simple random, Stratified random, Other (please specify)"</formula1>
    </dataValidation>
    <dataValidation type="list" allowBlank="1" showInputMessage="1" showErrorMessage="1" sqref="B5" xr:uid="{9178C1DB-7B73-4505-BCC7-95665C11109E}">
      <formula1>"Please select, Roadside observations by researchers, Automated measurements, Self-reported behaviour, Observations/measurements by the police, Analysis of video images, Analysis of existing databases, Other (please specify)"</formula1>
    </dataValidation>
    <dataValidation type="list" allowBlank="1" showInputMessage="1" showErrorMessage="1" sqref="B38" xr:uid="{CF193ED1-0C5B-424E-B0C6-48D9E15FFA9A}">
      <formula1>"Please select, Vehicle, Driver, Rider, Passenger, Driver and Passenger, Rider and Passenger, Other (please specify)"</formula1>
    </dataValidation>
    <dataValidation type="list" allowBlank="1" showInputMessage="1" showErrorMessage="1" sqref="B75" xr:uid="{939F617C-945E-4565-B52B-DFE5F2DB2E0F}">
      <formula1>"National mobility survey, Automatic traffic measuring points, Traffic counts during measurements, Other (please specify)"</formula1>
    </dataValidation>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0A770-B098-46AA-A4B5-3021C313217B}">
  <sheetPr>
    <tabColor theme="0" tint="-0.499984740745262"/>
  </sheetPr>
  <dimension ref="A2"/>
  <sheetViews>
    <sheetView workbookViewId="0">
      <selection activeCell="A2" sqref="A2"/>
    </sheetView>
  </sheetViews>
  <sheetFormatPr defaultRowHeight="14.4"/>
  <sheetData>
    <row r="2" spans="1:1">
      <c r="A2" t="s">
        <v>394</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7DC55-4D6B-4E1B-A84A-C0AA12E713EA}">
  <dimension ref="A1"/>
  <sheetViews>
    <sheetView workbookViewId="0">
      <selection activeCell="G27" sqref="G27"/>
    </sheetView>
  </sheetViews>
  <sheetFormatPr defaultRowHeight="14.4"/>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08EBA-0F6F-4C77-86EA-EF6B283466D5}">
  <dimension ref="A1"/>
  <sheetViews>
    <sheetView workbookViewId="0">
      <selection activeCell="G31" sqref="G31"/>
    </sheetView>
  </sheetViews>
  <sheetFormatPr defaultRowHeight="14.4"/>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18089-1EE4-4370-AB40-9D3DB2048330}">
  <dimension ref="A2:C92"/>
  <sheetViews>
    <sheetView workbookViewId="0">
      <selection activeCell="A97" sqref="A97"/>
    </sheetView>
  </sheetViews>
  <sheetFormatPr defaultColWidth="9.109375" defaultRowHeight="14.4"/>
  <cols>
    <col min="1" max="1" width="80.88671875" style="24" customWidth="1"/>
    <col min="2" max="2" width="45.6640625" style="4" customWidth="1"/>
    <col min="3" max="3" width="32.6640625" style="4" customWidth="1"/>
    <col min="4" max="16384" width="9.109375" style="4"/>
  </cols>
  <sheetData>
    <row r="2" spans="1:3" ht="20.399999999999999">
      <c r="A2" s="1"/>
      <c r="B2" s="2" t="s">
        <v>0</v>
      </c>
      <c r="C2" s="3"/>
    </row>
    <row r="3" spans="1:3" ht="15.6">
      <c r="A3" s="5" t="s">
        <v>1</v>
      </c>
      <c r="B3" s="6"/>
      <c r="C3" s="7" t="s">
        <v>2</v>
      </c>
    </row>
    <row r="4" spans="1:3" ht="39" customHeight="1">
      <c r="A4" s="8" t="s">
        <v>3</v>
      </c>
      <c r="B4" s="9" t="s">
        <v>4</v>
      </c>
      <c r="C4" s="10"/>
    </row>
    <row r="5" spans="1:3" ht="20.25" customHeight="1">
      <c r="A5" s="11" t="s">
        <v>5</v>
      </c>
      <c r="B5" s="9" t="s">
        <v>6</v>
      </c>
      <c r="C5" s="9" t="s">
        <v>7</v>
      </c>
    </row>
    <row r="6" spans="1:3" ht="20.25" customHeight="1">
      <c r="A6" s="11" t="s">
        <v>8</v>
      </c>
      <c r="B6" s="12"/>
      <c r="C6" s="12"/>
    </row>
    <row r="7" spans="1:3" ht="15.6">
      <c r="A7" s="15" t="s">
        <v>9</v>
      </c>
      <c r="B7" s="16"/>
      <c r="C7" s="12"/>
    </row>
    <row r="8" spans="1:3" ht="28.8">
      <c r="A8" s="17" t="s">
        <v>10</v>
      </c>
      <c r="B8" s="9" t="s">
        <v>11</v>
      </c>
      <c r="C8" s="9"/>
    </row>
    <row r="9" spans="1:3" ht="28.8">
      <c r="A9" s="17" t="s">
        <v>12</v>
      </c>
      <c r="B9" s="9" t="s">
        <v>13</v>
      </c>
      <c r="C9" s="9"/>
    </row>
    <row r="10" spans="1:3" ht="131.25" customHeight="1">
      <c r="A10" s="17" t="s">
        <v>14</v>
      </c>
      <c r="B10" s="9" t="s">
        <v>15</v>
      </c>
      <c r="C10" s="9"/>
    </row>
    <row r="11" spans="1:3" ht="15.75" customHeight="1">
      <c r="A11" s="15" t="s">
        <v>17</v>
      </c>
      <c r="B11" s="16"/>
      <c r="C11" s="12"/>
    </row>
    <row r="12" spans="1:3" ht="15.75" customHeight="1">
      <c r="A12" s="17" t="s">
        <v>18</v>
      </c>
      <c r="B12" s="9" t="s">
        <v>19</v>
      </c>
    </row>
    <row r="13" spans="1:3" ht="15.75" customHeight="1">
      <c r="A13" s="17" t="s">
        <v>21</v>
      </c>
      <c r="B13" s="9" t="s">
        <v>22</v>
      </c>
    </row>
    <row r="14" spans="1:3" ht="15.75" customHeight="1">
      <c r="A14" s="17" t="s">
        <v>23</v>
      </c>
      <c r="B14" s="9" t="s">
        <v>24</v>
      </c>
    </row>
    <row r="15" spans="1:3" ht="15.75" customHeight="1">
      <c r="A15" s="17" t="s">
        <v>25</v>
      </c>
      <c r="B15" s="9" t="s">
        <v>26</v>
      </c>
    </row>
    <row r="16" spans="1:3" ht="15.75" customHeight="1">
      <c r="A16" s="17" t="s">
        <v>27</v>
      </c>
      <c r="B16" s="9" t="s">
        <v>16</v>
      </c>
    </row>
    <row r="17" spans="1:3" ht="15.75" customHeight="1">
      <c r="A17" s="17" t="s">
        <v>28</v>
      </c>
      <c r="B17" s="9" t="s">
        <v>16</v>
      </c>
    </row>
    <row r="18" spans="1:3">
      <c r="A18" s="18" t="s">
        <v>29</v>
      </c>
      <c r="B18" s="12"/>
      <c r="C18" s="12"/>
    </row>
    <row r="19" spans="1:3" ht="28.8">
      <c r="A19" s="13" t="s">
        <v>30</v>
      </c>
      <c r="B19" s="12"/>
      <c r="C19" s="19"/>
    </row>
    <row r="20" spans="1:3">
      <c r="A20" s="18" t="s">
        <v>14</v>
      </c>
      <c r="B20" s="9"/>
      <c r="C20" s="9"/>
    </row>
    <row r="21" spans="1:3">
      <c r="A21" s="20" t="s">
        <v>31</v>
      </c>
      <c r="B21" s="9">
        <v>130</v>
      </c>
      <c r="C21" s="9"/>
    </row>
    <row r="22" spans="1:3">
      <c r="A22" s="20" t="s">
        <v>32</v>
      </c>
      <c r="B22" s="9" t="s">
        <v>20</v>
      </c>
      <c r="C22" s="9"/>
    </row>
    <row r="23" spans="1:3">
      <c r="A23" s="20" t="s">
        <v>33</v>
      </c>
      <c r="B23" s="9" t="s">
        <v>20</v>
      </c>
      <c r="C23" s="9"/>
    </row>
    <row r="24" spans="1:3">
      <c r="A24" s="20" t="s">
        <v>34</v>
      </c>
      <c r="B24" s="9" t="s">
        <v>20</v>
      </c>
      <c r="C24" s="9"/>
    </row>
    <row r="25" spans="1:3">
      <c r="A25" s="18" t="s">
        <v>12</v>
      </c>
      <c r="B25" s="9"/>
      <c r="C25" s="9"/>
    </row>
    <row r="26" spans="1:3">
      <c r="A26" s="20" t="s">
        <v>31</v>
      </c>
      <c r="B26" s="9">
        <v>100</v>
      </c>
      <c r="C26" s="9"/>
    </row>
    <row r="27" spans="1:3">
      <c r="A27" s="20" t="s">
        <v>32</v>
      </c>
      <c r="B27" s="9">
        <v>100</v>
      </c>
      <c r="C27" s="9"/>
    </row>
    <row r="28" spans="1:3">
      <c r="A28" s="20" t="s">
        <v>33</v>
      </c>
      <c r="B28" s="9">
        <v>100</v>
      </c>
      <c r="C28" s="9"/>
    </row>
    <row r="29" spans="1:3">
      <c r="A29" s="20" t="s">
        <v>34</v>
      </c>
      <c r="B29" s="9">
        <v>100</v>
      </c>
      <c r="C29" s="9"/>
    </row>
    <row r="30" spans="1:3">
      <c r="A30" s="18" t="s">
        <v>10</v>
      </c>
      <c r="B30" s="9"/>
      <c r="C30" s="9"/>
    </row>
    <row r="31" spans="1:3">
      <c r="A31" s="20" t="s">
        <v>31</v>
      </c>
      <c r="B31" s="9">
        <v>50</v>
      </c>
      <c r="C31" s="9"/>
    </row>
    <row r="32" spans="1:3">
      <c r="A32" s="20" t="s">
        <v>32</v>
      </c>
      <c r="B32" s="9">
        <v>50</v>
      </c>
      <c r="C32" s="9"/>
    </row>
    <row r="33" spans="1:3">
      <c r="A33" s="20" t="s">
        <v>33</v>
      </c>
      <c r="B33" s="9">
        <v>50</v>
      </c>
      <c r="C33" s="9"/>
    </row>
    <row r="34" spans="1:3">
      <c r="A34" s="20" t="s">
        <v>34</v>
      </c>
      <c r="B34" s="9">
        <v>50</v>
      </c>
      <c r="C34" s="9"/>
    </row>
    <row r="35" spans="1:3" ht="15.75" customHeight="1">
      <c r="A35" s="18" t="s">
        <v>35</v>
      </c>
      <c r="B35" s="12"/>
      <c r="C35" s="12"/>
    </row>
    <row r="36" spans="1:3" ht="7.5" customHeight="1">
      <c r="A36" s="11"/>
      <c r="B36" s="21"/>
      <c r="C36" s="21"/>
    </row>
    <row r="37" spans="1:3" ht="15.6">
      <c r="A37" s="5" t="s">
        <v>36</v>
      </c>
      <c r="B37" s="6"/>
      <c r="C37" s="7" t="s">
        <v>2</v>
      </c>
    </row>
    <row r="38" spans="1:3">
      <c r="A38" s="11" t="s">
        <v>37</v>
      </c>
      <c r="B38" s="21" t="s">
        <v>38</v>
      </c>
      <c r="C38" s="21"/>
    </row>
    <row r="39" spans="1:3">
      <c r="A39" s="11" t="s">
        <v>39</v>
      </c>
      <c r="B39" s="21" t="s">
        <v>40</v>
      </c>
      <c r="C39" s="21"/>
    </row>
    <row r="40" spans="1:3">
      <c r="A40" s="8" t="s">
        <v>41</v>
      </c>
      <c r="B40" s="12"/>
      <c r="C40" s="12"/>
    </row>
    <row r="41" spans="1:3" ht="28.8">
      <c r="A41" s="11" t="s">
        <v>42</v>
      </c>
      <c r="B41" s="9" t="s">
        <v>43</v>
      </c>
      <c r="C41" s="9"/>
    </row>
    <row r="42" spans="1:3">
      <c r="A42" s="11" t="s">
        <v>44</v>
      </c>
      <c r="B42" s="9" t="s">
        <v>45</v>
      </c>
      <c r="C42" s="9"/>
    </row>
    <row r="43" spans="1:3" ht="15.6">
      <c r="A43" s="15" t="s">
        <v>46</v>
      </c>
      <c r="B43" s="12"/>
      <c r="C43" s="12"/>
    </row>
    <row r="44" spans="1:3" ht="28.8">
      <c r="A44" s="17" t="s">
        <v>47</v>
      </c>
      <c r="B44" s="9" t="s">
        <v>48</v>
      </c>
      <c r="C44" s="9"/>
    </row>
    <row r="45" spans="1:3" ht="15.6">
      <c r="A45" s="17" t="s">
        <v>49</v>
      </c>
      <c r="B45" s="9" t="s">
        <v>20</v>
      </c>
      <c r="C45" s="9"/>
    </row>
    <row r="46" spans="1:3" ht="43.2">
      <c r="A46" s="17" t="s">
        <v>50</v>
      </c>
      <c r="B46" s="9" t="s">
        <v>51</v>
      </c>
      <c r="C46" s="9"/>
    </row>
    <row r="47" spans="1:3" ht="15.6">
      <c r="A47" s="22" t="s">
        <v>52</v>
      </c>
      <c r="B47" s="12"/>
      <c r="C47" s="12"/>
    </row>
    <row r="48" spans="1:3">
      <c r="A48" s="18" t="s">
        <v>53</v>
      </c>
      <c r="B48" s="14"/>
      <c r="C48" s="14"/>
    </row>
    <row r="49" spans="1:3" ht="15.75" customHeight="1">
      <c r="A49" s="18" t="s">
        <v>54</v>
      </c>
      <c r="B49" s="12"/>
      <c r="C49" s="12"/>
    </row>
    <row r="50" spans="1:3" ht="15.75" customHeight="1">
      <c r="A50" s="20" t="s">
        <v>55</v>
      </c>
      <c r="B50" s="12"/>
      <c r="C50" s="12"/>
    </row>
    <row r="51" spans="1:3" ht="15.75" customHeight="1">
      <c r="A51" s="20" t="s">
        <v>56</v>
      </c>
      <c r="B51" s="12"/>
      <c r="C51" s="12"/>
    </row>
    <row r="52" spans="1:3" ht="28.8">
      <c r="A52" s="13" t="s">
        <v>57</v>
      </c>
      <c r="B52" s="14"/>
      <c r="C52" s="14"/>
    </row>
    <row r="53" spans="1:3" ht="7.5" customHeight="1">
      <c r="A53" s="11"/>
      <c r="B53" s="21"/>
      <c r="C53" s="21"/>
    </row>
    <row r="54" spans="1:3" ht="15.6">
      <c r="A54" s="5" t="s">
        <v>58</v>
      </c>
      <c r="B54" s="6"/>
      <c r="C54" s="7" t="s">
        <v>2</v>
      </c>
    </row>
    <row r="55" spans="1:3" ht="15.6">
      <c r="A55" s="15" t="s">
        <v>59</v>
      </c>
      <c r="B55" s="12"/>
      <c r="C55" s="12"/>
    </row>
    <row r="56" spans="1:3" ht="17.25" customHeight="1">
      <c r="A56" s="17" t="s">
        <v>60</v>
      </c>
      <c r="B56" s="23" t="s">
        <v>61</v>
      </c>
      <c r="C56" s="9"/>
    </row>
    <row r="57" spans="1:3" ht="15.6">
      <c r="A57" s="17" t="s">
        <v>62</v>
      </c>
      <c r="B57" s="9" t="s">
        <v>63</v>
      </c>
      <c r="C57" s="9"/>
    </row>
    <row r="58" spans="1:3" ht="15.6">
      <c r="A58" s="15" t="s">
        <v>64</v>
      </c>
      <c r="B58" s="12"/>
      <c r="C58" s="12"/>
    </row>
    <row r="59" spans="1:3" ht="15.6">
      <c r="A59" s="17" t="s">
        <v>10</v>
      </c>
      <c r="B59" s="9">
        <v>104</v>
      </c>
      <c r="C59" s="9"/>
    </row>
    <row r="60" spans="1:3" ht="15.6">
      <c r="A60" s="17" t="s">
        <v>12</v>
      </c>
      <c r="B60" s="9">
        <v>104</v>
      </c>
      <c r="C60" s="9"/>
    </row>
    <row r="61" spans="1:3" ht="15.6">
      <c r="A61" s="17" t="s">
        <v>14</v>
      </c>
      <c r="B61" s="9">
        <v>15</v>
      </c>
      <c r="C61" s="9"/>
    </row>
    <row r="62" spans="1:3" ht="15.6">
      <c r="A62" s="15" t="s">
        <v>65</v>
      </c>
      <c r="B62" s="14"/>
      <c r="C62" s="14"/>
    </row>
    <row r="63" spans="1:3" ht="15.6">
      <c r="A63" s="17" t="s">
        <v>10</v>
      </c>
      <c r="B63" s="9" t="s">
        <v>20</v>
      </c>
      <c r="C63" s="9"/>
    </row>
    <row r="64" spans="1:3" ht="15.6">
      <c r="A64" s="17" t="s">
        <v>12</v>
      </c>
      <c r="B64" s="9" t="s">
        <v>20</v>
      </c>
      <c r="C64" s="9"/>
    </row>
    <row r="65" spans="1:3" ht="15.6">
      <c r="A65" s="17" t="s">
        <v>14</v>
      </c>
      <c r="B65" s="9" t="s">
        <v>20</v>
      </c>
      <c r="C65" s="9"/>
    </row>
    <row r="66" spans="1:3" ht="15.6">
      <c r="A66" s="17" t="s">
        <v>18</v>
      </c>
      <c r="B66" s="9" t="s">
        <v>20</v>
      </c>
      <c r="C66" s="9"/>
    </row>
    <row r="67" spans="1:3" ht="15.6">
      <c r="A67" s="17" t="s">
        <v>21</v>
      </c>
      <c r="B67" s="9" t="s">
        <v>20</v>
      </c>
      <c r="C67" s="9"/>
    </row>
    <row r="68" spans="1:3" ht="15.6">
      <c r="A68" s="17" t="s">
        <v>23</v>
      </c>
      <c r="B68" s="9" t="s">
        <v>20</v>
      </c>
      <c r="C68" s="9"/>
    </row>
    <row r="69" spans="1:3" ht="15.6">
      <c r="A69" s="17" t="s">
        <v>25</v>
      </c>
      <c r="B69" s="9" t="s">
        <v>20</v>
      </c>
      <c r="C69" s="9"/>
    </row>
    <row r="70" spans="1:3" ht="15.6">
      <c r="A70" s="17" t="s">
        <v>27</v>
      </c>
      <c r="B70" s="9" t="s">
        <v>20</v>
      </c>
      <c r="C70" s="9"/>
    </row>
    <row r="71" spans="1:3" ht="15.6">
      <c r="A71" s="17" t="s">
        <v>28</v>
      </c>
      <c r="B71" s="9" t="s">
        <v>20</v>
      </c>
      <c r="C71" s="9"/>
    </row>
    <row r="72" spans="1:3">
      <c r="A72" s="11" t="s">
        <v>66</v>
      </c>
      <c r="B72" s="9" t="s">
        <v>67</v>
      </c>
      <c r="C72" s="9"/>
    </row>
    <row r="73" spans="1:3">
      <c r="A73" s="11" t="s">
        <v>68</v>
      </c>
      <c r="B73" s="14"/>
      <c r="C73" s="14"/>
    </row>
    <row r="74" spans="1:3" ht="28.8">
      <c r="A74" s="11" t="s">
        <v>69</v>
      </c>
      <c r="B74" s="8" t="s">
        <v>70</v>
      </c>
      <c r="C74" s="9"/>
    </row>
    <row r="75" spans="1:3" ht="33" customHeight="1">
      <c r="A75" s="18" t="s">
        <v>71</v>
      </c>
      <c r="B75" s="9" t="s">
        <v>72</v>
      </c>
      <c r="C75" s="9" t="s">
        <v>73</v>
      </c>
    </row>
    <row r="76" spans="1:3" ht="57.6">
      <c r="A76" s="13" t="s">
        <v>74</v>
      </c>
      <c r="B76" s="8" t="s">
        <v>75</v>
      </c>
      <c r="C76" s="9"/>
    </row>
    <row r="77" spans="1:3" ht="33.75" customHeight="1">
      <c r="A77" s="11" t="s">
        <v>76</v>
      </c>
      <c r="B77" s="11" t="s">
        <v>16</v>
      </c>
      <c r="C77" s="9"/>
    </row>
    <row r="78" spans="1:3" ht="29.25" customHeight="1">
      <c r="A78" s="11" t="s">
        <v>77</v>
      </c>
      <c r="B78" s="9" t="s">
        <v>78</v>
      </c>
      <c r="C78" s="9"/>
    </row>
    <row r="79" spans="1:3" ht="29.25" customHeight="1">
      <c r="A79" s="11" t="s">
        <v>79</v>
      </c>
      <c r="B79" s="9" t="s">
        <v>80</v>
      </c>
      <c r="C79" s="9" t="s">
        <v>81</v>
      </c>
    </row>
    <row r="80" spans="1:3" ht="15.75" customHeight="1">
      <c r="A80" s="22" t="s">
        <v>52</v>
      </c>
      <c r="B80" s="14"/>
      <c r="C80" s="14"/>
    </row>
    <row r="81" spans="1:3" ht="29.25" customHeight="1">
      <c r="A81" s="11" t="s">
        <v>82</v>
      </c>
      <c r="B81" s="14"/>
      <c r="C81" s="14"/>
    </row>
    <row r="82" spans="1:3" ht="7.5" customHeight="1">
      <c r="A82" s="11"/>
      <c r="B82" s="21"/>
      <c r="C82" s="21"/>
    </row>
    <row r="83" spans="1:3" ht="15.6">
      <c r="A83" s="5" t="s">
        <v>83</v>
      </c>
      <c r="B83" s="6"/>
      <c r="C83" s="7" t="s">
        <v>2</v>
      </c>
    </row>
    <row r="84" spans="1:3" ht="43.2">
      <c r="A84" s="11" t="s">
        <v>84</v>
      </c>
      <c r="B84" s="9" t="s">
        <v>85</v>
      </c>
      <c r="C84" s="9"/>
    </row>
    <row r="85" spans="1:3">
      <c r="A85" s="11" t="s">
        <v>86</v>
      </c>
      <c r="B85" s="9" t="s">
        <v>16</v>
      </c>
      <c r="C85" s="9"/>
    </row>
    <row r="86" spans="1:3">
      <c r="A86" s="11" t="s">
        <v>87</v>
      </c>
      <c r="B86" s="9" t="s">
        <v>88</v>
      </c>
      <c r="C86" s="9"/>
    </row>
    <row r="87" spans="1:3">
      <c r="A87" s="11" t="s">
        <v>89</v>
      </c>
      <c r="B87" s="9" t="s">
        <v>16</v>
      </c>
      <c r="C87" s="9"/>
    </row>
    <row r="88" spans="1:3" ht="234.6" customHeight="1">
      <c r="A88" s="18" t="s">
        <v>90</v>
      </c>
      <c r="B88" s="9" t="s">
        <v>91</v>
      </c>
      <c r="C88" s="9"/>
    </row>
    <row r="89" spans="1:3" ht="15.75" customHeight="1">
      <c r="A89" s="18" t="s">
        <v>92</v>
      </c>
      <c r="B89" s="25">
        <v>1</v>
      </c>
      <c r="C89" s="9"/>
    </row>
    <row r="90" spans="1:3" ht="7.5" customHeight="1">
      <c r="A90" s="11"/>
      <c r="B90" s="21"/>
      <c r="C90" s="21"/>
    </row>
    <row r="91" spans="1:3" ht="15.6">
      <c r="A91" s="5" t="s">
        <v>93</v>
      </c>
      <c r="B91" s="6"/>
      <c r="C91" s="7" t="s">
        <v>2</v>
      </c>
    </row>
    <row r="92" spans="1:3" ht="132" customHeight="1">
      <c r="A92" s="11" t="s">
        <v>94</v>
      </c>
      <c r="B92" s="9" t="s">
        <v>95</v>
      </c>
      <c r="C92" s="9"/>
    </row>
  </sheetData>
  <dataValidations count="4">
    <dataValidation type="list" allowBlank="1" showInputMessage="1" showErrorMessage="1" sqref="B75" xr:uid="{FF488CF8-C23A-43A1-9507-618C5E9ACAC1}">
      <formula1>"National mobility survey, Automatic traffic measuring points, Traffic counts during measurements, Other (please specify)"</formula1>
    </dataValidation>
    <dataValidation type="list" allowBlank="1" showInputMessage="1" showErrorMessage="1" sqref="B38" xr:uid="{FC54E045-C117-4568-AD2A-35320E43DDAE}">
      <formula1>"Please select, Vehicle, Driver, Rider, Passenger, Driver and Passenger, Rider and Passenger, Other (please specify)"</formula1>
    </dataValidation>
    <dataValidation type="list" allowBlank="1" showInputMessage="1" showErrorMessage="1" sqref="B5" xr:uid="{A1E9DC4F-8ACF-4692-A3DB-0C90BFAD632C}">
      <formula1>"Please select, Roadside observations by researchers, Automated measurements, Self-reported behaviour, Observations/measurements by the police, Analysis of video images, Analysis of existing databases, Other (please specify)"</formula1>
    </dataValidation>
    <dataValidation type="list" allowBlank="1" showInputMessage="1" showErrorMessage="1" sqref="B39" xr:uid="{4F664735-A068-4C91-9989-BE5F950EF124}">
      <formula1>"Please select, Simple random, Stratified random, Other (please specify)"</formula1>
    </dataValidation>
  </dataValidation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6D9AF-18D5-4DED-9355-0064260AC454}">
  <dimension ref="A1"/>
  <sheetViews>
    <sheetView workbookViewId="0">
      <selection activeCell="H31" sqref="H31"/>
    </sheetView>
  </sheetViews>
  <sheetFormatPr defaultRowHeight="14.4"/>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DFFDE-E6A8-4894-8341-DD76B4646278}">
  <sheetPr>
    <tabColor rgb="FF92D050"/>
  </sheetPr>
  <dimension ref="A2"/>
  <sheetViews>
    <sheetView workbookViewId="0">
      <selection activeCell="A3" sqref="A3"/>
    </sheetView>
  </sheetViews>
  <sheetFormatPr defaultRowHeight="14.4"/>
  <sheetData>
    <row r="2" spans="1:1">
      <c r="A2" t="s">
        <v>236</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33F92-8B53-4D9E-A9EA-AA27112A83B4}">
  <dimension ref="B1:Y43"/>
  <sheetViews>
    <sheetView workbookViewId="0">
      <selection activeCell="D16" sqref="D16"/>
    </sheetView>
  </sheetViews>
  <sheetFormatPr defaultRowHeight="14.4"/>
  <cols>
    <col min="1" max="1" width="5.6640625" customWidth="1"/>
    <col min="2" max="2" width="19.109375" style="157" customWidth="1"/>
    <col min="3" max="3" width="15.6640625" customWidth="1"/>
    <col min="4" max="4" width="39.109375" customWidth="1"/>
    <col min="5" max="5" width="20.44140625" style="143" customWidth="1"/>
    <col min="6" max="6" width="7.88671875" style="143" customWidth="1"/>
    <col min="7" max="7" width="19.5546875" style="143" customWidth="1"/>
    <col min="8" max="8" width="23.5546875" style="143" customWidth="1"/>
    <col min="9" max="9" width="20.33203125" customWidth="1"/>
    <col min="10" max="10" width="10" customWidth="1"/>
    <col min="11" max="11" width="25.88671875" customWidth="1"/>
    <col min="12" max="12" width="26.109375" customWidth="1"/>
    <col min="13" max="13" width="32.44140625" customWidth="1"/>
    <col min="14" max="14" width="30.6640625" customWidth="1"/>
    <col min="15" max="15" width="11.44140625" customWidth="1"/>
    <col min="16" max="16" width="30.6640625" customWidth="1"/>
    <col min="17" max="17" width="31.109375" customWidth="1"/>
    <col min="18" max="18" width="11.109375" customWidth="1"/>
    <col min="19" max="19" width="11.44140625" customWidth="1"/>
    <col min="20" max="20" width="30.6640625" customWidth="1"/>
    <col min="21" max="21" width="31.109375" customWidth="1"/>
    <col min="22" max="22" width="10" customWidth="1"/>
    <col min="23" max="23" width="28.5546875" customWidth="1"/>
    <col min="24" max="24" width="28.88671875" bestFit="1" customWidth="1"/>
    <col min="33" max="33" width="12.88671875" bestFit="1" customWidth="1"/>
  </cols>
  <sheetData>
    <row r="1" spans="2:25" ht="20.399999999999999">
      <c r="B1" s="26" t="s">
        <v>96</v>
      </c>
      <c r="C1" s="27"/>
      <c r="D1" s="27"/>
      <c r="E1" s="30"/>
      <c r="F1" s="30"/>
      <c r="G1" s="30"/>
      <c r="H1" s="30"/>
      <c r="I1" s="30"/>
      <c r="J1" s="30"/>
      <c r="K1" s="30"/>
      <c r="L1" s="27"/>
      <c r="M1" s="30"/>
      <c r="N1" s="30"/>
      <c r="O1" s="30"/>
      <c r="P1" s="30"/>
      <c r="Q1" s="27"/>
      <c r="R1" s="30"/>
      <c r="S1" s="30"/>
      <c r="T1" s="30"/>
      <c r="U1" s="30"/>
      <c r="V1" s="27"/>
      <c r="W1" s="30"/>
    </row>
    <row r="2" spans="2:25" ht="18">
      <c r="B2" s="161" t="s">
        <v>166</v>
      </c>
      <c r="C2" s="36"/>
      <c r="D2" s="36"/>
      <c r="E2" s="36"/>
      <c r="F2" s="36"/>
      <c r="G2" s="36"/>
      <c r="H2" s="36"/>
      <c r="I2" s="36"/>
      <c r="J2" s="36"/>
      <c r="K2" s="164"/>
      <c r="L2" s="164"/>
      <c r="M2" s="36"/>
      <c r="N2" s="36"/>
      <c r="O2" s="36"/>
      <c r="P2" s="164"/>
      <c r="Q2" s="164"/>
      <c r="R2" s="36"/>
      <c r="S2" s="36"/>
      <c r="T2" s="36"/>
      <c r="U2" s="164"/>
      <c r="V2" s="164"/>
      <c r="W2" s="36"/>
      <c r="X2" s="166"/>
    </row>
    <row r="3" spans="2:25" s="44" customFormat="1" ht="15.6">
      <c r="B3" s="167" t="s">
        <v>97</v>
      </c>
      <c r="C3" s="168" t="s">
        <v>98</v>
      </c>
      <c r="D3" s="168" t="s">
        <v>100</v>
      </c>
      <c r="E3" s="169" t="s">
        <v>101</v>
      </c>
      <c r="F3" s="169" t="s">
        <v>102</v>
      </c>
      <c r="G3" s="169" t="s">
        <v>103</v>
      </c>
      <c r="H3" s="169" t="s">
        <v>104</v>
      </c>
      <c r="I3" s="169" t="s">
        <v>105</v>
      </c>
      <c r="J3" s="169" t="s">
        <v>106</v>
      </c>
      <c r="K3" s="367" t="s">
        <v>107</v>
      </c>
      <c r="L3" s="367" t="s">
        <v>108</v>
      </c>
      <c r="M3" s="168" t="s">
        <v>109</v>
      </c>
      <c r="N3" s="168" t="s">
        <v>110</v>
      </c>
      <c r="O3" s="168" t="s">
        <v>111</v>
      </c>
      <c r="P3" s="177" t="s">
        <v>112</v>
      </c>
      <c r="Q3" s="177" t="s">
        <v>113</v>
      </c>
      <c r="R3" s="168" t="s">
        <v>114</v>
      </c>
      <c r="S3" s="168" t="s">
        <v>115</v>
      </c>
      <c r="T3" s="177" t="s">
        <v>116</v>
      </c>
      <c r="U3" s="177" t="s">
        <v>117</v>
      </c>
    </row>
    <row r="4" spans="2:25">
      <c r="B4" s="179" t="s">
        <v>18</v>
      </c>
      <c r="C4" s="121" t="s">
        <v>14</v>
      </c>
      <c r="D4" s="121" t="s">
        <v>31</v>
      </c>
      <c r="E4" s="261">
        <v>10</v>
      </c>
      <c r="F4" s="261">
        <v>3764</v>
      </c>
      <c r="G4" s="261">
        <v>3764</v>
      </c>
      <c r="H4" s="261">
        <v>0.14000000000000001</v>
      </c>
      <c r="I4" s="346">
        <v>106</v>
      </c>
      <c r="J4" s="346">
        <v>0.433</v>
      </c>
      <c r="K4" s="346">
        <v>87.93</v>
      </c>
      <c r="L4" s="507">
        <v>88.796999999999997</v>
      </c>
      <c r="M4" s="507">
        <v>13.564</v>
      </c>
      <c r="N4" s="507">
        <v>119</v>
      </c>
      <c r="O4" s="507"/>
      <c r="P4" s="507"/>
      <c r="Q4" s="507"/>
      <c r="R4" s="507">
        <v>88.363</v>
      </c>
      <c r="S4" s="507"/>
      <c r="T4" s="507"/>
      <c r="U4" s="507"/>
    </row>
    <row r="5" spans="2:25">
      <c r="B5" s="179" t="s">
        <v>18</v>
      </c>
      <c r="C5" s="121" t="s">
        <v>12</v>
      </c>
      <c r="D5" s="121" t="s">
        <v>31</v>
      </c>
      <c r="E5" s="261">
        <v>11</v>
      </c>
      <c r="F5" s="261">
        <v>2637</v>
      </c>
      <c r="G5" s="261">
        <v>2637</v>
      </c>
      <c r="H5" s="535">
        <v>0.3</v>
      </c>
      <c r="I5" s="346">
        <v>90.748999999999995</v>
      </c>
      <c r="J5" s="346">
        <v>0.53</v>
      </c>
      <c r="K5" s="346">
        <v>79.94</v>
      </c>
      <c r="L5" s="507">
        <v>81</v>
      </c>
      <c r="M5" s="507">
        <v>13.884</v>
      </c>
      <c r="N5" s="507">
        <v>102</v>
      </c>
      <c r="O5" s="507"/>
      <c r="P5" s="507"/>
      <c r="Q5" s="507"/>
      <c r="R5" s="507">
        <v>80.47</v>
      </c>
      <c r="S5" s="507"/>
      <c r="T5" s="507"/>
      <c r="U5" s="507"/>
    </row>
    <row r="6" spans="2:25">
      <c r="B6" s="179" t="s">
        <v>18</v>
      </c>
      <c r="C6" s="121" t="s">
        <v>10</v>
      </c>
      <c r="D6" s="121" t="s">
        <v>31</v>
      </c>
      <c r="E6" s="261">
        <v>12</v>
      </c>
      <c r="F6" s="261">
        <v>3576</v>
      </c>
      <c r="G6" s="261">
        <v>3576</v>
      </c>
      <c r="H6" s="261">
        <v>0.53</v>
      </c>
      <c r="I6" s="346">
        <v>57.5</v>
      </c>
      <c r="J6" s="346">
        <v>0.38100000000000001</v>
      </c>
      <c r="K6" s="346">
        <v>24.981999999999999</v>
      </c>
      <c r="L6" s="507">
        <v>25.364000000000001</v>
      </c>
      <c r="M6" s="507">
        <v>11.635999999999999</v>
      </c>
      <c r="N6" s="507">
        <v>69.5</v>
      </c>
      <c r="O6" s="507"/>
      <c r="P6" s="507"/>
      <c r="Q6" s="507"/>
      <c r="R6" s="507">
        <v>25.364000000000001</v>
      </c>
      <c r="S6" s="507"/>
      <c r="T6" s="507"/>
      <c r="U6" s="507"/>
    </row>
    <row r="7" spans="2:25" ht="15.6">
      <c r="B7" s="185" t="s">
        <v>18</v>
      </c>
      <c r="C7" s="186" t="s">
        <v>135</v>
      </c>
      <c r="D7" s="187" t="s">
        <v>137</v>
      </c>
      <c r="E7" s="266">
        <v>23</v>
      </c>
      <c r="F7" s="266">
        <v>9977</v>
      </c>
      <c r="G7" s="267">
        <v>9977</v>
      </c>
      <c r="H7" s="267">
        <v>0.97</v>
      </c>
      <c r="I7" s="508">
        <v>84.6</v>
      </c>
      <c r="J7" s="509">
        <v>0.48699999999999999</v>
      </c>
      <c r="K7" s="508">
        <v>63.21</v>
      </c>
      <c r="L7" s="510">
        <v>64.183000000000007</v>
      </c>
      <c r="M7" s="510">
        <v>24.81</v>
      </c>
      <c r="N7" s="510">
        <v>112</v>
      </c>
      <c r="O7" s="510"/>
      <c r="P7" s="510"/>
      <c r="Q7" s="510"/>
      <c r="R7" s="510">
        <v>63.697000000000003</v>
      </c>
      <c r="S7" s="510"/>
      <c r="T7" s="510"/>
      <c r="U7" s="510"/>
    </row>
    <row r="8" spans="2:25" ht="15.6">
      <c r="B8" s="197"/>
      <c r="C8" s="198"/>
      <c r="D8" s="199"/>
      <c r="E8" s="200"/>
      <c r="F8" s="200"/>
      <c r="G8" s="273"/>
      <c r="H8" s="386"/>
      <c r="I8" s="387"/>
      <c r="J8" s="209"/>
      <c r="K8" s="210"/>
      <c r="L8" s="278"/>
      <c r="M8" s="210"/>
      <c r="N8" s="387"/>
      <c r="O8" s="209"/>
      <c r="P8" s="210"/>
      <c r="Q8" s="278"/>
      <c r="R8" s="386"/>
      <c r="S8" s="387"/>
      <c r="T8" s="209"/>
      <c r="U8" s="210"/>
      <c r="V8" s="278"/>
      <c r="W8" s="210"/>
    </row>
    <row r="9" spans="2:25" s="44" customFormat="1" ht="18">
      <c r="B9" s="161" t="s">
        <v>167</v>
      </c>
      <c r="C9" s="36"/>
      <c r="D9" s="36"/>
      <c r="E9" s="36"/>
      <c r="F9" s="36"/>
      <c r="G9" s="36"/>
      <c r="H9" s="36"/>
      <c r="I9" s="36"/>
      <c r="J9" s="36"/>
      <c r="K9" s="164"/>
      <c r="L9" s="164"/>
      <c r="M9" s="36"/>
      <c r="N9" s="36"/>
      <c r="O9" s="36"/>
      <c r="P9" s="164"/>
      <c r="Q9" s="164"/>
      <c r="R9" s="36"/>
      <c r="S9" s="36"/>
      <c r="T9" s="36"/>
      <c r="U9" s="164"/>
      <c r="V9" s="164"/>
      <c r="W9" s="36"/>
      <c r="X9" s="212"/>
      <c r="Y9" s="43"/>
    </row>
    <row r="10" spans="2:25" s="44" customFormat="1" ht="15.6">
      <c r="B10" s="167" t="s">
        <v>97</v>
      </c>
      <c r="C10" s="168" t="s">
        <v>98</v>
      </c>
      <c r="D10" s="168" t="s">
        <v>100</v>
      </c>
      <c r="E10" s="169" t="s">
        <v>101</v>
      </c>
      <c r="F10" s="169" t="s">
        <v>102</v>
      </c>
      <c r="G10" s="169" t="s">
        <v>103</v>
      </c>
      <c r="H10" s="169" t="s">
        <v>104</v>
      </c>
      <c r="I10" s="169" t="s">
        <v>105</v>
      </c>
      <c r="J10" s="169" t="s">
        <v>106</v>
      </c>
      <c r="K10" s="367" t="s">
        <v>107</v>
      </c>
      <c r="L10" s="367" t="s">
        <v>108</v>
      </c>
      <c r="M10" s="169" t="s">
        <v>109</v>
      </c>
      <c r="N10" s="169" t="s">
        <v>110</v>
      </c>
      <c r="O10" s="168" t="s">
        <v>111</v>
      </c>
      <c r="P10" s="177" t="s">
        <v>112</v>
      </c>
      <c r="Q10" s="177" t="s">
        <v>113</v>
      </c>
      <c r="R10" s="168" t="s">
        <v>114</v>
      </c>
      <c r="S10" s="168" t="s">
        <v>115</v>
      </c>
      <c r="T10" s="177" t="s">
        <v>116</v>
      </c>
      <c r="U10" s="177" t="s">
        <v>117</v>
      </c>
      <c r="W10" s="43"/>
    </row>
    <row r="11" spans="2:25">
      <c r="B11" s="179" t="s">
        <v>18</v>
      </c>
      <c r="C11" s="121" t="s">
        <v>14</v>
      </c>
      <c r="D11" s="121" t="s">
        <v>31</v>
      </c>
      <c r="E11" s="261">
        <v>10</v>
      </c>
      <c r="F11" s="261">
        <v>3764</v>
      </c>
      <c r="G11" s="261">
        <v>3764</v>
      </c>
      <c r="H11" s="261">
        <v>0.14000000000000001</v>
      </c>
      <c r="I11" s="261">
        <v>106</v>
      </c>
      <c r="J11" s="346">
        <v>0.433</v>
      </c>
      <c r="K11" s="346">
        <v>87.93</v>
      </c>
      <c r="L11" s="346">
        <v>88.796999999999997</v>
      </c>
      <c r="M11" s="346">
        <v>13.564</v>
      </c>
      <c r="N11" s="346">
        <v>119</v>
      </c>
      <c r="O11" s="346"/>
      <c r="P11" s="261"/>
      <c r="Q11" s="346"/>
      <c r="R11" s="346">
        <v>88.363</v>
      </c>
      <c r="S11" s="346"/>
      <c r="T11" s="346"/>
      <c r="U11" s="346"/>
    </row>
    <row r="12" spans="2:25">
      <c r="B12" s="179" t="s">
        <v>18</v>
      </c>
      <c r="C12" s="121" t="s">
        <v>14</v>
      </c>
      <c r="D12" s="121" t="s">
        <v>118</v>
      </c>
      <c r="E12" s="261">
        <v>10</v>
      </c>
      <c r="F12" s="261">
        <v>956</v>
      </c>
      <c r="G12" s="261">
        <v>956</v>
      </c>
      <c r="H12" s="261">
        <v>3.6999999999999998E-2</v>
      </c>
      <c r="I12" s="261">
        <v>105</v>
      </c>
      <c r="J12" s="346">
        <v>0.92800000000000005</v>
      </c>
      <c r="K12" s="346">
        <v>84.95</v>
      </c>
      <c r="L12" s="346">
        <v>86.807000000000002</v>
      </c>
      <c r="M12" s="346">
        <v>14.625999999999999</v>
      </c>
      <c r="N12" s="346">
        <v>120</v>
      </c>
      <c r="O12" s="346"/>
      <c r="P12" s="261"/>
      <c r="Q12" s="346"/>
      <c r="R12" s="346">
        <v>85.879000000000005</v>
      </c>
      <c r="S12" s="346"/>
      <c r="T12" s="346"/>
      <c r="U12" s="346"/>
    </row>
    <row r="13" spans="2:25">
      <c r="B13" s="179" t="s">
        <v>18</v>
      </c>
      <c r="C13" s="121" t="s">
        <v>14</v>
      </c>
      <c r="D13" s="121" t="s">
        <v>119</v>
      </c>
      <c r="E13" s="261">
        <v>10</v>
      </c>
      <c r="F13" s="261">
        <v>1648</v>
      </c>
      <c r="G13" s="261">
        <v>1648</v>
      </c>
      <c r="H13" s="261">
        <v>6.3E-2</v>
      </c>
      <c r="I13" s="261">
        <v>88</v>
      </c>
      <c r="J13" s="346">
        <v>0.42099999999999999</v>
      </c>
      <c r="K13" s="346">
        <v>71.423000000000002</v>
      </c>
      <c r="L13" s="346">
        <v>72.266000000000005</v>
      </c>
      <c r="M13" s="346">
        <v>8.7129999999999992</v>
      </c>
      <c r="N13" s="346">
        <v>93.1</v>
      </c>
      <c r="O13" s="346"/>
      <c r="P13" s="261"/>
      <c r="Q13" s="346"/>
      <c r="R13" s="346">
        <v>71.844999999999999</v>
      </c>
      <c r="S13" s="346"/>
      <c r="T13" s="346"/>
      <c r="U13" s="346"/>
    </row>
    <row r="14" spans="2:25">
      <c r="B14" s="179" t="s">
        <v>18</v>
      </c>
      <c r="C14" s="121" t="s">
        <v>14</v>
      </c>
      <c r="D14" s="121" t="s">
        <v>34</v>
      </c>
      <c r="E14" s="261"/>
      <c r="F14" s="261"/>
      <c r="G14" s="261"/>
      <c r="H14" s="261"/>
      <c r="I14" s="261"/>
      <c r="J14" s="346"/>
      <c r="K14" s="388"/>
      <c r="L14" s="346"/>
      <c r="M14" s="346"/>
      <c r="N14" s="346"/>
      <c r="O14" s="346"/>
      <c r="P14" s="261"/>
      <c r="Q14" s="346"/>
      <c r="R14" s="388"/>
      <c r="S14" s="346"/>
      <c r="T14" s="346"/>
      <c r="U14" s="346"/>
    </row>
    <row r="15" spans="2:25" s="66" customFormat="1" ht="15.6">
      <c r="B15" s="218" t="s">
        <v>18</v>
      </c>
      <c r="C15" s="130" t="s">
        <v>128</v>
      </c>
      <c r="D15" s="97" t="s">
        <v>121</v>
      </c>
      <c r="E15" s="279">
        <v>10</v>
      </c>
      <c r="F15" s="279">
        <v>6368</v>
      </c>
      <c r="G15" s="279">
        <v>6368</v>
      </c>
      <c r="H15" s="279">
        <v>0.24399999999999999</v>
      </c>
      <c r="I15" s="353">
        <v>101.245</v>
      </c>
      <c r="J15" s="288">
        <v>0.36499999999999999</v>
      </c>
      <c r="K15" s="353">
        <v>83.35</v>
      </c>
      <c r="L15" s="353">
        <v>84.081000000000003</v>
      </c>
      <c r="M15" s="353">
        <v>14.861000000000001</v>
      </c>
      <c r="N15" s="353">
        <v>118</v>
      </c>
      <c r="O15" s="353"/>
      <c r="P15" s="389"/>
      <c r="Q15" s="288"/>
      <c r="R15" s="353">
        <v>83.715000000000003</v>
      </c>
      <c r="S15" s="353"/>
      <c r="T15" s="353"/>
      <c r="U15" s="391"/>
    </row>
    <row r="16" spans="2:25">
      <c r="B16" s="179" t="s">
        <v>18</v>
      </c>
      <c r="C16" s="121" t="s">
        <v>12</v>
      </c>
      <c r="D16" s="121" t="s">
        <v>31</v>
      </c>
      <c r="E16" s="261">
        <v>11</v>
      </c>
      <c r="F16" s="261">
        <v>2637</v>
      </c>
      <c r="G16" s="261">
        <v>2637</v>
      </c>
      <c r="H16" s="535">
        <v>0.3</v>
      </c>
      <c r="I16" s="346">
        <v>90.748999999999995</v>
      </c>
      <c r="J16" s="346">
        <v>0.53</v>
      </c>
      <c r="K16" s="346">
        <v>79.94</v>
      </c>
      <c r="L16" s="507">
        <v>81</v>
      </c>
      <c r="M16" s="507">
        <v>13.884</v>
      </c>
      <c r="N16" s="507">
        <v>102</v>
      </c>
      <c r="O16" s="507"/>
      <c r="P16" s="507"/>
      <c r="Q16" s="507"/>
      <c r="R16" s="507">
        <v>80.47</v>
      </c>
      <c r="S16" s="507"/>
      <c r="T16" s="507"/>
      <c r="U16" s="507"/>
    </row>
    <row r="17" spans="2:24">
      <c r="B17" s="179" t="s">
        <v>18</v>
      </c>
      <c r="C17" s="121" t="s">
        <v>12</v>
      </c>
      <c r="D17" s="121" t="s">
        <v>118</v>
      </c>
      <c r="E17" s="261">
        <v>11</v>
      </c>
      <c r="F17" s="261">
        <v>527</v>
      </c>
      <c r="G17" s="261">
        <v>527</v>
      </c>
      <c r="H17" s="261">
        <v>0.06</v>
      </c>
      <c r="I17" s="346">
        <v>90.62</v>
      </c>
      <c r="J17" s="346">
        <v>1.1599999999999999</v>
      </c>
      <c r="K17" s="346">
        <v>79.105999999999995</v>
      </c>
      <c r="L17" s="346">
        <v>81.424999999999997</v>
      </c>
      <c r="M17" s="346">
        <v>13.551</v>
      </c>
      <c r="N17" s="346">
        <v>102</v>
      </c>
      <c r="O17" s="346"/>
      <c r="P17" s="261"/>
      <c r="Q17" s="346"/>
      <c r="R17" s="346">
        <v>80.266000000000005</v>
      </c>
      <c r="S17" s="346"/>
      <c r="T17" s="346"/>
      <c r="U17" s="346"/>
    </row>
    <row r="18" spans="2:24">
      <c r="B18" s="179" t="s">
        <v>18</v>
      </c>
      <c r="C18" s="121" t="s">
        <v>12</v>
      </c>
      <c r="D18" s="121" t="s">
        <v>119</v>
      </c>
      <c r="E18" s="261">
        <v>11</v>
      </c>
      <c r="F18" s="261">
        <v>535</v>
      </c>
      <c r="G18" s="261">
        <v>535</v>
      </c>
      <c r="H18" s="261">
        <v>0.06</v>
      </c>
      <c r="I18" s="261">
        <v>82.382999999999996</v>
      </c>
      <c r="J18" s="346">
        <v>1.032</v>
      </c>
      <c r="K18" s="346">
        <v>32.052</v>
      </c>
      <c r="L18" s="346">
        <v>34.116</v>
      </c>
      <c r="M18" s="346">
        <v>12.154999999999999</v>
      </c>
      <c r="N18" s="346">
        <v>91</v>
      </c>
      <c r="O18" s="346"/>
      <c r="P18" s="261"/>
      <c r="Q18" s="346"/>
      <c r="R18" s="346">
        <v>33.084000000000003</v>
      </c>
      <c r="S18" s="346"/>
      <c r="T18" s="346"/>
      <c r="U18" s="346"/>
    </row>
    <row r="19" spans="2:24">
      <c r="B19" s="179" t="s">
        <v>18</v>
      </c>
      <c r="C19" s="121" t="s">
        <v>12</v>
      </c>
      <c r="D19" s="121" t="s">
        <v>34</v>
      </c>
      <c r="E19" s="261"/>
      <c r="F19" s="261"/>
      <c r="G19" s="261"/>
      <c r="H19" s="261"/>
      <c r="I19" s="261"/>
      <c r="J19" s="346"/>
      <c r="K19" s="388"/>
      <c r="L19" s="346"/>
      <c r="M19" s="346"/>
      <c r="N19" s="346"/>
      <c r="O19" s="346"/>
      <c r="P19" s="261"/>
      <c r="Q19" s="346"/>
      <c r="R19" s="388"/>
      <c r="S19" s="346"/>
      <c r="T19" s="346"/>
      <c r="U19" s="346"/>
    </row>
    <row r="20" spans="2:24" ht="15.6">
      <c r="B20" s="218" t="s">
        <v>18</v>
      </c>
      <c r="C20" s="130" t="s">
        <v>131</v>
      </c>
      <c r="D20" s="97" t="s">
        <v>121</v>
      </c>
      <c r="E20" s="279">
        <v>11</v>
      </c>
      <c r="F20" s="279">
        <v>3699</v>
      </c>
      <c r="G20" s="279">
        <v>3699</v>
      </c>
      <c r="H20" s="279">
        <v>0.42199999999999999</v>
      </c>
      <c r="I20" s="353">
        <v>89.521000000000001</v>
      </c>
      <c r="J20" s="288">
        <v>0.44800000000000001</v>
      </c>
      <c r="K20" s="353">
        <v>73.138999999999996</v>
      </c>
      <c r="L20" s="353">
        <v>74.036000000000001</v>
      </c>
      <c r="M20" s="353">
        <v>13.909000000000001</v>
      </c>
      <c r="N20" s="353">
        <v>101</v>
      </c>
      <c r="O20" s="353"/>
      <c r="P20" s="389"/>
      <c r="Q20" s="288"/>
      <c r="R20" s="353">
        <v>73.587000000000003</v>
      </c>
      <c r="S20" s="353"/>
      <c r="T20" s="353"/>
      <c r="U20" s="391"/>
      <c r="V20" s="66"/>
      <c r="X20" s="66"/>
    </row>
    <row r="21" spans="2:24">
      <c r="B21" s="179" t="s">
        <v>18</v>
      </c>
      <c r="C21" s="121" t="s">
        <v>10</v>
      </c>
      <c r="D21" s="121" t="s">
        <v>31</v>
      </c>
      <c r="E21" s="261">
        <v>12</v>
      </c>
      <c r="F21" s="261">
        <v>3576</v>
      </c>
      <c r="G21" s="261">
        <v>3576</v>
      </c>
      <c r="H21" s="346">
        <v>0.53</v>
      </c>
      <c r="I21" s="346">
        <v>57.5</v>
      </c>
      <c r="J21" s="346">
        <v>0.38100000000000001</v>
      </c>
      <c r="K21" s="346">
        <v>24.981999999999999</v>
      </c>
      <c r="L21" s="507">
        <v>25.364000000000001</v>
      </c>
      <c r="M21" s="507">
        <v>11.635999999999999</v>
      </c>
      <c r="N21" s="507">
        <v>69.5</v>
      </c>
      <c r="O21" s="507"/>
      <c r="P21" s="507"/>
      <c r="Q21" s="507"/>
      <c r="R21" s="507">
        <v>25.364000000000001</v>
      </c>
      <c r="S21" s="507"/>
      <c r="T21" s="507"/>
      <c r="U21" s="507"/>
    </row>
    <row r="22" spans="2:24">
      <c r="B22" s="179" t="s">
        <v>18</v>
      </c>
      <c r="C22" s="121" t="s">
        <v>10</v>
      </c>
      <c r="D22" s="121" t="s">
        <v>118</v>
      </c>
      <c r="E22" s="261">
        <v>12</v>
      </c>
      <c r="F22" s="261">
        <v>406</v>
      </c>
      <c r="G22" s="261">
        <v>406</v>
      </c>
      <c r="H22" s="261">
        <v>5.8999999999999997E-2</v>
      </c>
      <c r="I22" s="261">
        <v>57.146000000000001</v>
      </c>
      <c r="J22" s="346">
        <v>1.175</v>
      </c>
      <c r="K22" s="346">
        <v>23.948</v>
      </c>
      <c r="L22" s="346">
        <v>26.297999999999998</v>
      </c>
      <c r="M22" s="346">
        <v>12.044</v>
      </c>
      <c r="N22" s="346">
        <v>67.599999999999994</v>
      </c>
      <c r="O22" s="346"/>
      <c r="P22" s="261"/>
      <c r="Q22" s="346"/>
      <c r="R22" s="346">
        <v>25.123000000000001</v>
      </c>
      <c r="S22" s="346"/>
      <c r="T22" s="346"/>
      <c r="U22" s="346"/>
    </row>
    <row r="23" spans="2:24">
      <c r="B23" s="179" t="s">
        <v>18</v>
      </c>
      <c r="C23" s="121" t="s">
        <v>10</v>
      </c>
      <c r="D23" s="121" t="s">
        <v>119</v>
      </c>
      <c r="E23" s="261">
        <v>12</v>
      </c>
      <c r="F23" s="261">
        <v>194</v>
      </c>
      <c r="G23" s="261">
        <v>194</v>
      </c>
      <c r="H23" s="261">
        <v>2.9000000000000001E-2</v>
      </c>
      <c r="I23" s="261">
        <v>57.113999999999997</v>
      </c>
      <c r="J23" s="346">
        <v>1.5189999999999999</v>
      </c>
      <c r="K23" s="346">
        <v>19.099</v>
      </c>
      <c r="L23" s="346">
        <v>22.138000000000002</v>
      </c>
      <c r="M23" s="346">
        <v>10.728999999999999</v>
      </c>
      <c r="N23" s="346">
        <v>67.099999999999994</v>
      </c>
      <c r="O23" s="346"/>
      <c r="P23" s="261"/>
      <c r="Q23" s="346"/>
      <c r="R23" s="346">
        <v>20.619</v>
      </c>
      <c r="S23" s="346"/>
      <c r="T23" s="346"/>
      <c r="U23" s="346"/>
    </row>
    <row r="24" spans="2:24" ht="15.6">
      <c r="B24" s="179" t="s">
        <v>18</v>
      </c>
      <c r="C24" s="121" t="s">
        <v>10</v>
      </c>
      <c r="D24" s="121" t="s">
        <v>34</v>
      </c>
      <c r="E24" s="261"/>
      <c r="F24" s="283"/>
      <c r="G24" s="283"/>
      <c r="H24" s="283"/>
      <c r="I24" s="283"/>
      <c r="J24" s="345"/>
      <c r="K24" s="392"/>
      <c r="L24" s="345"/>
      <c r="M24" s="345"/>
      <c r="N24" s="345"/>
      <c r="O24" s="345"/>
      <c r="P24" s="283"/>
      <c r="Q24" s="345"/>
      <c r="R24" s="392"/>
      <c r="S24" s="345"/>
      <c r="T24" s="345"/>
      <c r="U24" s="345"/>
    </row>
    <row r="25" spans="2:24" ht="15.6">
      <c r="B25" s="218" t="s">
        <v>18</v>
      </c>
      <c r="C25" s="130" t="s">
        <v>168</v>
      </c>
      <c r="D25" s="97" t="s">
        <v>121</v>
      </c>
      <c r="E25" s="279">
        <v>12</v>
      </c>
      <c r="F25" s="279">
        <v>4176</v>
      </c>
      <c r="G25" s="279">
        <v>4176</v>
      </c>
      <c r="H25" s="279">
        <v>0.61399999999999999</v>
      </c>
      <c r="I25" s="353">
        <v>57.447000000000003</v>
      </c>
      <c r="J25" s="395">
        <v>0.35299999999999998</v>
      </c>
      <c r="K25" s="353">
        <v>24.766999999999999</v>
      </c>
      <c r="L25" s="353">
        <v>25.472999999999999</v>
      </c>
      <c r="M25" s="353">
        <v>11.634</v>
      </c>
      <c r="N25" s="353">
        <v>69.099999999999994</v>
      </c>
      <c r="O25" s="353"/>
      <c r="P25" s="389"/>
      <c r="Q25" s="393"/>
      <c r="R25" s="353">
        <v>25.12</v>
      </c>
      <c r="S25" s="353"/>
      <c r="T25" s="353"/>
      <c r="U25" s="391"/>
      <c r="V25" s="66"/>
      <c r="X25" s="66"/>
    </row>
    <row r="26" spans="2:24" ht="15.6">
      <c r="B26" s="218" t="s">
        <v>18</v>
      </c>
      <c r="C26" s="97" t="s">
        <v>135</v>
      </c>
      <c r="D26" s="130" t="s">
        <v>137</v>
      </c>
      <c r="E26" s="266">
        <v>23</v>
      </c>
      <c r="F26" s="266">
        <v>9977</v>
      </c>
      <c r="G26" s="267">
        <v>9977</v>
      </c>
      <c r="H26" s="536">
        <v>0.97</v>
      </c>
      <c r="I26" s="508">
        <v>84.6</v>
      </c>
      <c r="J26" s="537">
        <v>0.48699999999999999</v>
      </c>
      <c r="K26" s="508">
        <v>63.21</v>
      </c>
      <c r="L26" s="510">
        <v>64.183000000000007</v>
      </c>
      <c r="M26" s="510">
        <v>24.81</v>
      </c>
      <c r="N26" s="510">
        <v>112</v>
      </c>
      <c r="O26" s="510"/>
      <c r="P26" s="510"/>
      <c r="Q26" s="510"/>
      <c r="R26" s="510">
        <v>63.697000000000003</v>
      </c>
      <c r="S26" s="510"/>
      <c r="T26" s="510"/>
      <c r="U26" s="510"/>
    </row>
    <row r="27" spans="2:24" ht="15.6">
      <c r="B27" s="218" t="s">
        <v>18</v>
      </c>
      <c r="C27" s="97" t="s">
        <v>135</v>
      </c>
      <c r="D27" s="130" t="s">
        <v>138</v>
      </c>
      <c r="E27" s="287">
        <v>23</v>
      </c>
      <c r="F27" s="287">
        <v>1889</v>
      </c>
      <c r="G27" s="288">
        <v>1889</v>
      </c>
      <c r="H27" s="288">
        <v>0.156</v>
      </c>
      <c r="I27" s="353">
        <v>90.715999999999994</v>
      </c>
      <c r="J27" s="395">
        <v>1.0449999999999999</v>
      </c>
      <c r="K27" s="353">
        <v>70.209000000000003</v>
      </c>
      <c r="L27" s="353">
        <v>72.3</v>
      </c>
      <c r="M27" s="353">
        <v>23.163</v>
      </c>
      <c r="N27" s="353">
        <v>115</v>
      </c>
      <c r="O27" s="353"/>
      <c r="P27" s="389"/>
      <c r="Q27" s="393"/>
      <c r="R27" s="353">
        <v>71.254999999999995</v>
      </c>
      <c r="S27" s="353"/>
      <c r="T27" s="353"/>
      <c r="U27" s="353"/>
    </row>
    <row r="28" spans="2:24" ht="15.6">
      <c r="B28" s="218" t="s">
        <v>18</v>
      </c>
      <c r="C28" s="97" t="s">
        <v>135</v>
      </c>
      <c r="D28" s="130" t="s">
        <v>139</v>
      </c>
      <c r="E28" s="287">
        <v>23</v>
      </c>
      <c r="F28" s="287">
        <v>2377</v>
      </c>
      <c r="G28" s="288">
        <v>2377</v>
      </c>
      <c r="H28" s="288">
        <v>0.153</v>
      </c>
      <c r="I28" s="353">
        <v>84.289000000000001</v>
      </c>
      <c r="J28" s="395">
        <v>0.51900000000000002</v>
      </c>
      <c r="K28" s="353">
        <v>58.420999999999999</v>
      </c>
      <c r="L28" s="353">
        <v>59.459000000000003</v>
      </c>
      <c r="M28" s="353">
        <v>12.9</v>
      </c>
      <c r="N28" s="353">
        <v>92</v>
      </c>
      <c r="O28" s="353"/>
      <c r="P28" s="389"/>
      <c r="Q28" s="393"/>
      <c r="R28" s="353">
        <v>58.289000000000001</v>
      </c>
      <c r="S28" s="353"/>
      <c r="T28" s="353"/>
      <c r="U28" s="353"/>
    </row>
    <row r="29" spans="2:24" ht="15.6">
      <c r="B29" s="218" t="s">
        <v>18</v>
      </c>
      <c r="C29" s="97" t="s">
        <v>135</v>
      </c>
      <c r="D29" s="130" t="s">
        <v>140</v>
      </c>
      <c r="E29" s="287"/>
      <c r="F29" s="287"/>
      <c r="G29" s="287"/>
      <c r="H29" s="287"/>
      <c r="I29" s="393"/>
      <c r="J29" s="393"/>
      <c r="K29" s="394"/>
      <c r="L29" s="395"/>
      <c r="M29" s="395"/>
      <c r="N29" s="395"/>
      <c r="O29" s="395"/>
      <c r="P29" s="393"/>
      <c r="Q29" s="393"/>
      <c r="R29" s="394"/>
      <c r="S29" s="395"/>
      <c r="T29" s="395"/>
      <c r="U29" s="395"/>
    </row>
    <row r="30" spans="2:24" ht="15.6">
      <c r="B30" s="236" t="s">
        <v>18</v>
      </c>
      <c r="C30" s="237" t="s">
        <v>135</v>
      </c>
      <c r="D30" s="238" t="s">
        <v>121</v>
      </c>
      <c r="E30" s="291">
        <v>23</v>
      </c>
      <c r="F30" s="291">
        <v>14243</v>
      </c>
      <c r="G30" s="291">
        <v>14243</v>
      </c>
      <c r="H30" s="291">
        <v>1.2789999999999999</v>
      </c>
      <c r="I30" s="291">
        <v>85.358999999999995</v>
      </c>
      <c r="J30" s="538">
        <v>0.38</v>
      </c>
      <c r="K30" s="396">
        <v>63.524999999999999</v>
      </c>
      <c r="L30" s="396">
        <v>64.284999999999997</v>
      </c>
      <c r="M30" s="396">
        <v>23.117999999999999</v>
      </c>
      <c r="N30" s="396">
        <v>110</v>
      </c>
      <c r="O30" s="396"/>
      <c r="P30" s="396"/>
      <c r="Q30" s="396"/>
      <c r="R30" s="396">
        <v>63.905000000000001</v>
      </c>
      <c r="S30" s="396"/>
      <c r="T30" s="396"/>
      <c r="U30" s="396"/>
    </row>
    <row r="31" spans="2:24" ht="15.6">
      <c r="B31" s="140"/>
    </row>
    <row r="32" spans="2:24">
      <c r="B32" s="147" t="s">
        <v>147</v>
      </c>
      <c r="C32" s="148"/>
      <c r="D32" s="148"/>
      <c r="E32" s="148"/>
    </row>
    <row r="33" spans="2:8">
      <c r="B33" s="149"/>
      <c r="C33" s="148" t="s">
        <v>148</v>
      </c>
      <c r="D33" s="148" t="s">
        <v>149</v>
      </c>
      <c r="E33"/>
      <c r="F33"/>
      <c r="G33"/>
      <c r="H33"/>
    </row>
    <row r="34" spans="2:8">
      <c r="B34" s="152"/>
      <c r="C34" s="148" t="s">
        <v>150</v>
      </c>
      <c r="D34" s="148" t="s">
        <v>151</v>
      </c>
      <c r="E34"/>
      <c r="F34"/>
      <c r="G34"/>
      <c r="H34"/>
    </row>
    <row r="35" spans="2:8">
      <c r="B35" s="153"/>
      <c r="C35" s="148" t="s">
        <v>152</v>
      </c>
      <c r="D35" s="148" t="s">
        <v>153</v>
      </c>
      <c r="E35"/>
      <c r="F35"/>
      <c r="G35"/>
      <c r="H35"/>
    </row>
    <row r="36" spans="2:8">
      <c r="B36"/>
      <c r="E36"/>
    </row>
    <row r="37" spans="2:8">
      <c r="B37" s="156" t="s">
        <v>158</v>
      </c>
      <c r="C37" s="148" t="s">
        <v>159</v>
      </c>
      <c r="D37" s="148"/>
      <c r="E37"/>
    </row>
    <row r="38" spans="2:8">
      <c r="B38" s="156" t="s">
        <v>102</v>
      </c>
      <c r="C38" s="156" t="s">
        <v>160</v>
      </c>
      <c r="D38" s="156"/>
      <c r="E38"/>
    </row>
    <row r="39" spans="2:8">
      <c r="B39" s="156" t="s">
        <v>114</v>
      </c>
      <c r="C39" s="156" t="s">
        <v>161</v>
      </c>
      <c r="D39" s="156"/>
      <c r="E39"/>
    </row>
    <row r="40" spans="2:8">
      <c r="B40" s="156" t="s">
        <v>162</v>
      </c>
      <c r="C40" s="156" t="s">
        <v>163</v>
      </c>
      <c r="D40" s="156"/>
      <c r="E40"/>
    </row>
    <row r="41" spans="2:8">
      <c r="B41" s="156" t="s">
        <v>164</v>
      </c>
      <c r="C41" s="156" t="s">
        <v>165</v>
      </c>
      <c r="D41" s="156"/>
      <c r="E41"/>
    </row>
    <row r="42" spans="2:8">
      <c r="E42"/>
    </row>
    <row r="43" spans="2:8">
      <c r="E43"/>
    </row>
  </sheetData>
  <pageMargins left="0.7" right="0.7" top="0.75" bottom="0.75" header="0.3" footer="0.3"/>
  <tableParts count="2">
    <tablePart r:id="rId1"/>
    <tablePart r:id="rId2"/>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A496B-C1E7-41BB-915D-1C290CF25E94}">
  <dimension ref="A1"/>
  <sheetViews>
    <sheetView workbookViewId="0">
      <selection activeCell="J30" sqref="J30"/>
    </sheetView>
  </sheetViews>
  <sheetFormatPr defaultRowHeight="14.4"/>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0C233-85CD-4E38-B4F5-51A2F7E61638}">
  <dimension ref="A2:U185"/>
  <sheetViews>
    <sheetView workbookViewId="0">
      <selection activeCell="B10" sqref="B10"/>
    </sheetView>
  </sheetViews>
  <sheetFormatPr defaultColWidth="9.109375" defaultRowHeight="14.4"/>
  <cols>
    <col min="1" max="1" width="80.88671875" style="24" customWidth="1"/>
    <col min="2" max="2" width="45.6640625" style="4" customWidth="1"/>
    <col min="3" max="3" width="11.5546875" style="4" customWidth="1"/>
    <col min="4" max="4" width="45.6640625" style="4" customWidth="1"/>
    <col min="5" max="5" width="11.6640625" style="4" customWidth="1"/>
    <col min="6" max="6" width="45.6640625" style="4" customWidth="1"/>
    <col min="7" max="7" width="11.6640625" style="4" customWidth="1"/>
    <col min="8" max="8" width="45.6640625" style="4" customWidth="1"/>
    <col min="9" max="9" width="11.6640625" style="4" customWidth="1"/>
    <col min="10" max="10" width="45.6640625" style="4" customWidth="1"/>
    <col min="11" max="11" width="11.6640625" style="4" customWidth="1"/>
    <col min="12" max="12" width="45.6640625" style="4" customWidth="1"/>
    <col min="13" max="13" width="11.6640625" style="4" customWidth="1"/>
    <col min="14" max="14" width="45.6640625" style="4" customWidth="1"/>
    <col min="15" max="15" width="11.88671875" style="4" customWidth="1"/>
    <col min="16" max="16" width="45.6640625" style="4" customWidth="1"/>
    <col min="17" max="17" width="11.6640625" style="4" customWidth="1"/>
    <col min="18" max="18" width="9.109375" style="4"/>
    <col min="19" max="19" width="80.88671875" style="24" bestFit="1" customWidth="1"/>
    <col min="20" max="20" width="47.33203125" style="4" customWidth="1"/>
    <col min="21" max="21" width="19.44140625" style="4" customWidth="1"/>
    <col min="22" max="16384" width="9.109375" style="4"/>
  </cols>
  <sheetData>
    <row r="2" spans="1:21" ht="20.399999999999999">
      <c r="A2" s="1"/>
      <c r="B2" s="2" t="s">
        <v>0</v>
      </c>
      <c r="C2" s="3"/>
      <c r="D2" s="2" t="s">
        <v>411</v>
      </c>
      <c r="E2" s="3"/>
      <c r="F2" s="2" t="s">
        <v>412</v>
      </c>
      <c r="G2" s="3"/>
      <c r="H2" s="2" t="s">
        <v>413</v>
      </c>
      <c r="I2" s="3"/>
      <c r="J2" s="2" t="s">
        <v>414</v>
      </c>
      <c r="K2" s="3"/>
      <c r="L2" s="2" t="s">
        <v>415</v>
      </c>
      <c r="M2" s="3"/>
      <c r="N2" s="2" t="s">
        <v>416</v>
      </c>
      <c r="O2" s="2"/>
      <c r="P2" s="2" t="s">
        <v>417</v>
      </c>
      <c r="Q2" s="3"/>
      <c r="S2" s="1"/>
      <c r="T2" s="2" t="s">
        <v>418</v>
      </c>
      <c r="U2" s="3"/>
    </row>
    <row r="3" spans="1:21" ht="15.6">
      <c r="A3" s="5" t="s">
        <v>1</v>
      </c>
      <c r="B3" s="6"/>
      <c r="C3" s="7" t="s">
        <v>2</v>
      </c>
      <c r="D3" s="6"/>
      <c r="E3" s="7" t="s">
        <v>2</v>
      </c>
      <c r="F3" s="6"/>
      <c r="G3" s="7" t="s">
        <v>2</v>
      </c>
      <c r="H3" s="6"/>
      <c r="I3" s="7" t="s">
        <v>2</v>
      </c>
      <c r="J3" s="6"/>
      <c r="K3" s="7" t="s">
        <v>2</v>
      </c>
      <c r="L3" s="6"/>
      <c r="M3" s="7" t="s">
        <v>2</v>
      </c>
      <c r="N3" s="7"/>
      <c r="O3" s="7" t="s">
        <v>2</v>
      </c>
      <c r="P3" s="6"/>
      <c r="Q3" s="7" t="s">
        <v>2</v>
      </c>
      <c r="S3" s="5" t="s">
        <v>1</v>
      </c>
      <c r="T3" s="6"/>
      <c r="U3" s="7" t="s">
        <v>2</v>
      </c>
    </row>
    <row r="4" spans="1:21" ht="39" customHeight="1">
      <c r="A4" s="8" t="s">
        <v>3</v>
      </c>
      <c r="B4" s="10"/>
      <c r="C4" s="10"/>
      <c r="D4" s="10"/>
      <c r="E4" s="10"/>
      <c r="F4" s="10"/>
      <c r="G4" s="10"/>
      <c r="H4" s="10"/>
      <c r="I4" s="10"/>
      <c r="J4" s="10"/>
      <c r="K4" s="10"/>
      <c r="L4" s="10"/>
      <c r="M4" s="10"/>
      <c r="N4" s="10"/>
      <c r="O4" s="10"/>
      <c r="P4" s="10"/>
      <c r="Q4" s="10"/>
      <c r="S4" s="8" t="s">
        <v>3</v>
      </c>
      <c r="T4" s="9" t="s">
        <v>4</v>
      </c>
      <c r="U4" s="10"/>
    </row>
    <row r="5" spans="1:21" ht="20.25" customHeight="1">
      <c r="A5" s="11" t="s">
        <v>5</v>
      </c>
      <c r="B5" s="9" t="s">
        <v>6</v>
      </c>
      <c r="C5" s="9"/>
      <c r="D5" s="9" t="s">
        <v>419</v>
      </c>
      <c r="E5" s="9"/>
      <c r="F5" s="9" t="s">
        <v>419</v>
      </c>
      <c r="G5" s="9"/>
      <c r="H5" s="9" t="s">
        <v>419</v>
      </c>
      <c r="I5" s="9"/>
      <c r="J5" s="9" t="s">
        <v>419</v>
      </c>
      <c r="K5" s="9"/>
      <c r="L5" s="9" t="s">
        <v>419</v>
      </c>
      <c r="M5" s="9"/>
      <c r="N5" s="9" t="s">
        <v>420</v>
      </c>
      <c r="O5" s="9"/>
      <c r="P5" s="9" t="s">
        <v>419</v>
      </c>
      <c r="Q5" s="9"/>
      <c r="S5" s="11" t="s">
        <v>5</v>
      </c>
      <c r="T5" s="9" t="s">
        <v>172</v>
      </c>
      <c r="U5" s="9"/>
    </row>
    <row r="6" spans="1:21" ht="20.25" customHeight="1">
      <c r="A6" s="11" t="s">
        <v>8</v>
      </c>
      <c r="B6" s="12"/>
      <c r="C6" s="12"/>
      <c r="D6" s="12"/>
      <c r="E6" s="12"/>
      <c r="F6" s="12"/>
      <c r="G6" s="12"/>
      <c r="H6" s="12"/>
      <c r="I6" s="12"/>
      <c r="J6" s="12"/>
      <c r="K6" s="12"/>
      <c r="L6" s="12"/>
      <c r="M6" s="12"/>
      <c r="N6" s="13" t="s">
        <v>421</v>
      </c>
      <c r="O6" s="9"/>
      <c r="P6" s="12"/>
      <c r="Q6" s="12"/>
      <c r="S6" s="11" t="s">
        <v>8</v>
      </c>
      <c r="T6" s="14"/>
      <c r="U6" s="14"/>
    </row>
    <row r="7" spans="1:21" ht="15.6">
      <c r="A7" s="15" t="s">
        <v>9</v>
      </c>
      <c r="B7" s="16"/>
      <c r="C7" s="12"/>
      <c r="D7" s="12"/>
      <c r="E7" s="12"/>
      <c r="F7" s="12"/>
      <c r="G7" s="12"/>
      <c r="H7" s="12"/>
      <c r="I7" s="12"/>
      <c r="J7" s="12"/>
      <c r="K7" s="12"/>
      <c r="L7" s="12"/>
      <c r="M7" s="12"/>
      <c r="N7" s="12"/>
      <c r="O7" s="12"/>
      <c r="P7" s="12"/>
      <c r="Q7" s="12"/>
      <c r="S7" s="15" t="s">
        <v>9</v>
      </c>
      <c r="T7" s="525"/>
      <c r="U7" s="14"/>
    </row>
    <row r="8" spans="1:21" ht="28.8">
      <c r="A8" s="17" t="s">
        <v>10</v>
      </c>
      <c r="B8" s="9"/>
      <c r="C8" s="9"/>
      <c r="D8" s="9"/>
      <c r="E8" s="9"/>
      <c r="F8" s="9"/>
      <c r="G8" s="9"/>
      <c r="H8" s="9"/>
      <c r="I8" s="9"/>
      <c r="J8" s="9"/>
      <c r="K8" s="9"/>
      <c r="L8" s="9"/>
      <c r="M8" s="9"/>
      <c r="N8" s="9"/>
      <c r="O8" s="9"/>
      <c r="P8" s="9"/>
      <c r="Q8" s="9"/>
      <c r="S8" s="17" t="s">
        <v>10</v>
      </c>
      <c r="T8" s="9" t="s">
        <v>11</v>
      </c>
      <c r="U8" s="9"/>
    </row>
    <row r="9" spans="1:21" ht="28.8">
      <c r="A9" s="17" t="s">
        <v>12</v>
      </c>
      <c r="B9" s="9"/>
      <c r="C9" s="9"/>
      <c r="D9" s="9"/>
      <c r="E9" s="9"/>
      <c r="F9" s="9"/>
      <c r="G9" s="9"/>
      <c r="H9" s="9"/>
      <c r="I9" s="9"/>
      <c r="J9" s="9"/>
      <c r="K9" s="9"/>
      <c r="L9" s="9"/>
      <c r="M9" s="9"/>
      <c r="N9" s="9"/>
      <c r="O9" s="9"/>
      <c r="P9" s="9"/>
      <c r="Q9" s="9"/>
      <c r="S9" s="17" t="s">
        <v>12</v>
      </c>
      <c r="T9" s="9" t="s">
        <v>13</v>
      </c>
      <c r="U9" s="9"/>
    </row>
    <row r="10" spans="1:21" ht="131.25" customHeight="1">
      <c r="A10" s="17" t="s">
        <v>14</v>
      </c>
      <c r="B10" s="9"/>
      <c r="C10" s="9"/>
      <c r="D10" s="9"/>
      <c r="E10" s="9"/>
      <c r="F10" s="9"/>
      <c r="G10" s="9"/>
      <c r="H10" s="9"/>
      <c r="I10" s="9"/>
      <c r="J10" s="9"/>
      <c r="K10" s="9"/>
      <c r="L10" s="9"/>
      <c r="M10" s="9"/>
      <c r="N10" s="9"/>
      <c r="O10" s="9"/>
      <c r="P10" s="9"/>
      <c r="Q10" s="9"/>
      <c r="S10" s="17" t="s">
        <v>14</v>
      </c>
      <c r="T10" s="9" t="s">
        <v>15</v>
      </c>
      <c r="U10" s="9"/>
    </row>
    <row r="11" spans="1:21" ht="15.75" customHeight="1">
      <c r="A11" s="15" t="s">
        <v>17</v>
      </c>
      <c r="B11" s="16"/>
      <c r="C11" s="12"/>
      <c r="D11" s="12"/>
      <c r="E11" s="12"/>
      <c r="F11" s="12"/>
      <c r="G11" s="12"/>
      <c r="H11" s="12"/>
      <c r="I11" s="12"/>
      <c r="J11" s="12"/>
      <c r="K11" s="12"/>
      <c r="L11" s="12"/>
      <c r="M11" s="12"/>
      <c r="N11" s="12"/>
      <c r="O11" s="12"/>
      <c r="P11" s="12"/>
      <c r="Q11" s="12"/>
      <c r="S11" s="15" t="s">
        <v>17</v>
      </c>
      <c r="T11" s="14"/>
      <c r="U11" s="14"/>
    </row>
    <row r="12" spans="1:21" ht="15.75" customHeight="1">
      <c r="A12" s="17" t="s">
        <v>18</v>
      </c>
      <c r="B12" s="9"/>
      <c r="C12" s="9"/>
      <c r="D12" s="9"/>
      <c r="E12" s="9"/>
      <c r="F12" s="9"/>
      <c r="G12" s="9"/>
      <c r="H12" s="9"/>
      <c r="I12" s="9"/>
      <c r="J12" s="9"/>
      <c r="K12" s="9"/>
      <c r="L12" s="9"/>
      <c r="M12" s="9"/>
      <c r="N12" s="9"/>
      <c r="O12" s="9"/>
      <c r="P12" s="9"/>
      <c r="Q12" s="9"/>
      <c r="S12" s="17" t="s">
        <v>18</v>
      </c>
      <c r="T12" s="10" t="s">
        <v>20</v>
      </c>
      <c r="U12" s="9"/>
    </row>
    <row r="13" spans="1:21" ht="15.75" customHeight="1">
      <c r="A13" s="17" t="s">
        <v>21</v>
      </c>
      <c r="B13" s="9"/>
      <c r="C13" s="9"/>
      <c r="D13" s="9"/>
      <c r="E13" s="9"/>
      <c r="F13" s="9"/>
      <c r="G13" s="9"/>
      <c r="H13" s="9"/>
      <c r="I13" s="9"/>
      <c r="J13" s="9"/>
      <c r="K13" s="9"/>
      <c r="L13" s="9"/>
      <c r="M13" s="9"/>
      <c r="N13" s="9"/>
      <c r="O13" s="9"/>
      <c r="P13" s="9"/>
      <c r="Q13" s="9"/>
      <c r="S13" s="17" t="s">
        <v>21</v>
      </c>
      <c r="T13" s="10" t="s">
        <v>20</v>
      </c>
      <c r="U13" s="9"/>
    </row>
    <row r="14" spans="1:21" ht="15.75" customHeight="1">
      <c r="A14" s="17" t="s">
        <v>23</v>
      </c>
      <c r="B14" s="9"/>
      <c r="C14" s="9"/>
      <c r="D14" s="9"/>
      <c r="E14" s="9"/>
      <c r="F14" s="9"/>
      <c r="G14" s="9"/>
      <c r="H14" s="9"/>
      <c r="I14" s="9"/>
      <c r="J14" s="9"/>
      <c r="K14" s="9"/>
      <c r="L14" s="9"/>
      <c r="M14" s="9"/>
      <c r="N14" s="9"/>
      <c r="O14" s="9"/>
      <c r="P14" s="9"/>
      <c r="Q14" s="9"/>
      <c r="S14" s="17" t="s">
        <v>23</v>
      </c>
      <c r="T14" s="10" t="s">
        <v>20</v>
      </c>
      <c r="U14" s="9"/>
    </row>
    <row r="15" spans="1:21" ht="15.75" customHeight="1">
      <c r="A15" s="17" t="s">
        <v>25</v>
      </c>
      <c r="B15" s="9"/>
      <c r="C15" s="9"/>
      <c r="D15" s="9"/>
      <c r="E15" s="9"/>
      <c r="F15" s="9"/>
      <c r="G15" s="9"/>
      <c r="H15" s="9"/>
      <c r="I15" s="9"/>
      <c r="J15" s="9"/>
      <c r="K15" s="9"/>
      <c r="L15" s="9"/>
      <c r="M15" s="9"/>
      <c r="N15" s="9"/>
      <c r="O15" s="9"/>
      <c r="P15" s="9"/>
      <c r="Q15" s="9"/>
      <c r="S15" s="17" t="s">
        <v>25</v>
      </c>
      <c r="T15" s="10" t="s">
        <v>20</v>
      </c>
      <c r="U15" s="9"/>
    </row>
    <row r="16" spans="1:21" ht="15.75" customHeight="1">
      <c r="A16" s="17" t="s">
        <v>27</v>
      </c>
      <c r="B16" s="9"/>
      <c r="C16" s="9"/>
      <c r="D16" s="9"/>
      <c r="E16" s="9"/>
      <c r="F16" s="9"/>
      <c r="G16" s="9"/>
      <c r="H16" s="9"/>
      <c r="I16" s="9"/>
      <c r="J16" s="9"/>
      <c r="K16" s="9"/>
      <c r="L16" s="9"/>
      <c r="M16" s="9"/>
      <c r="N16" s="9"/>
      <c r="O16" s="9"/>
      <c r="P16" s="9"/>
      <c r="Q16" s="9"/>
      <c r="S16" s="17" t="s">
        <v>27</v>
      </c>
      <c r="T16" s="10" t="s">
        <v>20</v>
      </c>
      <c r="U16" s="9"/>
    </row>
    <row r="17" spans="1:21" ht="15.75" customHeight="1">
      <c r="A17" s="17" t="s">
        <v>28</v>
      </c>
      <c r="B17" s="9"/>
      <c r="C17" s="9"/>
      <c r="D17" s="9"/>
      <c r="E17" s="9"/>
      <c r="F17" s="9"/>
      <c r="G17" s="9"/>
      <c r="H17" s="9"/>
      <c r="I17" s="9"/>
      <c r="J17" s="9"/>
      <c r="K17" s="9"/>
      <c r="L17" s="9"/>
      <c r="M17" s="9"/>
      <c r="N17" s="9"/>
      <c r="O17" s="9"/>
      <c r="P17" s="9"/>
      <c r="Q17" s="9"/>
      <c r="S17" s="17" t="s">
        <v>28</v>
      </c>
      <c r="T17" s="10" t="s">
        <v>20</v>
      </c>
      <c r="U17" s="9"/>
    </row>
    <row r="18" spans="1:21">
      <c r="A18" s="18" t="s">
        <v>29</v>
      </c>
      <c r="B18" s="12"/>
      <c r="C18" s="12"/>
      <c r="D18" s="12"/>
      <c r="E18" s="12"/>
      <c r="F18" s="12"/>
      <c r="G18" s="12"/>
      <c r="H18" s="9"/>
      <c r="I18" s="9"/>
      <c r="J18" s="12"/>
      <c r="K18" s="12"/>
      <c r="L18" s="12"/>
      <c r="M18" s="12"/>
      <c r="N18" s="12"/>
      <c r="O18" s="12"/>
      <c r="P18" s="12"/>
      <c r="Q18" s="12"/>
      <c r="S18" s="18" t="s">
        <v>29</v>
      </c>
      <c r="T18" s="14"/>
      <c r="U18" s="14"/>
    </row>
    <row r="19" spans="1:21" ht="72">
      <c r="A19" s="13" t="s">
        <v>30</v>
      </c>
      <c r="B19" s="12"/>
      <c r="C19" s="19"/>
      <c r="D19" s="12"/>
      <c r="E19" s="12"/>
      <c r="F19" s="12"/>
      <c r="G19" s="12"/>
      <c r="H19" s="12"/>
      <c r="I19" s="12"/>
      <c r="J19" s="12"/>
      <c r="K19" s="12"/>
      <c r="L19" s="12"/>
      <c r="M19" s="12"/>
      <c r="N19" s="12"/>
      <c r="O19" s="12"/>
      <c r="P19" s="12"/>
      <c r="Q19" s="12"/>
      <c r="S19" s="13" t="s">
        <v>30</v>
      </c>
      <c r="T19" s="14"/>
      <c r="U19" s="9" t="s">
        <v>422</v>
      </c>
    </row>
    <row r="20" spans="1:21">
      <c r="A20" s="18" t="s">
        <v>14</v>
      </c>
      <c r="B20" s="9"/>
      <c r="C20" s="9"/>
      <c r="D20" s="12"/>
      <c r="E20" s="12"/>
      <c r="F20" s="12"/>
      <c r="G20" s="12"/>
      <c r="H20" s="12"/>
      <c r="I20" s="12"/>
      <c r="J20" s="12"/>
      <c r="K20" s="12"/>
      <c r="L20" s="12"/>
      <c r="M20" s="12"/>
      <c r="N20" s="12"/>
      <c r="O20" s="12"/>
      <c r="P20" s="12"/>
      <c r="Q20" s="12"/>
      <c r="S20" s="18" t="s">
        <v>14</v>
      </c>
      <c r="T20" s="9"/>
      <c r="U20" s="9"/>
    </row>
    <row r="21" spans="1:21">
      <c r="A21" s="20" t="s">
        <v>31</v>
      </c>
      <c r="B21" s="9"/>
      <c r="C21" s="9"/>
      <c r="D21" s="12"/>
      <c r="E21" s="12"/>
      <c r="F21" s="12"/>
      <c r="G21" s="12"/>
      <c r="H21" s="12"/>
      <c r="I21" s="12"/>
      <c r="J21" s="12"/>
      <c r="K21" s="12"/>
      <c r="L21" s="12"/>
      <c r="M21" s="12"/>
      <c r="N21" s="12"/>
      <c r="O21" s="12"/>
      <c r="P21" s="12"/>
      <c r="Q21" s="12"/>
      <c r="S21" s="20" t="s">
        <v>31</v>
      </c>
      <c r="T21" s="9">
        <v>100</v>
      </c>
      <c r="U21" s="9"/>
    </row>
    <row r="22" spans="1:21">
      <c r="A22" s="20" t="s">
        <v>32</v>
      </c>
      <c r="B22" s="9"/>
      <c r="C22" s="9"/>
      <c r="D22" s="12"/>
      <c r="E22" s="12"/>
      <c r="F22" s="12"/>
      <c r="G22" s="12"/>
      <c r="H22" s="12"/>
      <c r="I22" s="12"/>
      <c r="J22" s="12"/>
      <c r="K22" s="12"/>
      <c r="L22" s="12"/>
      <c r="M22" s="12"/>
      <c r="N22" s="12"/>
      <c r="O22" s="12"/>
      <c r="P22" s="12"/>
      <c r="Q22" s="12"/>
      <c r="S22" s="20" t="s">
        <v>32</v>
      </c>
      <c r="T22" s="9">
        <v>100</v>
      </c>
      <c r="U22" s="9"/>
    </row>
    <row r="23" spans="1:21">
      <c r="A23" s="20" t="s">
        <v>33</v>
      </c>
      <c r="B23" s="9"/>
      <c r="C23" s="9"/>
      <c r="D23" s="12"/>
      <c r="E23" s="12"/>
      <c r="F23" s="12"/>
      <c r="G23" s="12"/>
      <c r="H23" s="12"/>
      <c r="I23" s="12"/>
      <c r="J23" s="12"/>
      <c r="K23" s="12"/>
      <c r="L23" s="12"/>
      <c r="M23" s="12"/>
      <c r="N23" s="12"/>
      <c r="O23" s="12"/>
      <c r="P23" s="12"/>
      <c r="Q23" s="12"/>
      <c r="S23" s="20" t="s">
        <v>33</v>
      </c>
      <c r="T23" s="9">
        <v>100</v>
      </c>
      <c r="U23" s="9"/>
    </row>
    <row r="24" spans="1:21">
      <c r="A24" s="20" t="s">
        <v>34</v>
      </c>
      <c r="B24" s="9"/>
      <c r="C24" s="9"/>
      <c r="D24" s="12"/>
      <c r="E24" s="12"/>
      <c r="F24" s="12"/>
      <c r="G24" s="12"/>
      <c r="H24" s="12"/>
      <c r="I24" s="12"/>
      <c r="J24" s="12"/>
      <c r="K24" s="12"/>
      <c r="L24" s="12"/>
      <c r="M24" s="12"/>
      <c r="N24" s="12"/>
      <c r="O24" s="12"/>
      <c r="P24" s="12"/>
      <c r="Q24" s="12"/>
      <c r="S24" s="20" t="s">
        <v>34</v>
      </c>
      <c r="T24" s="526" t="s">
        <v>20</v>
      </c>
      <c r="U24" s="9"/>
    </row>
    <row r="25" spans="1:21">
      <c r="A25" s="18" t="s">
        <v>12</v>
      </c>
      <c r="B25" s="9"/>
      <c r="C25" s="9"/>
      <c r="D25" s="12"/>
      <c r="E25" s="12"/>
      <c r="F25" s="12"/>
      <c r="G25" s="12"/>
      <c r="H25" s="12"/>
      <c r="I25" s="12"/>
      <c r="J25" s="12"/>
      <c r="K25" s="12"/>
      <c r="L25" s="12"/>
      <c r="M25" s="12"/>
      <c r="N25" s="12"/>
      <c r="O25" s="12"/>
      <c r="P25" s="12"/>
      <c r="Q25" s="12"/>
      <c r="S25" s="18" t="s">
        <v>12</v>
      </c>
      <c r="T25" s="9"/>
      <c r="U25" s="9"/>
    </row>
    <row r="26" spans="1:21">
      <c r="A26" s="20" t="s">
        <v>31</v>
      </c>
      <c r="B26" s="9"/>
      <c r="C26" s="9"/>
      <c r="D26" s="12"/>
      <c r="E26" s="12"/>
      <c r="F26" s="12"/>
      <c r="G26" s="12"/>
      <c r="H26" s="12"/>
      <c r="I26" s="12"/>
      <c r="J26" s="12"/>
      <c r="K26" s="12"/>
      <c r="L26" s="12"/>
      <c r="M26" s="12"/>
      <c r="N26" s="12"/>
      <c r="O26" s="12"/>
      <c r="P26" s="12"/>
      <c r="Q26" s="12"/>
      <c r="S26" s="20" t="s">
        <v>31</v>
      </c>
      <c r="T26" s="9">
        <v>70</v>
      </c>
      <c r="U26" s="9"/>
    </row>
    <row r="27" spans="1:21">
      <c r="A27" s="20" t="s">
        <v>32</v>
      </c>
      <c r="B27" s="9"/>
      <c r="C27" s="9"/>
      <c r="D27" s="12"/>
      <c r="E27" s="12"/>
      <c r="F27" s="12"/>
      <c r="G27" s="12"/>
      <c r="H27" s="12"/>
      <c r="I27" s="12"/>
      <c r="J27" s="12"/>
      <c r="K27" s="12"/>
      <c r="L27" s="12"/>
      <c r="M27" s="12"/>
      <c r="N27" s="12"/>
      <c r="O27" s="12"/>
      <c r="P27" s="12"/>
      <c r="Q27" s="12"/>
      <c r="S27" s="20" t="s">
        <v>32</v>
      </c>
      <c r="T27" s="9">
        <v>70</v>
      </c>
      <c r="U27" s="9"/>
    </row>
    <row r="28" spans="1:21">
      <c r="A28" s="20" t="s">
        <v>33</v>
      </c>
      <c r="B28" s="9"/>
      <c r="C28" s="9"/>
      <c r="D28" s="12"/>
      <c r="E28" s="12"/>
      <c r="F28" s="12"/>
      <c r="G28" s="12"/>
      <c r="H28" s="12"/>
      <c r="I28" s="12"/>
      <c r="J28" s="12"/>
      <c r="K28" s="12"/>
      <c r="L28" s="12"/>
      <c r="M28" s="12"/>
      <c r="N28" s="12"/>
      <c r="O28" s="12"/>
      <c r="P28" s="12"/>
      <c r="Q28" s="12"/>
      <c r="S28" s="20" t="s">
        <v>33</v>
      </c>
      <c r="T28" s="9">
        <v>70</v>
      </c>
      <c r="U28" s="9"/>
    </row>
    <row r="29" spans="1:21">
      <c r="A29" s="20" t="s">
        <v>34</v>
      </c>
      <c r="B29" s="9"/>
      <c r="C29" s="9"/>
      <c r="D29" s="12"/>
      <c r="E29" s="12"/>
      <c r="F29" s="12"/>
      <c r="G29" s="12"/>
      <c r="H29" s="12"/>
      <c r="I29" s="12"/>
      <c r="J29" s="12"/>
      <c r="K29" s="12"/>
      <c r="L29" s="12"/>
      <c r="M29" s="12"/>
      <c r="N29" s="12"/>
      <c r="O29" s="12"/>
      <c r="P29" s="12"/>
      <c r="Q29" s="12"/>
      <c r="S29" s="20" t="s">
        <v>34</v>
      </c>
      <c r="T29" s="526" t="s">
        <v>20</v>
      </c>
      <c r="U29" s="9"/>
    </row>
    <row r="30" spans="1:21">
      <c r="A30" s="18" t="s">
        <v>10</v>
      </c>
      <c r="B30" s="9"/>
      <c r="C30" s="9"/>
      <c r="D30" s="12"/>
      <c r="E30" s="12"/>
      <c r="F30" s="12"/>
      <c r="G30" s="12"/>
      <c r="H30" s="12"/>
      <c r="I30" s="12"/>
      <c r="J30" s="12"/>
      <c r="K30" s="12"/>
      <c r="L30" s="12"/>
      <c r="M30" s="12"/>
      <c r="N30" s="12"/>
      <c r="O30" s="12"/>
      <c r="P30" s="12"/>
      <c r="Q30" s="12"/>
      <c r="S30" s="18" t="s">
        <v>10</v>
      </c>
      <c r="T30" s="9"/>
      <c r="U30" s="9"/>
    </row>
    <row r="31" spans="1:21">
      <c r="A31" s="20" t="s">
        <v>31</v>
      </c>
      <c r="B31" s="9"/>
      <c r="C31" s="9"/>
      <c r="D31" s="12"/>
      <c r="E31" s="12"/>
      <c r="F31" s="12"/>
      <c r="G31" s="12"/>
      <c r="H31" s="12"/>
      <c r="I31" s="12"/>
      <c r="J31" s="12"/>
      <c r="K31" s="12"/>
      <c r="L31" s="12"/>
      <c r="M31" s="12"/>
      <c r="N31" s="12"/>
      <c r="O31" s="12"/>
      <c r="P31" s="12"/>
      <c r="Q31" s="12"/>
      <c r="S31" s="20" t="s">
        <v>31</v>
      </c>
      <c r="T31" s="9">
        <v>50</v>
      </c>
      <c r="U31" s="9"/>
    </row>
    <row r="32" spans="1:21">
      <c r="A32" s="20" t="s">
        <v>32</v>
      </c>
      <c r="B32" s="9"/>
      <c r="C32" s="9"/>
      <c r="D32" s="12"/>
      <c r="E32" s="12"/>
      <c r="F32" s="12"/>
      <c r="G32" s="12"/>
      <c r="H32" s="12"/>
      <c r="I32" s="12"/>
      <c r="J32" s="12"/>
      <c r="K32" s="12"/>
      <c r="L32" s="12"/>
      <c r="M32" s="12"/>
      <c r="N32" s="12"/>
      <c r="O32" s="12"/>
      <c r="P32" s="12"/>
      <c r="Q32" s="12"/>
      <c r="S32" s="20" t="s">
        <v>32</v>
      </c>
      <c r="T32" s="9">
        <v>50</v>
      </c>
      <c r="U32" s="9"/>
    </row>
    <row r="33" spans="1:21">
      <c r="A33" s="20" t="s">
        <v>33</v>
      </c>
      <c r="B33" s="9"/>
      <c r="C33" s="9"/>
      <c r="D33" s="12"/>
      <c r="E33" s="12"/>
      <c r="F33" s="12"/>
      <c r="G33" s="12"/>
      <c r="H33" s="12"/>
      <c r="I33" s="12"/>
      <c r="J33" s="12"/>
      <c r="K33" s="12"/>
      <c r="L33" s="12"/>
      <c r="M33" s="12"/>
      <c r="N33" s="12"/>
      <c r="O33" s="12"/>
      <c r="P33" s="12"/>
      <c r="Q33" s="12"/>
      <c r="S33" s="20" t="s">
        <v>33</v>
      </c>
      <c r="T33" s="9">
        <v>50</v>
      </c>
      <c r="U33" s="9"/>
    </row>
    <row r="34" spans="1:21">
      <c r="A34" s="20" t="s">
        <v>34</v>
      </c>
      <c r="B34" s="9"/>
      <c r="C34" s="9"/>
      <c r="D34" s="12"/>
      <c r="E34" s="12"/>
      <c r="F34" s="12"/>
      <c r="G34" s="12"/>
      <c r="H34" s="12"/>
      <c r="I34" s="12"/>
      <c r="J34" s="12"/>
      <c r="K34" s="12"/>
      <c r="L34" s="12"/>
      <c r="M34" s="12"/>
      <c r="N34" s="12"/>
      <c r="O34" s="12"/>
      <c r="P34" s="12"/>
      <c r="Q34" s="12"/>
      <c r="S34" s="20" t="s">
        <v>34</v>
      </c>
      <c r="T34" s="526" t="s">
        <v>20</v>
      </c>
      <c r="U34" s="9"/>
    </row>
    <row r="35" spans="1:21" ht="15.75" customHeight="1">
      <c r="A35" s="18" t="s">
        <v>35</v>
      </c>
      <c r="B35" s="12"/>
      <c r="C35" s="12"/>
      <c r="D35" s="12"/>
      <c r="E35" s="12"/>
      <c r="F35" s="12"/>
      <c r="G35" s="12"/>
      <c r="H35" s="12"/>
      <c r="I35" s="12"/>
      <c r="J35" s="12"/>
      <c r="K35" s="12"/>
      <c r="L35" s="12"/>
      <c r="M35" s="12"/>
      <c r="N35" s="9" t="s">
        <v>423</v>
      </c>
      <c r="O35" s="9"/>
      <c r="P35" s="12"/>
      <c r="Q35" s="12"/>
      <c r="S35" s="18" t="s">
        <v>35</v>
      </c>
      <c r="T35" s="14"/>
      <c r="U35" s="14"/>
    </row>
    <row r="36" spans="1:21" ht="7.5" customHeight="1">
      <c r="A36" s="11"/>
      <c r="B36" s="21"/>
      <c r="C36" s="21"/>
      <c r="D36" s="21"/>
      <c r="E36" s="21"/>
      <c r="F36" s="21"/>
      <c r="G36" s="21"/>
      <c r="H36" s="21"/>
      <c r="I36" s="21"/>
      <c r="J36" s="21"/>
      <c r="K36" s="21"/>
      <c r="L36" s="21"/>
      <c r="M36" s="21"/>
      <c r="N36" s="21"/>
      <c r="O36" s="21"/>
      <c r="P36" s="21"/>
      <c r="Q36" s="21"/>
      <c r="S36" s="11"/>
      <c r="T36" s="21"/>
      <c r="U36" s="21"/>
    </row>
    <row r="37" spans="1:21" ht="15.6">
      <c r="A37" s="5" t="s">
        <v>36</v>
      </c>
      <c r="B37" s="6"/>
      <c r="C37" s="7" t="s">
        <v>2</v>
      </c>
      <c r="D37" s="6"/>
      <c r="E37" s="7" t="s">
        <v>2</v>
      </c>
      <c r="F37" s="6"/>
      <c r="G37" s="7" t="s">
        <v>2</v>
      </c>
      <c r="H37" s="6"/>
      <c r="I37" s="7" t="s">
        <v>2</v>
      </c>
      <c r="J37" s="6"/>
      <c r="K37" s="7" t="s">
        <v>2</v>
      </c>
      <c r="L37" s="6"/>
      <c r="M37" s="7" t="s">
        <v>2</v>
      </c>
      <c r="N37" s="7"/>
      <c r="O37" s="7" t="s">
        <v>2</v>
      </c>
      <c r="P37" s="6"/>
      <c r="Q37" s="7" t="s">
        <v>2</v>
      </c>
      <c r="S37" s="5" t="s">
        <v>36</v>
      </c>
      <c r="T37" s="6"/>
      <c r="U37" s="7" t="s">
        <v>2</v>
      </c>
    </row>
    <row r="38" spans="1:21">
      <c r="A38" s="11" t="s">
        <v>37</v>
      </c>
      <c r="B38" s="21" t="s">
        <v>419</v>
      </c>
      <c r="C38" s="21"/>
      <c r="D38" s="21" t="s">
        <v>419</v>
      </c>
      <c r="E38" s="21"/>
      <c r="F38" s="21" t="s">
        <v>419</v>
      </c>
      <c r="G38" s="21"/>
      <c r="H38" s="21" t="s">
        <v>419</v>
      </c>
      <c r="I38" s="21"/>
      <c r="J38" s="21" t="s">
        <v>419</v>
      </c>
      <c r="K38" s="21"/>
      <c r="L38" s="21" t="s">
        <v>419</v>
      </c>
      <c r="M38" s="21"/>
      <c r="N38" s="21" t="s">
        <v>424</v>
      </c>
      <c r="O38" s="21"/>
      <c r="P38" s="21" t="s">
        <v>419</v>
      </c>
      <c r="Q38" s="21"/>
      <c r="S38" s="11" t="s">
        <v>37</v>
      </c>
      <c r="T38" s="21" t="s">
        <v>38</v>
      </c>
      <c r="U38" s="21"/>
    </row>
    <row r="39" spans="1:21">
      <c r="A39" s="11" t="s">
        <v>39</v>
      </c>
      <c r="B39" s="21" t="s">
        <v>419</v>
      </c>
      <c r="C39" s="21"/>
      <c r="D39" s="21" t="s">
        <v>419</v>
      </c>
      <c r="E39" s="21"/>
      <c r="F39" s="21" t="s">
        <v>419</v>
      </c>
      <c r="G39" s="21"/>
      <c r="H39" s="21" t="s">
        <v>419</v>
      </c>
      <c r="I39" s="21"/>
      <c r="J39" s="21" t="s">
        <v>419</v>
      </c>
      <c r="K39" s="21"/>
      <c r="L39" s="21" t="s">
        <v>419</v>
      </c>
      <c r="M39" s="21"/>
      <c r="N39" s="12"/>
      <c r="O39" s="21"/>
      <c r="P39" s="21" t="s">
        <v>419</v>
      </c>
      <c r="Q39" s="21"/>
      <c r="S39" s="11" t="s">
        <v>39</v>
      </c>
      <c r="T39" s="21" t="s">
        <v>40</v>
      </c>
      <c r="U39" s="21"/>
    </row>
    <row r="40" spans="1:21">
      <c r="A40" s="8" t="s">
        <v>41</v>
      </c>
      <c r="B40" s="12"/>
      <c r="C40" s="12"/>
      <c r="D40" s="12"/>
      <c r="E40" s="12"/>
      <c r="F40" s="9"/>
      <c r="G40" s="9"/>
      <c r="H40" s="12"/>
      <c r="I40" s="12"/>
      <c r="J40" s="12"/>
      <c r="K40" s="12"/>
      <c r="L40" s="12"/>
      <c r="M40" s="12"/>
      <c r="N40" s="12"/>
      <c r="O40" s="12"/>
      <c r="P40" s="12"/>
      <c r="Q40" s="12"/>
      <c r="S40" s="8" t="s">
        <v>41</v>
      </c>
      <c r="T40" s="14"/>
      <c r="U40" s="14"/>
    </row>
    <row r="41" spans="1:21">
      <c r="A41" s="11" t="s">
        <v>42</v>
      </c>
      <c r="B41" s="9"/>
      <c r="C41" s="9"/>
      <c r="D41" s="9"/>
      <c r="E41" s="9"/>
      <c r="F41" s="9"/>
      <c r="G41" s="9"/>
      <c r="H41" s="9"/>
      <c r="I41" s="9"/>
      <c r="J41" s="9"/>
      <c r="K41" s="9"/>
      <c r="L41" s="9"/>
      <c r="M41" s="9"/>
      <c r="N41" s="9">
        <v>1013</v>
      </c>
      <c r="O41" s="9"/>
      <c r="P41" s="9"/>
      <c r="Q41" s="9"/>
      <c r="S41" s="11" t="s">
        <v>42</v>
      </c>
      <c r="T41" s="9">
        <v>105600</v>
      </c>
      <c r="U41" s="9"/>
    </row>
    <row r="42" spans="1:21">
      <c r="A42" s="11" t="s">
        <v>44</v>
      </c>
      <c r="B42" s="9"/>
      <c r="C42" s="9"/>
      <c r="D42" s="9"/>
      <c r="E42" s="9"/>
      <c r="F42" s="9"/>
      <c r="G42" s="9"/>
      <c r="H42" s="9"/>
      <c r="I42" s="9"/>
      <c r="J42" s="9"/>
      <c r="K42" s="9"/>
      <c r="L42" s="9"/>
      <c r="M42" s="9"/>
      <c r="N42" s="9"/>
      <c r="O42" s="9"/>
      <c r="P42" s="9"/>
      <c r="Q42" s="9"/>
      <c r="S42" s="11" t="s">
        <v>44</v>
      </c>
      <c r="T42" s="9" t="s">
        <v>425</v>
      </c>
      <c r="U42" s="9"/>
    </row>
    <row r="43" spans="1:21" ht="15.6">
      <c r="A43" s="15" t="s">
        <v>46</v>
      </c>
      <c r="B43" s="12"/>
      <c r="C43" s="12"/>
      <c r="D43" s="12"/>
      <c r="E43" s="12"/>
      <c r="F43" s="12"/>
      <c r="G43" s="12"/>
      <c r="H43" s="12"/>
      <c r="I43" s="12"/>
      <c r="J43" s="12"/>
      <c r="K43" s="12"/>
      <c r="L43" s="12"/>
      <c r="M43" s="12"/>
      <c r="N43" s="12"/>
      <c r="O43" s="12"/>
      <c r="P43" s="12"/>
      <c r="Q43" s="12"/>
      <c r="S43" s="15" t="s">
        <v>46</v>
      </c>
      <c r="T43" s="14"/>
      <c r="U43" s="14"/>
    </row>
    <row r="44" spans="1:21" ht="28.8">
      <c r="A44" s="17" t="s">
        <v>47</v>
      </c>
      <c r="B44" s="527"/>
      <c r="C44" s="9"/>
      <c r="D44" s="9"/>
      <c r="E44" s="9"/>
      <c r="F44" s="9"/>
      <c r="G44" s="9"/>
      <c r="H44" s="9"/>
      <c r="I44" s="9"/>
      <c r="J44" s="9"/>
      <c r="K44" s="9"/>
      <c r="L44" s="9"/>
      <c r="M44" s="9"/>
      <c r="N44" s="9"/>
      <c r="O44" s="9"/>
      <c r="P44" s="9"/>
      <c r="Q44" s="9"/>
      <c r="S44" s="17" t="s">
        <v>47</v>
      </c>
      <c r="T44" s="9" t="s">
        <v>426</v>
      </c>
      <c r="U44" s="9"/>
    </row>
    <row r="45" spans="1:21" ht="15.6">
      <c r="A45" s="17" t="s">
        <v>49</v>
      </c>
      <c r="B45" s="9"/>
      <c r="C45" s="9"/>
      <c r="D45" s="9"/>
      <c r="E45" s="9"/>
      <c r="F45" s="9"/>
      <c r="G45" s="9"/>
      <c r="H45" s="9"/>
      <c r="I45" s="9"/>
      <c r="J45" s="9"/>
      <c r="K45" s="9"/>
      <c r="L45" s="9"/>
      <c r="M45" s="9"/>
      <c r="N45" s="9"/>
      <c r="O45" s="9"/>
      <c r="P45" s="9"/>
      <c r="Q45" s="9"/>
      <c r="S45" s="17" t="s">
        <v>49</v>
      </c>
      <c r="T45" s="9" t="s">
        <v>20</v>
      </c>
      <c r="U45" s="9"/>
    </row>
    <row r="46" spans="1:21" ht="28.8">
      <c r="A46" s="17" t="s">
        <v>50</v>
      </c>
      <c r="B46" s="9"/>
      <c r="C46" s="9"/>
      <c r="D46" s="9"/>
      <c r="E46" s="9"/>
      <c r="F46" s="14"/>
      <c r="G46" s="9"/>
      <c r="H46" s="9"/>
      <c r="I46" s="9"/>
      <c r="J46" s="9"/>
      <c r="K46" s="9"/>
      <c r="L46" s="9"/>
      <c r="M46" s="9"/>
      <c r="N46" s="9"/>
      <c r="O46" s="9"/>
      <c r="P46" s="9"/>
      <c r="Q46" s="9"/>
      <c r="S46" s="17" t="s">
        <v>50</v>
      </c>
      <c r="T46" s="9" t="s">
        <v>427</v>
      </c>
      <c r="U46" s="9"/>
    </row>
    <row r="47" spans="1:21" ht="15.6">
      <c r="A47" s="22" t="s">
        <v>52</v>
      </c>
      <c r="B47" s="12"/>
      <c r="C47" s="12"/>
      <c r="D47" s="12"/>
      <c r="E47" s="12"/>
      <c r="F47" s="12"/>
      <c r="G47" s="12"/>
      <c r="H47" s="12"/>
      <c r="I47" s="12"/>
      <c r="J47" s="12"/>
      <c r="K47" s="12"/>
      <c r="L47" s="12"/>
      <c r="M47" s="12"/>
      <c r="N47" s="12"/>
      <c r="O47" s="12"/>
      <c r="P47" s="12"/>
      <c r="Q47" s="12"/>
      <c r="S47" s="22" t="s">
        <v>52</v>
      </c>
      <c r="T47" s="14"/>
      <c r="U47" s="14"/>
    </row>
    <row r="48" spans="1:21" ht="28.8">
      <c r="A48" s="18" t="s">
        <v>53</v>
      </c>
      <c r="B48" s="14"/>
      <c r="C48" s="14"/>
      <c r="D48" s="14"/>
      <c r="E48" s="14"/>
      <c r="F48" s="14"/>
      <c r="G48" s="14"/>
      <c r="H48" s="14"/>
      <c r="I48" s="14"/>
      <c r="J48" s="14"/>
      <c r="K48" s="14"/>
      <c r="L48" s="14"/>
      <c r="M48" s="14"/>
      <c r="N48" s="9" t="s">
        <v>428</v>
      </c>
      <c r="O48" s="9"/>
      <c r="P48" s="14"/>
      <c r="Q48" s="14"/>
      <c r="S48" s="18" t="s">
        <v>53</v>
      </c>
      <c r="T48" s="14"/>
      <c r="U48" s="14"/>
    </row>
    <row r="49" spans="1:21" ht="15.75" customHeight="1">
      <c r="A49" s="18" t="s">
        <v>54</v>
      </c>
      <c r="B49" s="12"/>
      <c r="C49" s="12"/>
      <c r="D49" s="12"/>
      <c r="E49" s="12"/>
      <c r="F49" s="12"/>
      <c r="G49" s="12"/>
      <c r="H49" s="12"/>
      <c r="I49" s="12"/>
      <c r="J49" s="12"/>
      <c r="K49" s="12"/>
      <c r="L49" s="12"/>
      <c r="M49" s="12"/>
      <c r="N49" s="12"/>
      <c r="O49" s="12"/>
      <c r="P49" s="12"/>
      <c r="Q49" s="12"/>
      <c r="S49" s="18" t="s">
        <v>54</v>
      </c>
      <c r="T49" s="14"/>
      <c r="U49" s="14"/>
    </row>
    <row r="50" spans="1:21" ht="15.75" customHeight="1">
      <c r="A50" s="20" t="s">
        <v>55</v>
      </c>
      <c r="B50" s="12"/>
      <c r="C50" s="12"/>
      <c r="D50" s="12"/>
      <c r="E50" s="12"/>
      <c r="F50" s="12"/>
      <c r="G50" s="12"/>
      <c r="H50" s="12"/>
      <c r="I50" s="12"/>
      <c r="J50" s="12"/>
      <c r="K50" s="12"/>
      <c r="L50" s="12"/>
      <c r="M50" s="12"/>
      <c r="N50" s="9"/>
      <c r="O50" s="9"/>
      <c r="P50" s="12"/>
      <c r="Q50" s="12"/>
      <c r="S50" s="20" t="s">
        <v>55</v>
      </c>
      <c r="T50" s="14"/>
      <c r="U50" s="14"/>
    </row>
    <row r="51" spans="1:21" ht="15.75" customHeight="1">
      <c r="A51" s="20" t="s">
        <v>56</v>
      </c>
      <c r="B51" s="12"/>
      <c r="C51" s="12"/>
      <c r="D51" s="12"/>
      <c r="E51" s="12"/>
      <c r="F51" s="12"/>
      <c r="G51" s="12"/>
      <c r="H51" s="12"/>
      <c r="I51" s="12"/>
      <c r="J51" s="12"/>
      <c r="K51" s="12"/>
      <c r="L51" s="12"/>
      <c r="M51" s="12"/>
      <c r="N51" s="9"/>
      <c r="O51" s="9"/>
      <c r="P51" s="12"/>
      <c r="Q51" s="12"/>
      <c r="S51" s="20" t="s">
        <v>56</v>
      </c>
      <c r="T51" s="14"/>
      <c r="U51" s="14"/>
    </row>
    <row r="52" spans="1:21" ht="158.4">
      <c r="A52" s="13" t="s">
        <v>57</v>
      </c>
      <c r="B52" s="14"/>
      <c r="C52" s="14"/>
      <c r="D52" s="14"/>
      <c r="E52" s="14"/>
      <c r="F52" s="14"/>
      <c r="G52" s="14"/>
      <c r="H52" s="14"/>
      <c r="I52" s="14"/>
      <c r="J52" s="14"/>
      <c r="K52" s="14"/>
      <c r="L52" s="14"/>
      <c r="M52" s="14"/>
      <c r="N52" s="9" t="s">
        <v>429</v>
      </c>
      <c r="O52" s="9"/>
      <c r="P52" s="14"/>
      <c r="Q52" s="14"/>
      <c r="S52" s="13" t="s">
        <v>57</v>
      </c>
      <c r="T52" s="14"/>
      <c r="U52" s="14"/>
    </row>
    <row r="53" spans="1:21" ht="7.5" customHeight="1">
      <c r="A53" s="11"/>
      <c r="B53" s="21"/>
      <c r="C53" s="21"/>
      <c r="D53" s="21"/>
      <c r="E53" s="21"/>
      <c r="F53" s="21"/>
      <c r="G53" s="21"/>
      <c r="H53" s="21"/>
      <c r="I53" s="21"/>
      <c r="J53" s="21"/>
      <c r="K53" s="21"/>
      <c r="L53" s="21"/>
      <c r="M53" s="21"/>
      <c r="N53" s="21"/>
      <c r="O53" s="21"/>
      <c r="P53" s="21"/>
      <c r="Q53" s="21"/>
      <c r="S53" s="11"/>
      <c r="T53" s="21"/>
      <c r="U53" s="21"/>
    </row>
    <row r="54" spans="1:21" ht="15.6">
      <c r="A54" s="5" t="s">
        <v>58</v>
      </c>
      <c r="B54" s="6"/>
      <c r="C54" s="7" t="s">
        <v>2</v>
      </c>
      <c r="D54" s="6"/>
      <c r="E54" s="7" t="s">
        <v>2</v>
      </c>
      <c r="F54" s="6"/>
      <c r="G54" s="7" t="s">
        <v>2</v>
      </c>
      <c r="H54" s="6"/>
      <c r="I54" s="7" t="s">
        <v>2</v>
      </c>
      <c r="J54" s="6"/>
      <c r="K54" s="7" t="s">
        <v>2</v>
      </c>
      <c r="L54" s="6"/>
      <c r="M54" s="7" t="s">
        <v>2</v>
      </c>
      <c r="N54" s="7"/>
      <c r="O54" s="7" t="s">
        <v>2</v>
      </c>
      <c r="P54" s="6"/>
      <c r="Q54" s="7" t="s">
        <v>2</v>
      </c>
      <c r="S54" s="5" t="s">
        <v>58</v>
      </c>
      <c r="T54" s="6"/>
      <c r="U54" s="7" t="s">
        <v>2</v>
      </c>
    </row>
    <row r="55" spans="1:21" ht="15.6">
      <c r="A55" s="15" t="s">
        <v>59</v>
      </c>
      <c r="B55" s="12"/>
      <c r="C55" s="12"/>
      <c r="D55" s="12"/>
      <c r="E55" s="12"/>
      <c r="F55" s="12"/>
      <c r="G55" s="12"/>
      <c r="H55" s="12"/>
      <c r="I55" s="12"/>
      <c r="J55" s="12"/>
      <c r="K55" s="12"/>
      <c r="L55" s="12"/>
      <c r="M55" s="12"/>
      <c r="N55" s="12"/>
      <c r="O55" s="12"/>
      <c r="P55" s="12"/>
      <c r="Q55" s="12"/>
      <c r="S55" s="15" t="s">
        <v>59</v>
      </c>
      <c r="T55" s="14"/>
      <c r="U55" s="14"/>
    </row>
    <row r="56" spans="1:21" ht="17.25" customHeight="1">
      <c r="A56" s="17" t="s">
        <v>60</v>
      </c>
      <c r="B56" s="23"/>
      <c r="C56" s="9"/>
      <c r="D56" s="23"/>
      <c r="E56" s="9"/>
      <c r="F56" s="23"/>
      <c r="G56" s="9"/>
      <c r="H56" s="23"/>
      <c r="I56" s="9"/>
      <c r="J56" s="23"/>
      <c r="K56" s="9"/>
      <c r="L56" s="23"/>
      <c r="M56" s="9"/>
      <c r="N56" s="9" t="s">
        <v>430</v>
      </c>
      <c r="O56" s="9"/>
      <c r="P56" s="23"/>
      <c r="Q56" s="9"/>
      <c r="S56" s="17" t="s">
        <v>60</v>
      </c>
      <c r="T56" s="9" t="s">
        <v>431</v>
      </c>
      <c r="U56" s="9"/>
    </row>
    <row r="57" spans="1:21" ht="15.6">
      <c r="A57" s="17" t="s">
        <v>62</v>
      </c>
      <c r="B57" s="9"/>
      <c r="C57" s="9"/>
      <c r="D57" s="9"/>
      <c r="E57" s="9"/>
      <c r="F57" s="9"/>
      <c r="G57" s="9"/>
      <c r="H57" s="9"/>
      <c r="I57" s="9"/>
      <c r="J57" s="9"/>
      <c r="K57" s="9"/>
      <c r="L57" s="9"/>
      <c r="M57" s="9"/>
      <c r="N57" s="9"/>
      <c r="O57" s="9"/>
      <c r="P57" s="9"/>
      <c r="Q57" s="9"/>
      <c r="S57" s="17" t="s">
        <v>62</v>
      </c>
      <c r="T57" s="9" t="s">
        <v>432</v>
      </c>
      <c r="U57" s="9"/>
    </row>
    <row r="58" spans="1:21" ht="15.6">
      <c r="A58" s="15" t="s">
        <v>64</v>
      </c>
      <c r="B58" s="12"/>
      <c r="C58" s="12"/>
      <c r="D58" s="12"/>
      <c r="E58" s="12"/>
      <c r="F58" s="12"/>
      <c r="G58" s="12"/>
      <c r="H58" s="12"/>
      <c r="I58" s="12"/>
      <c r="J58" s="12"/>
      <c r="K58" s="12"/>
      <c r="L58" s="12"/>
      <c r="M58" s="12"/>
      <c r="N58" s="12"/>
      <c r="O58" s="12"/>
      <c r="P58" s="12"/>
      <c r="Q58" s="12"/>
      <c r="S58" s="15" t="s">
        <v>64</v>
      </c>
      <c r="T58" s="14"/>
      <c r="U58" s="14"/>
    </row>
    <row r="59" spans="1:21" ht="15.6">
      <c r="A59" s="17" t="s">
        <v>10</v>
      </c>
      <c r="B59" s="9"/>
      <c r="C59" s="9"/>
      <c r="D59" s="9"/>
      <c r="E59" s="9"/>
      <c r="F59" s="9"/>
      <c r="G59" s="9"/>
      <c r="H59" s="9"/>
      <c r="I59" s="9"/>
      <c r="J59" s="9"/>
      <c r="K59" s="9"/>
      <c r="L59" s="9"/>
      <c r="M59" s="9"/>
      <c r="N59" s="9"/>
      <c r="O59" s="9"/>
      <c r="P59" s="9"/>
      <c r="Q59" s="9"/>
      <c r="S59" s="17" t="s">
        <v>10</v>
      </c>
      <c r="T59" s="9">
        <v>17</v>
      </c>
      <c r="U59" s="9"/>
    </row>
    <row r="60" spans="1:21" ht="15.6">
      <c r="A60" s="17" t="s">
        <v>12</v>
      </c>
      <c r="B60" s="527"/>
      <c r="C60" s="9"/>
      <c r="D60" s="9"/>
      <c r="E60" s="9"/>
      <c r="F60" s="9"/>
      <c r="G60" s="9"/>
      <c r="H60" s="9"/>
      <c r="I60" s="9"/>
      <c r="J60" s="9"/>
      <c r="K60" s="9"/>
      <c r="L60" s="9"/>
      <c r="M60" s="9"/>
      <c r="N60" s="9"/>
      <c r="O60" s="9"/>
      <c r="P60" s="9"/>
      <c r="Q60" s="9"/>
      <c r="S60" s="17" t="s">
        <v>12</v>
      </c>
      <c r="T60" s="9">
        <v>17</v>
      </c>
      <c r="U60" s="9"/>
    </row>
    <row r="61" spans="1:21" ht="15.6">
      <c r="A61" s="17" t="s">
        <v>14</v>
      </c>
      <c r="B61" s="9"/>
      <c r="C61" s="9"/>
      <c r="D61" s="9"/>
      <c r="E61" s="9"/>
      <c r="F61" s="9"/>
      <c r="G61" s="9"/>
      <c r="H61" s="9"/>
      <c r="I61" s="9"/>
      <c r="J61" s="9"/>
      <c r="K61" s="9"/>
      <c r="L61" s="9"/>
      <c r="M61" s="9"/>
      <c r="N61" s="9"/>
      <c r="O61" s="9"/>
      <c r="P61" s="9"/>
      <c r="Q61" s="9"/>
      <c r="S61" s="17" t="s">
        <v>14</v>
      </c>
      <c r="T61" s="9">
        <v>10</v>
      </c>
      <c r="U61" s="9"/>
    </row>
    <row r="62" spans="1:21" ht="15.6">
      <c r="A62" s="15" t="s">
        <v>65</v>
      </c>
      <c r="B62" s="14"/>
      <c r="C62" s="14"/>
      <c r="D62" s="14"/>
      <c r="E62" s="14"/>
      <c r="F62" s="14"/>
      <c r="G62" s="14"/>
      <c r="H62" s="14"/>
      <c r="I62" s="14"/>
      <c r="J62" s="14"/>
      <c r="K62" s="14"/>
      <c r="L62" s="14"/>
      <c r="M62" s="14"/>
      <c r="N62" s="14"/>
      <c r="O62" s="14"/>
      <c r="P62" s="14"/>
      <c r="Q62" s="14"/>
      <c r="S62" s="15" t="s">
        <v>65</v>
      </c>
      <c r="T62" s="14"/>
      <c r="U62" s="14"/>
    </row>
    <row r="63" spans="1:21" ht="15.6">
      <c r="A63" s="17" t="s">
        <v>10</v>
      </c>
      <c r="B63" s="9"/>
      <c r="C63" s="9"/>
      <c r="D63" s="9"/>
      <c r="E63" s="9"/>
      <c r="F63" s="9"/>
      <c r="G63" s="9"/>
      <c r="H63" s="9"/>
      <c r="I63" s="9"/>
      <c r="J63" s="9"/>
      <c r="K63" s="9"/>
      <c r="L63" s="9"/>
      <c r="M63" s="9"/>
      <c r="N63" s="9"/>
      <c r="O63" s="9"/>
      <c r="P63" s="9"/>
      <c r="Q63" s="9"/>
      <c r="S63" s="17" t="s">
        <v>10</v>
      </c>
      <c r="T63" s="299" t="s">
        <v>20</v>
      </c>
      <c r="U63" s="9"/>
    </row>
    <row r="64" spans="1:21" ht="15.6">
      <c r="A64" s="17" t="s">
        <v>12</v>
      </c>
      <c r="B64" s="9"/>
      <c r="C64" s="9"/>
      <c r="D64" s="9"/>
      <c r="E64" s="9"/>
      <c r="F64" s="9"/>
      <c r="G64" s="9"/>
      <c r="H64" s="9"/>
      <c r="I64" s="9"/>
      <c r="J64" s="9"/>
      <c r="K64" s="9"/>
      <c r="L64" s="9"/>
      <c r="M64" s="9"/>
      <c r="N64" s="9"/>
      <c r="O64" s="9"/>
      <c r="P64" s="9"/>
      <c r="Q64" s="9"/>
      <c r="S64" s="17" t="s">
        <v>12</v>
      </c>
      <c r="T64" s="299" t="s">
        <v>20</v>
      </c>
      <c r="U64" s="9"/>
    </row>
    <row r="65" spans="1:21" ht="15.6">
      <c r="A65" s="17" t="s">
        <v>14</v>
      </c>
      <c r="B65" s="9"/>
      <c r="C65" s="9"/>
      <c r="D65" s="9"/>
      <c r="E65" s="9"/>
      <c r="F65" s="9"/>
      <c r="G65" s="9"/>
      <c r="H65" s="9"/>
      <c r="I65" s="9"/>
      <c r="J65" s="9"/>
      <c r="K65" s="9"/>
      <c r="L65" s="9"/>
      <c r="M65" s="9"/>
      <c r="N65" s="9"/>
      <c r="O65" s="9"/>
      <c r="P65" s="9"/>
      <c r="Q65" s="9"/>
      <c r="S65" s="17" t="s">
        <v>14</v>
      </c>
      <c r="T65" s="299" t="s">
        <v>20</v>
      </c>
      <c r="U65" s="9"/>
    </row>
    <row r="66" spans="1:21" ht="15.6">
      <c r="A66" s="17" t="s">
        <v>18</v>
      </c>
      <c r="B66" s="9"/>
      <c r="C66" s="9"/>
      <c r="D66" s="9"/>
      <c r="E66" s="9"/>
      <c r="F66" s="9"/>
      <c r="G66" s="9"/>
      <c r="H66" s="9"/>
      <c r="I66" s="9"/>
      <c r="J66" s="9"/>
      <c r="K66" s="9"/>
      <c r="L66" s="9"/>
      <c r="M66" s="9"/>
      <c r="N66" s="9"/>
      <c r="O66" s="9"/>
      <c r="P66" s="9"/>
      <c r="Q66" s="9"/>
      <c r="S66" s="17" t="s">
        <v>18</v>
      </c>
      <c r="T66" s="299" t="s">
        <v>20</v>
      </c>
      <c r="U66" s="9"/>
    </row>
    <row r="67" spans="1:21" ht="15.6">
      <c r="A67" s="17" t="s">
        <v>21</v>
      </c>
      <c r="B67" s="9"/>
      <c r="C67" s="9"/>
      <c r="D67" s="9"/>
      <c r="E67" s="9"/>
      <c r="F67" s="9"/>
      <c r="G67" s="9"/>
      <c r="H67" s="9"/>
      <c r="I67" s="9"/>
      <c r="J67" s="9"/>
      <c r="K67" s="9"/>
      <c r="L67" s="9"/>
      <c r="M67" s="9"/>
      <c r="N67" s="9"/>
      <c r="O67" s="9"/>
      <c r="P67" s="9"/>
      <c r="Q67" s="9"/>
      <c r="S67" s="17" t="s">
        <v>21</v>
      </c>
      <c r="T67" s="299" t="s">
        <v>20</v>
      </c>
      <c r="U67" s="9"/>
    </row>
    <row r="68" spans="1:21" ht="15.6">
      <c r="A68" s="17" t="s">
        <v>23</v>
      </c>
      <c r="B68" s="9"/>
      <c r="C68" s="9"/>
      <c r="D68" s="9"/>
      <c r="E68" s="9"/>
      <c r="F68" s="9"/>
      <c r="G68" s="9"/>
      <c r="H68" s="9"/>
      <c r="I68" s="9"/>
      <c r="J68" s="9"/>
      <c r="K68" s="9"/>
      <c r="L68" s="9"/>
      <c r="M68" s="9"/>
      <c r="N68" s="9"/>
      <c r="O68" s="9"/>
      <c r="P68" s="9"/>
      <c r="Q68" s="9"/>
      <c r="S68" s="17" t="s">
        <v>23</v>
      </c>
      <c r="T68" s="299" t="s">
        <v>20</v>
      </c>
      <c r="U68" s="9"/>
    </row>
    <row r="69" spans="1:21" ht="15.6">
      <c r="A69" s="17" t="s">
        <v>25</v>
      </c>
      <c r="B69" s="9"/>
      <c r="C69" s="9"/>
      <c r="D69" s="9"/>
      <c r="E69" s="9"/>
      <c r="F69" s="9"/>
      <c r="G69" s="9"/>
      <c r="H69" s="9"/>
      <c r="I69" s="9"/>
      <c r="J69" s="9"/>
      <c r="K69" s="9"/>
      <c r="L69" s="9"/>
      <c r="M69" s="9"/>
      <c r="N69" s="9"/>
      <c r="O69" s="9"/>
      <c r="P69" s="9"/>
      <c r="Q69" s="9"/>
      <c r="S69" s="17" t="s">
        <v>25</v>
      </c>
      <c r="T69" s="299" t="s">
        <v>20</v>
      </c>
      <c r="U69" s="9"/>
    </row>
    <row r="70" spans="1:21" ht="15.6">
      <c r="A70" s="17" t="s">
        <v>27</v>
      </c>
      <c r="B70" s="9"/>
      <c r="C70" s="9"/>
      <c r="D70" s="9"/>
      <c r="E70" s="9"/>
      <c r="F70" s="9"/>
      <c r="G70" s="9"/>
      <c r="H70" s="9"/>
      <c r="I70" s="9"/>
      <c r="J70" s="9"/>
      <c r="K70" s="9"/>
      <c r="L70" s="9"/>
      <c r="M70" s="9"/>
      <c r="N70" s="9"/>
      <c r="O70" s="9"/>
      <c r="P70" s="9"/>
      <c r="Q70" s="9"/>
      <c r="S70" s="17" t="s">
        <v>27</v>
      </c>
      <c r="T70" s="299" t="s">
        <v>20</v>
      </c>
      <c r="U70" s="9"/>
    </row>
    <row r="71" spans="1:21" ht="15.6">
      <c r="A71" s="17" t="s">
        <v>28</v>
      </c>
      <c r="B71" s="9"/>
      <c r="C71" s="9"/>
      <c r="D71" s="9"/>
      <c r="E71" s="9"/>
      <c r="F71" s="9"/>
      <c r="G71" s="9"/>
      <c r="H71" s="9"/>
      <c r="I71" s="9"/>
      <c r="J71" s="9"/>
      <c r="K71" s="9"/>
      <c r="L71" s="9"/>
      <c r="M71" s="9"/>
      <c r="N71" s="9"/>
      <c r="O71" s="9"/>
      <c r="P71" s="9"/>
      <c r="Q71" s="9"/>
      <c r="S71" s="17" t="s">
        <v>28</v>
      </c>
      <c r="T71" s="299" t="s">
        <v>20</v>
      </c>
      <c r="U71" s="9"/>
    </row>
    <row r="72" spans="1:21">
      <c r="A72" s="11" t="s">
        <v>66</v>
      </c>
      <c r="B72" s="9"/>
      <c r="C72" s="9"/>
      <c r="D72" s="9"/>
      <c r="E72" s="9"/>
      <c r="F72" s="9"/>
      <c r="G72" s="9"/>
      <c r="H72" s="9"/>
      <c r="I72" s="9"/>
      <c r="J72" s="9"/>
      <c r="K72" s="9"/>
      <c r="L72" s="9"/>
      <c r="M72" s="9"/>
      <c r="N72" s="9"/>
      <c r="O72" s="9"/>
      <c r="P72" s="9"/>
      <c r="Q72" s="9"/>
      <c r="S72" s="11" t="s">
        <v>66</v>
      </c>
      <c r="T72" s="9" t="s">
        <v>433</v>
      </c>
      <c r="U72" s="9"/>
    </row>
    <row r="73" spans="1:21">
      <c r="A73" s="11" t="s">
        <v>68</v>
      </c>
      <c r="B73" s="14"/>
      <c r="C73" s="14"/>
      <c r="D73" s="14"/>
      <c r="E73" s="14"/>
      <c r="F73" s="9"/>
      <c r="G73" s="9"/>
      <c r="H73" s="14"/>
      <c r="I73" s="14"/>
      <c r="J73" s="14"/>
      <c r="K73" s="14"/>
      <c r="L73" s="14"/>
      <c r="M73" s="14"/>
      <c r="N73" s="14"/>
      <c r="O73" s="14"/>
      <c r="P73" s="14"/>
      <c r="Q73" s="14"/>
      <c r="S73" s="11" t="s">
        <v>68</v>
      </c>
      <c r="T73" s="14"/>
      <c r="U73" s="14"/>
    </row>
    <row r="74" spans="1:21" ht="28.8">
      <c r="A74" s="11" t="s">
        <v>69</v>
      </c>
      <c r="B74" s="9"/>
      <c r="C74" s="9"/>
      <c r="D74" s="9"/>
      <c r="E74" s="9"/>
      <c r="F74" s="14"/>
      <c r="G74" s="9"/>
      <c r="H74" s="9"/>
      <c r="I74" s="9"/>
      <c r="J74" s="9"/>
      <c r="K74" s="9"/>
      <c r="L74" s="9"/>
      <c r="M74" s="9"/>
      <c r="N74" s="9"/>
      <c r="O74" s="9"/>
      <c r="P74" s="9"/>
      <c r="Q74" s="9"/>
      <c r="S74" s="11" t="s">
        <v>69</v>
      </c>
      <c r="T74" s="8" t="s">
        <v>70</v>
      </c>
      <c r="U74" s="9"/>
    </row>
    <row r="75" spans="1:21" ht="33" customHeight="1">
      <c r="A75" s="18" t="s">
        <v>71</v>
      </c>
      <c r="B75" s="9" t="s">
        <v>434</v>
      </c>
      <c r="C75" s="9"/>
      <c r="D75" s="9"/>
      <c r="E75" s="9"/>
      <c r="F75" s="14"/>
      <c r="G75" s="9"/>
      <c r="H75" s="9"/>
      <c r="I75" s="9"/>
      <c r="J75" s="9"/>
      <c r="K75" s="9"/>
      <c r="L75" s="9"/>
      <c r="M75" s="8"/>
      <c r="N75" s="9"/>
      <c r="O75" s="8"/>
      <c r="P75" s="9"/>
      <c r="Q75" s="8"/>
      <c r="R75" s="24"/>
      <c r="S75" s="18" t="s">
        <v>71</v>
      </c>
      <c r="T75" s="9" t="s">
        <v>196</v>
      </c>
      <c r="U75" s="11"/>
    </row>
    <row r="76" spans="1:21" ht="39" customHeight="1">
      <c r="A76" s="13" t="s">
        <v>74</v>
      </c>
      <c r="B76" s="9"/>
      <c r="C76" s="9"/>
      <c r="D76" s="9"/>
      <c r="E76" s="9"/>
      <c r="F76" s="14"/>
      <c r="G76" s="9"/>
      <c r="H76" s="9"/>
      <c r="I76" s="9"/>
      <c r="J76" s="9"/>
      <c r="K76" s="9"/>
      <c r="L76" s="9"/>
      <c r="M76" s="9"/>
      <c r="N76" s="9"/>
      <c r="O76" s="9"/>
      <c r="P76" s="9"/>
      <c r="Q76" s="9"/>
      <c r="R76" s="24"/>
      <c r="S76" s="13" t="s">
        <v>74</v>
      </c>
      <c r="T76" s="11" t="s">
        <v>16</v>
      </c>
      <c r="U76" s="11"/>
    </row>
    <row r="77" spans="1:21" ht="33.75" customHeight="1">
      <c r="A77" s="11" t="s">
        <v>76</v>
      </c>
      <c r="B77" s="9"/>
      <c r="C77" s="9"/>
      <c r="D77" s="9"/>
      <c r="E77" s="9"/>
      <c r="F77" s="14"/>
      <c r="G77" s="9"/>
      <c r="H77" s="9"/>
      <c r="I77" s="9"/>
      <c r="J77" s="9"/>
      <c r="K77" s="9"/>
      <c r="L77" s="9"/>
      <c r="M77" s="9"/>
      <c r="N77" s="9"/>
      <c r="O77" s="9"/>
      <c r="P77" s="9"/>
      <c r="Q77" s="9"/>
      <c r="S77" s="11" t="s">
        <v>76</v>
      </c>
      <c r="T77" s="8" t="s">
        <v>199</v>
      </c>
      <c r="U77" s="9" t="s">
        <v>435</v>
      </c>
    </row>
    <row r="78" spans="1:21" ht="29.25" customHeight="1">
      <c r="A78" s="11" t="s">
        <v>77</v>
      </c>
      <c r="B78" s="9"/>
      <c r="C78" s="9"/>
      <c r="D78" s="9"/>
      <c r="E78" s="9"/>
      <c r="F78" s="14"/>
      <c r="G78" s="9"/>
      <c r="H78" s="9"/>
      <c r="I78" s="9"/>
      <c r="J78" s="9"/>
      <c r="K78" s="9"/>
      <c r="L78" s="9"/>
      <c r="M78" s="9"/>
      <c r="N78" s="9"/>
      <c r="O78" s="9"/>
      <c r="P78" s="9"/>
      <c r="Q78" s="9"/>
      <c r="S78" s="11" t="s">
        <v>77</v>
      </c>
      <c r="T78" s="9" t="s">
        <v>201</v>
      </c>
      <c r="U78" s="9"/>
    </row>
    <row r="79" spans="1:21" ht="29.25" customHeight="1">
      <c r="A79" s="11" t="s">
        <v>79</v>
      </c>
      <c r="B79" s="9"/>
      <c r="C79" s="9"/>
      <c r="D79" s="9"/>
      <c r="E79" s="9"/>
      <c r="F79" s="14"/>
      <c r="G79" s="9"/>
      <c r="H79" s="9"/>
      <c r="I79" s="9"/>
      <c r="J79" s="9"/>
      <c r="K79" s="9"/>
      <c r="L79" s="9"/>
      <c r="M79" s="9"/>
      <c r="N79" s="9"/>
      <c r="O79" s="9"/>
      <c r="P79" s="9"/>
      <c r="Q79" s="9"/>
      <c r="S79" s="11" t="s">
        <v>79</v>
      </c>
      <c r="T79" s="9" t="s">
        <v>436</v>
      </c>
      <c r="U79" s="9"/>
    </row>
    <row r="80" spans="1:21" ht="15.75" customHeight="1">
      <c r="A80" s="22" t="s">
        <v>52</v>
      </c>
      <c r="B80" s="14"/>
      <c r="C80" s="14"/>
      <c r="D80" s="14"/>
      <c r="E80" s="14"/>
      <c r="F80" s="14"/>
      <c r="G80" s="14"/>
      <c r="H80" s="14"/>
      <c r="I80" s="14"/>
      <c r="J80" s="14"/>
      <c r="K80" s="14"/>
      <c r="L80" s="14"/>
      <c r="M80" s="14"/>
      <c r="N80" s="14"/>
      <c r="O80" s="14"/>
      <c r="P80" s="14"/>
      <c r="Q80" s="14"/>
      <c r="S80" s="22" t="s">
        <v>52</v>
      </c>
      <c r="T80" s="14"/>
      <c r="U80" s="14"/>
    </row>
    <row r="81" spans="1:21" ht="29.25" customHeight="1">
      <c r="A81" s="11" t="s">
        <v>82</v>
      </c>
      <c r="B81" s="14"/>
      <c r="C81" s="14"/>
      <c r="D81" s="14"/>
      <c r="E81" s="14"/>
      <c r="F81" s="14"/>
      <c r="G81" s="14"/>
      <c r="H81" s="14"/>
      <c r="I81" s="14"/>
      <c r="J81" s="14"/>
      <c r="K81" s="14"/>
      <c r="L81" s="14"/>
      <c r="M81" s="14"/>
      <c r="N81" s="9" t="s">
        <v>437</v>
      </c>
      <c r="O81" s="9"/>
      <c r="P81" s="14"/>
      <c r="Q81" s="14"/>
      <c r="S81" s="11" t="s">
        <v>82</v>
      </c>
      <c r="T81" s="14"/>
      <c r="U81" s="14"/>
    </row>
    <row r="82" spans="1:21" ht="7.5" customHeight="1">
      <c r="A82" s="11"/>
      <c r="B82" s="21"/>
      <c r="C82" s="21"/>
      <c r="D82" s="21"/>
      <c r="E82" s="21"/>
      <c r="F82" s="21"/>
      <c r="G82" s="21"/>
      <c r="H82" s="21"/>
      <c r="I82" s="21"/>
      <c r="J82" s="21"/>
      <c r="K82" s="21"/>
      <c r="L82" s="21"/>
      <c r="M82" s="21"/>
      <c r="N82" s="21"/>
      <c r="O82" s="21"/>
      <c r="P82" s="21"/>
      <c r="Q82" s="21"/>
      <c r="S82" s="11"/>
      <c r="T82" s="21"/>
      <c r="U82" s="21"/>
    </row>
    <row r="83" spans="1:21" ht="15.6">
      <c r="A83" s="5" t="s">
        <v>83</v>
      </c>
      <c r="B83" s="6"/>
      <c r="C83" s="7" t="s">
        <v>2</v>
      </c>
      <c r="D83" s="6"/>
      <c r="E83" s="7" t="s">
        <v>2</v>
      </c>
      <c r="F83" s="6"/>
      <c r="G83" s="7" t="s">
        <v>2</v>
      </c>
      <c r="H83" s="6"/>
      <c r="I83" s="7" t="s">
        <v>2</v>
      </c>
      <c r="J83" s="6"/>
      <c r="K83" s="7" t="s">
        <v>2</v>
      </c>
      <c r="L83" s="6"/>
      <c r="M83" s="7" t="s">
        <v>2</v>
      </c>
      <c r="N83" s="7"/>
      <c r="O83" s="7" t="s">
        <v>2</v>
      </c>
      <c r="P83" s="6"/>
      <c r="Q83" s="7" t="s">
        <v>2</v>
      </c>
      <c r="S83" s="5" t="s">
        <v>83</v>
      </c>
      <c r="T83" s="6"/>
      <c r="U83" s="7" t="s">
        <v>2</v>
      </c>
    </row>
    <row r="84" spans="1:21" ht="28.8">
      <c r="A84" s="11" t="s">
        <v>84</v>
      </c>
      <c r="B84" s="9"/>
      <c r="C84" s="9"/>
      <c r="D84" s="9"/>
      <c r="E84" s="9"/>
      <c r="F84" s="14"/>
      <c r="G84" s="14"/>
      <c r="H84" s="9"/>
      <c r="I84" s="9"/>
      <c r="J84" s="9"/>
      <c r="K84" s="9"/>
      <c r="L84" s="9"/>
      <c r="M84" s="9"/>
      <c r="N84" s="9"/>
      <c r="O84" s="9"/>
      <c r="P84" s="9"/>
      <c r="Q84" s="9"/>
      <c r="S84" s="11" t="s">
        <v>84</v>
      </c>
      <c r="T84" s="9" t="s">
        <v>438</v>
      </c>
      <c r="U84" s="9"/>
    </row>
    <row r="85" spans="1:21" ht="28.8">
      <c r="A85" s="11" t="s">
        <v>86</v>
      </c>
      <c r="B85" s="9"/>
      <c r="C85" s="9"/>
      <c r="D85" s="9"/>
      <c r="E85" s="9"/>
      <c r="F85" s="14"/>
      <c r="G85" s="14"/>
      <c r="H85" s="9"/>
      <c r="I85" s="9"/>
      <c r="J85" s="9"/>
      <c r="K85" s="9"/>
      <c r="L85" s="9"/>
      <c r="M85" s="9"/>
      <c r="N85" s="9"/>
      <c r="O85" s="9"/>
      <c r="P85" s="9"/>
      <c r="Q85" s="9"/>
      <c r="S85" s="11" t="s">
        <v>86</v>
      </c>
      <c r="T85" s="9" t="s">
        <v>439</v>
      </c>
      <c r="U85" s="9"/>
    </row>
    <row r="86" spans="1:21">
      <c r="A86" s="11" t="s">
        <v>87</v>
      </c>
      <c r="B86" s="9"/>
      <c r="C86" s="9"/>
      <c r="D86" s="9"/>
      <c r="E86" s="9"/>
      <c r="F86" s="14"/>
      <c r="G86" s="14"/>
      <c r="H86" s="9"/>
      <c r="I86" s="9"/>
      <c r="J86" s="9"/>
      <c r="K86" s="9"/>
      <c r="L86" s="9"/>
      <c r="M86" s="9"/>
      <c r="N86" s="9"/>
      <c r="O86" s="9"/>
      <c r="P86" s="9"/>
      <c r="Q86" s="9"/>
      <c r="S86" s="11" t="s">
        <v>87</v>
      </c>
      <c r="T86" s="9" t="s">
        <v>16</v>
      </c>
      <c r="U86" s="9"/>
    </row>
    <row r="87" spans="1:21">
      <c r="A87" s="11" t="s">
        <v>89</v>
      </c>
      <c r="B87" s="9"/>
      <c r="C87" s="9"/>
      <c r="D87" s="9"/>
      <c r="E87" s="9"/>
      <c r="F87" s="14"/>
      <c r="G87" s="14"/>
      <c r="H87" s="9"/>
      <c r="I87" s="9"/>
      <c r="J87" s="9"/>
      <c r="K87" s="9"/>
      <c r="L87" s="9"/>
      <c r="M87" s="9"/>
      <c r="N87" s="9"/>
      <c r="O87" s="9"/>
      <c r="P87" s="9"/>
      <c r="Q87" s="9"/>
      <c r="S87" s="11" t="s">
        <v>89</v>
      </c>
      <c r="T87" s="9" t="s">
        <v>16</v>
      </c>
      <c r="U87" s="9"/>
    </row>
    <row r="88" spans="1:21" ht="211.5" customHeight="1">
      <c r="A88" s="18" t="s">
        <v>90</v>
      </c>
      <c r="B88" s="9"/>
      <c r="C88" s="9"/>
      <c r="D88" s="9"/>
      <c r="E88" s="9"/>
      <c r="F88" s="9"/>
      <c r="G88" s="9"/>
      <c r="H88" s="9"/>
      <c r="I88" s="9"/>
      <c r="J88" s="9"/>
      <c r="K88" s="9"/>
      <c r="L88" s="9"/>
      <c r="M88" s="9"/>
      <c r="N88" s="9" t="s">
        <v>440</v>
      </c>
      <c r="O88" s="9"/>
      <c r="P88" s="9"/>
      <c r="Q88" s="9"/>
      <c r="S88" s="18" t="s">
        <v>90</v>
      </c>
      <c r="T88" s="9" t="s">
        <v>441</v>
      </c>
      <c r="U88" s="9"/>
    </row>
    <row r="89" spans="1:21" ht="15.75" customHeight="1">
      <c r="A89" s="18" t="s">
        <v>92</v>
      </c>
      <c r="B89" s="9"/>
      <c r="C89" s="9"/>
      <c r="D89" s="9"/>
      <c r="E89" s="9"/>
      <c r="F89" s="14"/>
      <c r="G89" s="14"/>
      <c r="H89" s="9"/>
      <c r="I89" s="9"/>
      <c r="J89" s="9"/>
      <c r="K89" s="9"/>
      <c r="L89" s="9"/>
      <c r="M89" s="9"/>
      <c r="N89" s="9"/>
      <c r="O89" s="9"/>
      <c r="P89" s="9"/>
      <c r="Q89" s="9"/>
      <c r="S89" s="18" t="s">
        <v>92</v>
      </c>
      <c r="T89" s="9"/>
      <c r="U89" s="9"/>
    </row>
    <row r="90" spans="1:21" ht="7.5" customHeight="1">
      <c r="A90" s="11"/>
      <c r="B90" s="21"/>
      <c r="C90" s="21"/>
      <c r="D90" s="21"/>
      <c r="E90" s="21"/>
      <c r="F90" s="21"/>
      <c r="G90" s="21"/>
      <c r="H90" s="21"/>
      <c r="I90" s="21"/>
      <c r="J90" s="21"/>
      <c r="K90" s="21"/>
      <c r="L90" s="21"/>
      <c r="M90" s="21"/>
      <c r="N90" s="21"/>
      <c r="O90" s="21"/>
      <c r="P90" s="21"/>
      <c r="Q90" s="21"/>
      <c r="S90" s="11"/>
      <c r="T90" s="21"/>
      <c r="U90" s="21"/>
    </row>
    <row r="91" spans="1:21" ht="15.6">
      <c r="A91" s="5" t="s">
        <v>93</v>
      </c>
      <c r="B91" s="6"/>
      <c r="C91" s="7" t="s">
        <v>2</v>
      </c>
      <c r="D91" s="6"/>
      <c r="E91" s="7" t="s">
        <v>2</v>
      </c>
      <c r="F91" s="6"/>
      <c r="G91" s="7" t="s">
        <v>2</v>
      </c>
      <c r="H91" s="6"/>
      <c r="I91" s="7" t="s">
        <v>2</v>
      </c>
      <c r="J91" s="6"/>
      <c r="K91" s="7" t="s">
        <v>2</v>
      </c>
      <c r="L91" s="6"/>
      <c r="M91" s="7" t="s">
        <v>2</v>
      </c>
      <c r="N91" s="7"/>
      <c r="O91" s="7" t="s">
        <v>2</v>
      </c>
      <c r="P91" s="6"/>
      <c r="Q91" s="7" t="s">
        <v>2</v>
      </c>
      <c r="S91" s="5" t="s">
        <v>93</v>
      </c>
      <c r="T91" s="6"/>
      <c r="U91" s="7" t="s">
        <v>2</v>
      </c>
    </row>
    <row r="92" spans="1:21" ht="132" customHeight="1">
      <c r="A92" s="11" t="s">
        <v>94</v>
      </c>
      <c r="B92" s="9" t="s">
        <v>442</v>
      </c>
      <c r="C92" s="9"/>
      <c r="D92" s="9"/>
      <c r="E92" s="9"/>
      <c r="F92" s="9"/>
      <c r="G92" s="9"/>
      <c r="H92" s="9"/>
      <c r="I92" s="9"/>
      <c r="J92" s="9"/>
      <c r="K92" s="9"/>
      <c r="L92" s="9"/>
      <c r="M92" s="9"/>
      <c r="N92" s="9" t="s">
        <v>442</v>
      </c>
      <c r="O92" s="9"/>
      <c r="P92" s="9"/>
      <c r="Q92" s="9"/>
      <c r="S92" s="11" t="s">
        <v>94</v>
      </c>
      <c r="T92" s="9" t="s">
        <v>443</v>
      </c>
      <c r="U92" s="9"/>
    </row>
    <row r="94" spans="1:21" ht="20.399999999999999">
      <c r="A94" s="528" t="s">
        <v>444</v>
      </c>
      <c r="B94" s="529"/>
      <c r="C94" s="530"/>
    </row>
    <row r="95" spans="1:21" ht="15.6">
      <c r="A95" s="531" t="s">
        <v>445</v>
      </c>
      <c r="B95" s="532"/>
      <c r="C95" s="533" t="s">
        <v>2</v>
      </c>
    </row>
    <row r="96" spans="1:21">
      <c r="A96" s="11" t="s">
        <v>446</v>
      </c>
      <c r="B96" s="9"/>
      <c r="C96" s="9"/>
    </row>
    <row r="97" spans="1:3">
      <c r="A97" s="11" t="s">
        <v>447</v>
      </c>
      <c r="B97" s="9"/>
      <c r="C97" s="9"/>
    </row>
    <row r="98" spans="1:3">
      <c r="A98" s="11" t="s">
        <v>5</v>
      </c>
      <c r="B98" s="21" t="s">
        <v>419</v>
      </c>
      <c r="C98" s="9"/>
    </row>
    <row r="99" spans="1:3" ht="7.5" customHeight="1">
      <c r="A99" s="11"/>
      <c r="B99" s="21"/>
      <c r="C99" s="21"/>
    </row>
    <row r="100" spans="1:3" ht="15.6">
      <c r="A100" s="5" t="s">
        <v>448</v>
      </c>
      <c r="B100" s="530"/>
      <c r="C100" s="533" t="s">
        <v>2</v>
      </c>
    </row>
    <row r="101" spans="1:3">
      <c r="A101" s="11" t="s">
        <v>449</v>
      </c>
      <c r="B101" s="9"/>
      <c r="C101" s="9"/>
    </row>
    <row r="102" spans="1:3">
      <c r="A102" s="18" t="s">
        <v>450</v>
      </c>
      <c r="B102" s="9"/>
      <c r="C102" s="9"/>
    </row>
    <row r="103" spans="1:3" ht="28.8">
      <c r="A103" s="13" t="s">
        <v>451</v>
      </c>
      <c r="B103" s="9"/>
      <c r="C103" s="9"/>
    </row>
    <row r="104" spans="1:3" ht="30.75" customHeight="1">
      <c r="A104" s="13" t="s">
        <v>452</v>
      </c>
      <c r="B104" s="9"/>
      <c r="C104" s="9"/>
    </row>
    <row r="105" spans="1:3">
      <c r="A105" s="18" t="s">
        <v>453</v>
      </c>
      <c r="B105" s="9"/>
      <c r="C105" s="9"/>
    </row>
    <row r="106" spans="1:3">
      <c r="A106" s="18" t="s">
        <v>454</v>
      </c>
      <c r="B106" s="9"/>
      <c r="C106" s="9"/>
    </row>
    <row r="107" spans="1:3">
      <c r="A107" s="20">
        <v>2019</v>
      </c>
      <c r="B107" s="9"/>
      <c r="C107" s="9"/>
    </row>
    <row r="108" spans="1:3">
      <c r="A108" s="20">
        <v>2020</v>
      </c>
      <c r="B108" s="9"/>
      <c r="C108" s="9"/>
    </row>
    <row r="109" spans="1:3" ht="8.25" customHeight="1">
      <c r="A109" s="11"/>
      <c r="B109" s="21"/>
      <c r="C109" s="21"/>
    </row>
    <row r="110" spans="1:3" ht="15.6">
      <c r="A110" s="5" t="s">
        <v>455</v>
      </c>
      <c r="B110" s="530"/>
      <c r="C110" s="533" t="s">
        <v>2</v>
      </c>
    </row>
    <row r="111" spans="1:3">
      <c r="A111" s="11" t="s">
        <v>449</v>
      </c>
      <c r="B111" s="9"/>
      <c r="C111" s="9"/>
    </row>
    <row r="112" spans="1:3">
      <c r="A112" s="18" t="s">
        <v>450</v>
      </c>
      <c r="B112" s="9"/>
      <c r="C112" s="9"/>
    </row>
    <row r="113" spans="1:3">
      <c r="A113" s="11" t="s">
        <v>456</v>
      </c>
      <c r="B113" s="9"/>
      <c r="C113" s="9"/>
    </row>
    <row r="114" spans="1:3">
      <c r="A114" s="11" t="s">
        <v>457</v>
      </c>
      <c r="B114" s="9"/>
      <c r="C114" s="9"/>
    </row>
    <row r="115" spans="1:3">
      <c r="A115" s="11" t="s">
        <v>458</v>
      </c>
      <c r="B115" s="9"/>
      <c r="C115" s="9"/>
    </row>
    <row r="116" spans="1:3" ht="15" customHeight="1">
      <c r="A116" s="8" t="s">
        <v>459</v>
      </c>
      <c r="B116" s="9"/>
      <c r="C116" s="9"/>
    </row>
    <row r="117" spans="1:3">
      <c r="A117" s="11" t="s">
        <v>460</v>
      </c>
      <c r="B117" s="9"/>
      <c r="C117" s="9"/>
    </row>
    <row r="119" spans="1:3" ht="20.399999999999999">
      <c r="A119" s="528" t="s">
        <v>461</v>
      </c>
      <c r="B119" s="529"/>
      <c r="C119" s="530"/>
    </row>
    <row r="120" spans="1:3" ht="15.6">
      <c r="A120" s="531" t="s">
        <v>445</v>
      </c>
      <c r="B120" s="532"/>
      <c r="C120" s="533" t="s">
        <v>2</v>
      </c>
    </row>
    <row r="121" spans="1:3">
      <c r="A121" s="11" t="s">
        <v>462</v>
      </c>
      <c r="B121" s="9"/>
      <c r="C121" s="9"/>
    </row>
    <row r="122" spans="1:3">
      <c r="A122" s="11" t="s">
        <v>447</v>
      </c>
      <c r="B122" s="9"/>
      <c r="C122" s="9"/>
    </row>
    <row r="123" spans="1:3">
      <c r="A123" s="11" t="s">
        <v>5</v>
      </c>
      <c r="B123" s="9" t="s">
        <v>419</v>
      </c>
      <c r="C123" s="9"/>
    </row>
    <row r="124" spans="1:3">
      <c r="A124" s="11" t="s">
        <v>463</v>
      </c>
      <c r="B124" s="9" t="s">
        <v>419</v>
      </c>
      <c r="C124" s="9"/>
    </row>
    <row r="125" spans="1:3">
      <c r="A125" s="11" t="s">
        <v>464</v>
      </c>
      <c r="B125" s="9"/>
      <c r="C125" s="9"/>
    </row>
    <row r="126" spans="1:3">
      <c r="A126" s="11" t="s">
        <v>465</v>
      </c>
      <c r="B126" s="9"/>
      <c r="C126" s="9"/>
    </row>
    <row r="127" spans="1:3">
      <c r="A127" s="11" t="s">
        <v>466</v>
      </c>
      <c r="B127" s="9"/>
      <c r="C127" s="9"/>
    </row>
    <row r="128" spans="1:3" ht="7.5" customHeight="1">
      <c r="A128" s="11"/>
      <c r="B128" s="21"/>
      <c r="C128" s="21"/>
    </row>
    <row r="129" spans="1:3" ht="15.6">
      <c r="A129" s="5" t="s">
        <v>467</v>
      </c>
      <c r="B129" s="530"/>
      <c r="C129" s="533" t="s">
        <v>2</v>
      </c>
    </row>
    <row r="130" spans="1:3">
      <c r="A130" s="11" t="s">
        <v>468</v>
      </c>
      <c r="B130" s="9"/>
      <c r="C130" s="9"/>
    </row>
    <row r="131" spans="1:3">
      <c r="A131" s="11" t="s">
        <v>469</v>
      </c>
      <c r="B131" s="9"/>
      <c r="C131" s="9"/>
    </row>
    <row r="132" spans="1:3">
      <c r="A132" s="11" t="s">
        <v>470</v>
      </c>
      <c r="B132" s="9"/>
      <c r="C132" s="9"/>
    </row>
    <row r="133" spans="1:3">
      <c r="A133" s="11" t="s">
        <v>471</v>
      </c>
      <c r="B133" s="9"/>
      <c r="C133" s="9"/>
    </row>
    <row r="134" spans="1:3">
      <c r="A134" s="11" t="s">
        <v>472</v>
      </c>
      <c r="B134" s="9"/>
      <c r="C134" s="9"/>
    </row>
    <row r="135" spans="1:3">
      <c r="A135" s="18" t="s">
        <v>473</v>
      </c>
      <c r="B135" s="9"/>
      <c r="C135" s="9"/>
    </row>
    <row r="136" spans="1:3" ht="7.5" customHeight="1">
      <c r="A136" s="11"/>
      <c r="B136" s="21"/>
      <c r="C136" s="21"/>
    </row>
    <row r="137" spans="1:3" ht="15.6">
      <c r="A137" s="5" t="s">
        <v>474</v>
      </c>
      <c r="B137" s="530"/>
      <c r="C137" s="533" t="s">
        <v>2</v>
      </c>
    </row>
    <row r="138" spans="1:3">
      <c r="A138" s="11" t="s">
        <v>475</v>
      </c>
      <c r="B138" s="9"/>
      <c r="C138" s="9"/>
    </row>
    <row r="139" spans="1:3" ht="15.75" customHeight="1">
      <c r="A139" s="13" t="s">
        <v>476</v>
      </c>
      <c r="B139" s="9"/>
      <c r="C139" s="9"/>
    </row>
    <row r="141" spans="1:3" ht="20.399999999999999">
      <c r="A141" s="528" t="s">
        <v>477</v>
      </c>
      <c r="B141" s="529"/>
      <c r="C141" s="530"/>
    </row>
    <row r="142" spans="1:3" ht="15.6">
      <c r="A142" s="5" t="s">
        <v>478</v>
      </c>
      <c r="B142" s="530"/>
      <c r="C142" s="533" t="s">
        <v>2</v>
      </c>
    </row>
    <row r="143" spans="1:3">
      <c r="A143" s="11" t="s">
        <v>5</v>
      </c>
      <c r="B143" s="9" t="s">
        <v>419</v>
      </c>
      <c r="C143" s="9"/>
    </row>
    <row r="144" spans="1:3">
      <c r="A144" s="11" t="s">
        <v>449</v>
      </c>
      <c r="B144" s="9"/>
      <c r="C144" s="9"/>
    </row>
    <row r="145" spans="1:3">
      <c r="A145" s="18" t="s">
        <v>479</v>
      </c>
      <c r="B145" s="9"/>
      <c r="C145" s="9"/>
    </row>
    <row r="146" spans="1:3">
      <c r="A146" s="11" t="s">
        <v>447</v>
      </c>
      <c r="B146" s="9"/>
      <c r="C146" s="9"/>
    </row>
    <row r="147" spans="1:3">
      <c r="A147" s="18" t="s">
        <v>473</v>
      </c>
      <c r="B147" s="9"/>
      <c r="C147" s="9"/>
    </row>
    <row r="148" spans="1:3">
      <c r="A148" s="18" t="s">
        <v>480</v>
      </c>
      <c r="B148" s="9"/>
      <c r="C148" s="9"/>
    </row>
    <row r="149" spans="1:3">
      <c r="A149" s="13" t="s">
        <v>481</v>
      </c>
      <c r="B149" s="9"/>
      <c r="C149" s="9"/>
    </row>
    <row r="150" spans="1:3">
      <c r="A150" s="11" t="s">
        <v>482</v>
      </c>
      <c r="B150" s="9"/>
      <c r="C150" s="9"/>
    </row>
    <row r="151" spans="1:3" ht="15.6">
      <c r="A151" s="17" t="s">
        <v>10</v>
      </c>
      <c r="B151" s="9"/>
      <c r="C151" s="9"/>
    </row>
    <row r="152" spans="1:3" ht="15.6">
      <c r="A152" s="17" t="s">
        <v>12</v>
      </c>
      <c r="B152" s="9"/>
      <c r="C152" s="9"/>
    </row>
    <row r="153" spans="1:3" ht="15.6">
      <c r="A153" s="17" t="s">
        <v>483</v>
      </c>
      <c r="B153" s="9"/>
      <c r="C153" s="9"/>
    </row>
    <row r="154" spans="1:3">
      <c r="A154" s="11" t="s">
        <v>484</v>
      </c>
      <c r="B154" s="9"/>
      <c r="C154" s="9"/>
    </row>
    <row r="155" spans="1:3" ht="15.6">
      <c r="A155" s="17" t="s">
        <v>485</v>
      </c>
      <c r="B155" s="9"/>
      <c r="C155" s="9"/>
    </row>
    <row r="156" spans="1:3" ht="15.6">
      <c r="A156" s="17" t="s">
        <v>486</v>
      </c>
      <c r="B156" s="9"/>
      <c r="C156" s="9"/>
    </row>
    <row r="157" spans="1:3" ht="7.5" customHeight="1">
      <c r="A157" s="11"/>
      <c r="B157" s="21"/>
      <c r="C157" s="21"/>
    </row>
    <row r="158" spans="1:3" ht="15.6">
      <c r="A158" s="5" t="s">
        <v>36</v>
      </c>
      <c r="B158" s="530"/>
      <c r="C158" s="533" t="s">
        <v>2</v>
      </c>
    </row>
    <row r="159" spans="1:3">
      <c r="A159" s="11" t="s">
        <v>487</v>
      </c>
      <c r="B159" s="9" t="s">
        <v>419</v>
      </c>
      <c r="C159" s="9"/>
    </row>
    <row r="160" spans="1:3">
      <c r="A160" s="11" t="s">
        <v>42</v>
      </c>
      <c r="B160" s="9"/>
      <c r="C160" s="9"/>
    </row>
    <row r="161" spans="1:3">
      <c r="A161" s="11" t="s">
        <v>44</v>
      </c>
      <c r="B161" s="9"/>
      <c r="C161" s="9"/>
    </row>
    <row r="162" spans="1:3">
      <c r="A162" s="11" t="s">
        <v>488</v>
      </c>
      <c r="B162" s="9"/>
      <c r="C162" s="9"/>
    </row>
    <row r="163" spans="1:3" ht="7.5" customHeight="1">
      <c r="A163" s="11"/>
      <c r="B163" s="21"/>
      <c r="C163" s="21"/>
    </row>
    <row r="164" spans="1:3" ht="15.6">
      <c r="A164" s="5" t="s">
        <v>489</v>
      </c>
      <c r="B164" s="530"/>
      <c r="C164" s="533" t="s">
        <v>2</v>
      </c>
    </row>
    <row r="165" spans="1:3">
      <c r="A165" s="11" t="s">
        <v>490</v>
      </c>
      <c r="B165" s="9"/>
      <c r="C165" s="9"/>
    </row>
    <row r="166" spans="1:3">
      <c r="A166" s="11" t="s">
        <v>491</v>
      </c>
      <c r="B166" s="9"/>
      <c r="C166" s="9"/>
    </row>
    <row r="167" spans="1:3">
      <c r="A167" s="11" t="s">
        <v>492</v>
      </c>
      <c r="B167" s="9"/>
      <c r="C167" s="9"/>
    </row>
    <row r="168" spans="1:3">
      <c r="A168" s="11" t="s">
        <v>493</v>
      </c>
      <c r="B168" s="9"/>
      <c r="C168" s="9"/>
    </row>
    <row r="169" spans="1:3" ht="7.5" customHeight="1">
      <c r="A169" s="11"/>
      <c r="B169" s="21"/>
      <c r="C169" s="21"/>
    </row>
    <row r="170" spans="1:3" ht="15.6">
      <c r="A170" s="5" t="s">
        <v>83</v>
      </c>
      <c r="B170" s="530"/>
      <c r="C170" s="533" t="s">
        <v>2</v>
      </c>
    </row>
    <row r="171" spans="1:3">
      <c r="A171" s="11" t="s">
        <v>90</v>
      </c>
      <c r="B171" s="9"/>
      <c r="C171" s="9"/>
    </row>
    <row r="172" spans="1:3">
      <c r="A172" s="8" t="s">
        <v>494</v>
      </c>
      <c r="B172" s="9"/>
      <c r="C172" s="9"/>
    </row>
    <row r="173" spans="1:3">
      <c r="A173" s="11" t="s">
        <v>495</v>
      </c>
      <c r="B173" s="9"/>
      <c r="C173" s="9"/>
    </row>
    <row r="174" spans="1:3" ht="15.6">
      <c r="A174" s="534" t="s">
        <v>496</v>
      </c>
      <c r="B174" s="9"/>
      <c r="C174" s="9"/>
    </row>
    <row r="175" spans="1:3" ht="7.5" customHeight="1">
      <c r="A175" s="11"/>
      <c r="B175" s="21"/>
      <c r="C175" s="21"/>
    </row>
    <row r="176" spans="1:3" ht="15.6">
      <c r="A176" s="5" t="s">
        <v>497</v>
      </c>
      <c r="B176" s="530"/>
      <c r="C176" s="533" t="s">
        <v>2</v>
      </c>
    </row>
    <row r="177" spans="1:3">
      <c r="A177" s="11" t="s">
        <v>498</v>
      </c>
      <c r="B177" s="9"/>
      <c r="C177" s="9"/>
    </row>
    <row r="178" spans="1:3">
      <c r="A178" s="11" t="s">
        <v>499</v>
      </c>
      <c r="B178" s="9"/>
      <c r="C178" s="9"/>
    </row>
    <row r="179" spans="1:3">
      <c r="A179" s="11" t="s">
        <v>500</v>
      </c>
      <c r="B179" s="9"/>
      <c r="C179" s="9"/>
    </row>
    <row r="180" spans="1:3">
      <c r="A180" s="11" t="s">
        <v>501</v>
      </c>
      <c r="B180" s="9"/>
      <c r="C180" s="9"/>
    </row>
    <row r="181" spans="1:3">
      <c r="A181" s="11" t="s">
        <v>502</v>
      </c>
      <c r="B181" s="9"/>
      <c r="C181" s="9"/>
    </row>
    <row r="182" spans="1:3">
      <c r="A182" s="8" t="s">
        <v>503</v>
      </c>
      <c r="B182" s="9"/>
      <c r="C182" s="9"/>
    </row>
    <row r="183" spans="1:3" ht="18" customHeight="1">
      <c r="A183" s="8" t="s">
        <v>504</v>
      </c>
      <c r="B183" s="9"/>
      <c r="C183" s="9"/>
    </row>
    <row r="184" spans="1:3">
      <c r="A184" s="8" t="s">
        <v>505</v>
      </c>
      <c r="B184" s="9"/>
      <c r="C184" s="9"/>
    </row>
    <row r="185" spans="1:3">
      <c r="A185" s="11" t="s">
        <v>506</v>
      </c>
      <c r="B185" s="9"/>
      <c r="C185" s="9"/>
    </row>
  </sheetData>
  <dataValidations count="10">
    <dataValidation type="list" allowBlank="1" showInputMessage="1" showErrorMessage="1" sqref="B159 P39 L39 J39 H39 D39 F39 B39 T39" xr:uid="{28C4BF3A-A7BE-48F4-B316-7361F935A319}">
      <formula1>"Please select, Simple random, Stratified random, Other (please specify)"</formula1>
    </dataValidation>
    <dataValidation type="list" allowBlank="1" showInputMessage="1" showErrorMessage="1" sqref="T38" xr:uid="{5BEE5A98-266D-4459-973F-A7394B88F799}">
      <formula1>"Please select, Vehicle, Driver, Occupant, Rider, Passenger, Other (please specify)"</formula1>
    </dataValidation>
    <dataValidation type="list" allowBlank="1" showInputMessage="1" showErrorMessage="1" sqref="B124" xr:uid="{9F0F0928-55F7-47F8-8E7C-7A06000D6731}">
      <formula1>"Please select, Area of the road, Functional class, Speed limits, Type of carriageway, Other (Please specify)"</formula1>
    </dataValidation>
    <dataValidation type="list" allowBlank="1" showInputMessage="1" showErrorMessage="1" sqref="D5 F5 H5 J5 P5 T5 B98 B123 B143 B5" xr:uid="{CA782C58-B03E-46DD-8604-9F07CB289D59}">
      <formula1>"Please select, Roadside observations by researchers, Automated measurements, Self-reported behaviour, Observations/measurements by the police, Analysis of video images, Analysis of existing databases, Other (please specify)"</formula1>
    </dataValidation>
    <dataValidation type="list" allowBlank="1" showInputMessage="1" showErrorMessage="1" sqref="T75" xr:uid="{CB6B4FDA-8367-4ADF-900F-590CA8AA6CCB}">
      <formula1>"Please select, National mobility survey, Automatic traffic measuring points, Traffic counts during measurements, Other (please specify)"</formula1>
    </dataValidation>
    <dataValidation type="list" allowBlank="1" showInputMessage="1" showErrorMessage="1" sqref="L5" xr:uid="{E0D9662C-CF0A-4F03-800F-8168FAC22DA9}">
      <formula1>"Please select, Roadside observations by researchers, Automated measurements, Self-reported behaviour, Observations/measurements by the police, Analysis of video images, Analysis of existing databases, Enforcement data, Other (please specify)"</formula1>
    </dataValidation>
    <dataValidation type="list" allowBlank="1" showInputMessage="1" showErrorMessage="1" sqref="D38 F38 B38 H38 J38 L38 P38 N38" xr:uid="{8DF8C5BC-F959-44DE-8B41-BBB83072E28A}">
      <formula1>"Please select, Vehicle, Driver, Rider, Passenger, Driver and Passenger, Rider and Passenger, Other (please specify)"</formula1>
    </dataValidation>
    <dataValidation type="list" allowBlank="1" showInputMessage="1" showErrorMessage="1" sqref="N5" xr:uid="{9224BDDB-8110-4763-AFEA-B434A9270F66}">
      <formula1>"Please select, Roadside interviews, Telephone interviews, Online survey, Other (please specify)"</formula1>
    </dataValidation>
    <dataValidation type="list" allowBlank="1" showInputMessage="1" showErrorMessage="1" sqref="N6" xr:uid="{4C9C0154-4078-4A0B-A2BD-E84D5A8A467D}">
      <formula1>"Please select, Period-based prevalence survey, Trip-based prevalence survey"</formula1>
    </dataValidation>
    <dataValidation type="list" allowBlank="1" showInputMessage="1" showErrorMessage="1" sqref="B75 D75 F75 H75 J75 L75 N75 P75" xr:uid="{E767CBAD-2816-4835-A1D0-8AE190950BAD}">
      <formula1>"National mobility survey, Automatic traffic measuring points, Traffic counts during measurements, Other (please specify)"</formula1>
    </dataValidation>
  </dataValidation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F09B8-CA13-438C-B4D4-49F3E696EBA4}">
  <sheetPr>
    <tabColor theme="0" tint="-0.499984740745262"/>
  </sheetPr>
  <dimension ref="A2"/>
  <sheetViews>
    <sheetView workbookViewId="0">
      <selection activeCell="A3" sqref="A3"/>
    </sheetView>
  </sheetViews>
  <sheetFormatPr defaultRowHeight="14.4"/>
  <sheetData>
    <row r="2" spans="1:1">
      <c r="A2" t="s">
        <v>394</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CFB4B-60F1-4901-849D-D14B28700498}">
  <dimension ref="A1"/>
  <sheetViews>
    <sheetView workbookViewId="0">
      <selection activeCell="J31" sqref="J31"/>
    </sheetView>
  </sheetViews>
  <sheetFormatPr defaultRowHeight="14.4"/>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A7F65-2F9D-4838-A8C5-4661F46CB34F}">
  <dimension ref="A1"/>
  <sheetViews>
    <sheetView workbookViewId="0">
      <selection activeCell="J35" sqref="J35"/>
    </sheetView>
  </sheetViews>
  <sheetFormatPr defaultRowHeight="14.4"/>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06F8A-F388-45B7-A243-7CC07ED026C4}">
  <dimension ref="A1"/>
  <sheetViews>
    <sheetView workbookViewId="0">
      <selection activeCell="F28" sqref="F28"/>
    </sheetView>
  </sheetViews>
  <sheetFormatPr defaultRowHeight="14.4"/>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81037-D9F2-4AA1-A73E-B58F999805A2}">
  <sheetPr>
    <tabColor rgb="FF92D050"/>
  </sheetPr>
  <dimension ref="A2"/>
  <sheetViews>
    <sheetView workbookViewId="0">
      <selection activeCell="A3" sqref="A3"/>
    </sheetView>
  </sheetViews>
  <sheetFormatPr defaultRowHeight="14.4"/>
  <sheetData>
    <row r="2" spans="1:1">
      <c r="A2" t="s">
        <v>236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78ABF-FAFE-4CD2-9470-F3721B089B95}">
  <sheetPr>
    <tabColor rgb="FF92D050"/>
  </sheetPr>
  <dimension ref="A1"/>
  <sheetViews>
    <sheetView workbookViewId="0">
      <selection activeCell="L29" sqref="L29"/>
    </sheetView>
  </sheetViews>
  <sheetFormatPr defaultRowHeight="14.4"/>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975FB-72F4-42B1-9918-EB804D39381B}">
  <dimension ref="B1:Y43"/>
  <sheetViews>
    <sheetView workbookViewId="0">
      <selection activeCell="D19" sqref="D19"/>
    </sheetView>
  </sheetViews>
  <sheetFormatPr defaultRowHeight="14.4"/>
  <cols>
    <col min="1" max="1" width="5.77734375" customWidth="1"/>
    <col min="2" max="2" width="19.21875" style="157" customWidth="1"/>
    <col min="3" max="3" width="15.77734375" customWidth="1"/>
    <col min="4" max="4" width="39.21875" customWidth="1"/>
    <col min="5" max="5" width="20.44140625" style="143" customWidth="1"/>
    <col min="6" max="6" width="7.77734375" style="143" customWidth="1"/>
    <col min="7" max="7" width="19.5546875" style="143" customWidth="1"/>
    <col min="8" max="8" width="23.5546875" style="143" customWidth="1"/>
    <col min="9" max="9" width="20.21875" customWidth="1"/>
    <col min="10" max="10" width="10" customWidth="1"/>
    <col min="11" max="11" width="25.77734375" customWidth="1"/>
    <col min="12" max="12" width="26.21875" customWidth="1"/>
    <col min="13" max="13" width="32.44140625" customWidth="1"/>
    <col min="14" max="14" width="30.77734375" customWidth="1"/>
    <col min="15" max="15" width="11.44140625" customWidth="1"/>
    <col min="16" max="16" width="30.77734375" customWidth="1"/>
    <col min="17" max="17" width="31.21875" customWidth="1"/>
    <col min="18" max="18" width="11.21875" customWidth="1"/>
    <col min="19" max="19" width="11.44140625" customWidth="1"/>
    <col min="20" max="20" width="30.77734375" customWidth="1"/>
    <col min="21" max="21" width="31.21875" customWidth="1"/>
    <col min="22" max="22" width="10" customWidth="1"/>
    <col min="23" max="23" width="28.5546875" customWidth="1"/>
    <col min="24" max="24" width="28.77734375" bestFit="1" customWidth="1"/>
    <col min="33" max="33" width="12.77734375" bestFit="1" customWidth="1"/>
  </cols>
  <sheetData>
    <row r="1" spans="2:25" ht="20.399999999999999">
      <c r="B1" s="26" t="s">
        <v>96</v>
      </c>
      <c r="C1" s="27"/>
      <c r="D1" s="27"/>
      <c r="E1" s="30"/>
      <c r="F1" s="30"/>
      <c r="G1" s="30"/>
      <c r="H1" s="30"/>
      <c r="I1" s="30"/>
      <c r="J1" s="30"/>
      <c r="K1" s="30"/>
      <c r="L1" s="27"/>
      <c r="M1" s="30"/>
      <c r="N1" s="30"/>
      <c r="O1" s="30"/>
      <c r="P1" s="30"/>
      <c r="Q1" s="27"/>
      <c r="R1" s="30"/>
      <c r="S1" s="30"/>
      <c r="T1" s="30"/>
      <c r="U1" s="30"/>
      <c r="V1" s="27"/>
      <c r="W1" s="30"/>
    </row>
    <row r="2" spans="2:25" ht="18">
      <c r="B2" s="161" t="s">
        <v>166</v>
      </c>
      <c r="C2" s="36"/>
      <c r="D2" s="36"/>
      <c r="E2" s="36"/>
      <c r="F2" s="36"/>
      <c r="G2" s="36"/>
      <c r="H2" s="36"/>
      <c r="I2" s="36"/>
      <c r="J2" s="36"/>
      <c r="K2" s="164"/>
      <c r="L2" s="164"/>
      <c r="M2" s="36"/>
      <c r="N2" s="36"/>
      <c r="O2" s="36"/>
      <c r="P2" s="164"/>
      <c r="Q2" s="164"/>
      <c r="R2" s="36"/>
      <c r="S2" s="36"/>
      <c r="T2" s="36"/>
      <c r="U2" s="164"/>
      <c r="V2" s="164"/>
      <c r="W2" s="36"/>
      <c r="X2" s="166"/>
    </row>
    <row r="3" spans="2:25" s="44" customFormat="1" ht="15.6">
      <c r="B3" s="167" t="s">
        <v>97</v>
      </c>
      <c r="C3" s="168" t="s">
        <v>98</v>
      </c>
      <c r="D3" s="168" t="s">
        <v>100</v>
      </c>
      <c r="E3" s="169" t="s">
        <v>101</v>
      </c>
      <c r="F3" s="169" t="s">
        <v>102</v>
      </c>
      <c r="G3" s="169" t="s">
        <v>103</v>
      </c>
      <c r="H3" s="169" t="s">
        <v>104</v>
      </c>
      <c r="I3" s="169" t="s">
        <v>105</v>
      </c>
      <c r="J3" s="169" t="s">
        <v>106</v>
      </c>
      <c r="K3" s="367" t="s">
        <v>107</v>
      </c>
      <c r="L3" s="367" t="s">
        <v>108</v>
      </c>
      <c r="M3" s="168" t="s">
        <v>109</v>
      </c>
      <c r="N3" s="168" t="s">
        <v>110</v>
      </c>
      <c r="O3" s="168" t="s">
        <v>111</v>
      </c>
      <c r="P3" s="177" t="s">
        <v>112</v>
      </c>
      <c r="Q3" s="177" t="s">
        <v>113</v>
      </c>
      <c r="R3" s="168" t="s">
        <v>114</v>
      </c>
      <c r="S3" s="168" t="s">
        <v>115</v>
      </c>
      <c r="T3" s="177" t="s">
        <v>116</v>
      </c>
      <c r="U3" s="177" t="s">
        <v>117</v>
      </c>
    </row>
    <row r="4" spans="2:25">
      <c r="B4" s="179" t="s">
        <v>18</v>
      </c>
      <c r="C4" s="121" t="s">
        <v>14</v>
      </c>
      <c r="D4" s="121" t="s">
        <v>31</v>
      </c>
      <c r="E4" s="261"/>
      <c r="F4" s="261"/>
      <c r="G4" s="261"/>
      <c r="H4" s="261"/>
      <c r="I4" s="346"/>
      <c r="J4" s="346"/>
      <c r="K4" s="346"/>
      <c r="L4" s="507"/>
      <c r="M4" s="507"/>
      <c r="N4" s="507"/>
      <c r="O4" s="507"/>
      <c r="P4" s="507"/>
      <c r="Q4" s="507"/>
      <c r="R4" s="507"/>
      <c r="S4" s="507"/>
      <c r="T4" s="507" t="e">
        <f>Table1012[[#This Row],[KPI]]-1.96*SQRT(Table1012[[#This Row],[KPI]]*(1-Table1012[[#This Row],[KPI]])/Table1012[[#This Row],[N]])</f>
        <v>#DIV/0!</v>
      </c>
      <c r="U4" s="507" t="e">
        <f>Table1012[[#This Row],[KPI]]+1.96*SQRT(Table1012[[#This Row],[KPI]]*(1-Table1012[[#This Row],[KPI]])/Table1012[[#This Row],[N]])</f>
        <v>#DIV/0!</v>
      </c>
    </row>
    <row r="5" spans="2:25">
      <c r="B5" s="179" t="s">
        <v>18</v>
      </c>
      <c r="C5" s="121" t="s">
        <v>12</v>
      </c>
      <c r="D5" s="121" t="s">
        <v>31</v>
      </c>
      <c r="E5" s="261">
        <v>18</v>
      </c>
      <c r="F5" s="261">
        <v>98161</v>
      </c>
      <c r="G5" s="261"/>
      <c r="H5" s="261"/>
      <c r="I5" s="346">
        <v>96.64</v>
      </c>
      <c r="J5" s="346">
        <v>3.9728000369415269E-2</v>
      </c>
      <c r="K5" s="346">
        <v>96.558000000000007</v>
      </c>
      <c r="L5" s="507">
        <v>96.713999999999999</v>
      </c>
      <c r="M5" s="507">
        <v>12.447043097244869</v>
      </c>
      <c r="N5" s="507">
        <v>105.015</v>
      </c>
      <c r="O5" s="507"/>
      <c r="P5" s="507"/>
      <c r="Q5" s="507"/>
      <c r="R5" s="539">
        <v>0.29010000000000002</v>
      </c>
      <c r="S5" s="539">
        <v>0</v>
      </c>
      <c r="T5" s="539">
        <f>Table1012[[#This Row],[KPI]]-1.96*SQRT(Table1012[[#This Row],[KPI]]*(1-Table1012[[#This Row],[KPI]])/Table1012[[#This Row],[N]])</f>
        <v>0.28726104154719212</v>
      </c>
      <c r="U5" s="539">
        <f>Table1012[[#This Row],[KPI]]+1.96*SQRT(Table1012[[#This Row],[KPI]]*(1-Table1012[[#This Row],[KPI]])/Table1012[[#This Row],[N]])</f>
        <v>0.29293895845280793</v>
      </c>
    </row>
    <row r="6" spans="2:25">
      <c r="B6" s="179" t="s">
        <v>18</v>
      </c>
      <c r="C6" s="121" t="s">
        <v>10</v>
      </c>
      <c r="D6" s="121" t="s">
        <v>31</v>
      </c>
      <c r="E6" s="261">
        <v>19</v>
      </c>
      <c r="F6" s="261">
        <v>3785</v>
      </c>
      <c r="G6" s="261"/>
      <c r="H6" s="261"/>
      <c r="I6" s="346">
        <v>52.146000000000001</v>
      </c>
      <c r="J6" s="346">
        <v>0.11</v>
      </c>
      <c r="K6" s="346">
        <v>51.930999999999997</v>
      </c>
      <c r="L6" s="507">
        <v>52.360999999999997</v>
      </c>
      <c r="M6" s="507">
        <v>6.7439999999999998</v>
      </c>
      <c r="N6" s="507">
        <v>57.951999999999998</v>
      </c>
      <c r="O6" s="507"/>
      <c r="P6" s="507"/>
      <c r="Q6" s="507"/>
      <c r="R6" s="539">
        <v>0.41370000000000001</v>
      </c>
      <c r="S6" s="539">
        <v>8.0000000000000002E-3</v>
      </c>
      <c r="T6" s="539">
        <f>Table1012[[#This Row],[KPI]]-1.96*SQRT(Table1012[[#This Row],[KPI]]*(1-Table1012[[#This Row],[KPI]])/Table1012[[#This Row],[N]])</f>
        <v>0.3980098954684711</v>
      </c>
      <c r="U6" s="539">
        <f>Table1012[[#This Row],[KPI]]+1.96*SQRT(Table1012[[#This Row],[KPI]]*(1-Table1012[[#This Row],[KPI]])/Table1012[[#This Row],[N]])</f>
        <v>0.42939010453152893</v>
      </c>
    </row>
    <row r="7" spans="2:25" ht="15.6">
      <c r="B7" s="185" t="s">
        <v>18</v>
      </c>
      <c r="C7" s="186" t="s">
        <v>135</v>
      </c>
      <c r="D7" s="187" t="s">
        <v>137</v>
      </c>
      <c r="E7" s="266"/>
      <c r="F7" s="266">
        <f>F6+F5</f>
        <v>101946</v>
      </c>
      <c r="G7" s="267"/>
      <c r="H7" s="267"/>
      <c r="I7" s="508"/>
      <c r="J7" s="509"/>
      <c r="K7" s="508"/>
      <c r="L7" s="510"/>
      <c r="M7" s="510"/>
      <c r="N7" s="510"/>
      <c r="O7" s="510"/>
      <c r="P7" s="510"/>
      <c r="Q7" s="510"/>
      <c r="R7" s="510"/>
      <c r="S7" s="510"/>
      <c r="T7" s="510">
        <f>Table1012[[#This Row],[KPI]]-1.96*SQRT(Table1012[[#This Row],[KPI]]*(1-Table1012[[#This Row],[KPI]])/Table1012[[#This Row],[N]])</f>
        <v>0</v>
      </c>
      <c r="U7" s="510">
        <f>Table1012[[#This Row],[KPI]]+1.96*SQRT(Table1012[[#This Row],[KPI]]*(1-Table1012[[#This Row],[KPI]])/Table1012[[#This Row],[N]])</f>
        <v>0</v>
      </c>
    </row>
    <row r="8" spans="2:25" ht="15.6">
      <c r="B8" s="197"/>
      <c r="C8" s="198"/>
      <c r="D8" s="199"/>
      <c r="E8" s="200"/>
      <c r="F8" s="200"/>
      <c r="G8" s="273"/>
      <c r="H8" s="386"/>
      <c r="I8" s="387"/>
      <c r="J8" s="209"/>
      <c r="K8" s="210"/>
      <c r="L8" s="278"/>
      <c r="M8" s="210"/>
      <c r="N8" s="387"/>
      <c r="O8" s="209"/>
      <c r="P8" s="210"/>
      <c r="Q8" s="278"/>
      <c r="R8" s="386"/>
      <c r="S8" s="387"/>
      <c r="T8" s="209"/>
      <c r="U8" s="210"/>
      <c r="V8" s="278"/>
      <c r="W8" s="210"/>
    </row>
    <row r="9" spans="2:25" s="44" customFormat="1" ht="18">
      <c r="B9" s="161" t="s">
        <v>167</v>
      </c>
      <c r="C9" s="36"/>
      <c r="D9" s="36"/>
      <c r="E9" s="36"/>
      <c r="F9" s="36"/>
      <c r="G9" s="36"/>
      <c r="H9" s="36"/>
      <c r="I9" s="36"/>
      <c r="J9" s="36"/>
      <c r="K9" s="164"/>
      <c r="L9" s="164"/>
      <c r="M9" s="36"/>
      <c r="N9" s="36"/>
      <c r="O9" s="36"/>
      <c r="P9" s="164"/>
      <c r="Q9" s="164"/>
      <c r="R9" s="36"/>
      <c r="S9" s="36"/>
      <c r="T9" s="36"/>
      <c r="U9" s="164"/>
      <c r="V9" s="164"/>
      <c r="W9" s="36"/>
      <c r="X9" s="212"/>
      <c r="Y9" s="43"/>
    </row>
    <row r="10" spans="2:25" s="44" customFormat="1" ht="15.6">
      <c r="B10" s="167" t="s">
        <v>97</v>
      </c>
      <c r="C10" s="168" t="s">
        <v>98</v>
      </c>
      <c r="D10" s="168" t="s">
        <v>100</v>
      </c>
      <c r="E10" s="169" t="s">
        <v>101</v>
      </c>
      <c r="F10" s="169" t="s">
        <v>102</v>
      </c>
      <c r="G10" s="169" t="s">
        <v>103</v>
      </c>
      <c r="H10" s="169" t="s">
        <v>104</v>
      </c>
      <c r="I10" s="169" t="s">
        <v>105</v>
      </c>
      <c r="J10" s="169" t="s">
        <v>106</v>
      </c>
      <c r="K10" s="367" t="s">
        <v>107</v>
      </c>
      <c r="L10" s="367" t="s">
        <v>108</v>
      </c>
      <c r="M10" s="169" t="s">
        <v>109</v>
      </c>
      <c r="N10" s="169" t="s">
        <v>110</v>
      </c>
      <c r="O10" s="168" t="s">
        <v>111</v>
      </c>
      <c r="P10" s="177" t="s">
        <v>112</v>
      </c>
      <c r="Q10" s="177" t="s">
        <v>113</v>
      </c>
      <c r="R10" s="168" t="s">
        <v>114</v>
      </c>
      <c r="S10" s="168" t="s">
        <v>115</v>
      </c>
      <c r="T10" s="177" t="s">
        <v>116</v>
      </c>
      <c r="U10" s="177" t="s">
        <v>117</v>
      </c>
      <c r="W10" s="43"/>
    </row>
    <row r="11" spans="2:25">
      <c r="B11" s="179" t="s">
        <v>18</v>
      </c>
      <c r="C11" s="121" t="s">
        <v>14</v>
      </c>
      <c r="D11" s="121" t="s">
        <v>31</v>
      </c>
      <c r="E11" s="261"/>
      <c r="F11" s="261"/>
      <c r="G11" s="261"/>
      <c r="H11" s="261"/>
      <c r="I11" s="261"/>
      <c r="J11" s="346"/>
      <c r="K11" s="388"/>
      <c r="L11" s="346"/>
      <c r="M11" s="346"/>
      <c r="N11" s="346"/>
      <c r="O11" s="346"/>
      <c r="P11" s="261"/>
      <c r="Q11" s="346"/>
      <c r="R11" s="388"/>
      <c r="S11" s="346"/>
      <c r="T11" s="346"/>
      <c r="U11" s="346"/>
    </row>
    <row r="12" spans="2:25">
      <c r="B12" s="179" t="s">
        <v>18</v>
      </c>
      <c r="C12" s="121" t="s">
        <v>14</v>
      </c>
      <c r="D12" s="121" t="s">
        <v>118</v>
      </c>
      <c r="E12" s="261"/>
      <c r="F12" s="261"/>
      <c r="G12" s="261"/>
      <c r="H12" s="261"/>
      <c r="I12" s="261"/>
      <c r="J12" s="346"/>
      <c r="K12" s="388"/>
      <c r="L12" s="346"/>
      <c r="M12" s="346"/>
      <c r="N12" s="346"/>
      <c r="O12" s="346"/>
      <c r="P12" s="261"/>
      <c r="Q12" s="346"/>
      <c r="R12" s="388"/>
      <c r="S12" s="346"/>
      <c r="T12" s="346"/>
      <c r="U12" s="346"/>
    </row>
    <row r="13" spans="2:25">
      <c r="B13" s="179" t="s">
        <v>18</v>
      </c>
      <c r="C13" s="121" t="s">
        <v>14</v>
      </c>
      <c r="D13" s="121" t="s">
        <v>119</v>
      </c>
      <c r="E13" s="261"/>
      <c r="F13" s="261"/>
      <c r="G13" s="261"/>
      <c r="H13" s="261"/>
      <c r="I13" s="261"/>
      <c r="J13" s="346"/>
      <c r="K13" s="388"/>
      <c r="L13" s="346"/>
      <c r="M13" s="346"/>
      <c r="N13" s="346"/>
      <c r="O13" s="346"/>
      <c r="P13" s="261"/>
      <c r="Q13" s="346"/>
      <c r="R13" s="388"/>
      <c r="S13" s="346"/>
      <c r="T13" s="346"/>
      <c r="U13" s="346"/>
    </row>
    <row r="14" spans="2:25">
      <c r="B14" s="179" t="s">
        <v>18</v>
      </c>
      <c r="C14" s="121" t="s">
        <v>14</v>
      </c>
      <c r="D14" s="121" t="s">
        <v>34</v>
      </c>
      <c r="E14" s="261"/>
      <c r="F14" s="261"/>
      <c r="G14" s="261"/>
      <c r="H14" s="261"/>
      <c r="I14" s="261"/>
      <c r="J14" s="346"/>
      <c r="K14" s="388"/>
      <c r="L14" s="346"/>
      <c r="M14" s="346"/>
      <c r="N14" s="346"/>
      <c r="O14" s="346"/>
      <c r="P14" s="261"/>
      <c r="Q14" s="346"/>
      <c r="R14" s="388"/>
      <c r="S14" s="346"/>
      <c r="T14" s="346"/>
      <c r="U14" s="346"/>
    </row>
    <row r="15" spans="2:25" s="66" customFormat="1" ht="15.6">
      <c r="B15" s="218" t="s">
        <v>18</v>
      </c>
      <c r="C15" s="130" t="s">
        <v>128</v>
      </c>
      <c r="D15" s="97" t="s">
        <v>121</v>
      </c>
      <c r="E15" s="279"/>
      <c r="F15" s="279"/>
      <c r="G15" s="279"/>
      <c r="H15" s="279"/>
      <c r="I15" s="389"/>
      <c r="J15" s="288"/>
      <c r="K15" s="390"/>
      <c r="L15" s="353"/>
      <c r="M15" s="353"/>
      <c r="N15" s="353"/>
      <c r="O15" s="353"/>
      <c r="P15" s="389"/>
      <c r="Q15" s="288"/>
      <c r="R15" s="390"/>
      <c r="S15" s="353"/>
      <c r="T15" s="353"/>
      <c r="U15" s="391"/>
    </row>
    <row r="16" spans="2:25">
      <c r="B16" s="179" t="s">
        <v>18</v>
      </c>
      <c r="C16" s="121" t="s">
        <v>12</v>
      </c>
      <c r="D16" s="121" t="s">
        <v>31</v>
      </c>
      <c r="E16" s="261"/>
      <c r="F16" s="261"/>
      <c r="G16" s="261"/>
      <c r="H16" s="261"/>
      <c r="I16" s="261"/>
      <c r="J16" s="346"/>
      <c r="K16" s="388"/>
      <c r="L16" s="346"/>
      <c r="M16" s="346"/>
      <c r="N16" s="346"/>
      <c r="O16" s="346"/>
      <c r="P16" s="261"/>
      <c r="Q16" s="346"/>
      <c r="R16" s="388"/>
      <c r="S16" s="346"/>
      <c r="T16" s="346"/>
      <c r="U16" s="346"/>
    </row>
    <row r="17" spans="2:24">
      <c r="B17" s="179" t="s">
        <v>18</v>
      </c>
      <c r="C17" s="121" t="s">
        <v>12</v>
      </c>
      <c r="D17" s="121" t="s">
        <v>118</v>
      </c>
      <c r="E17" s="261"/>
      <c r="F17" s="261"/>
      <c r="G17" s="261"/>
      <c r="H17" s="261"/>
      <c r="I17" s="261"/>
      <c r="J17" s="346"/>
      <c r="K17" s="388"/>
      <c r="L17" s="346"/>
      <c r="M17" s="346"/>
      <c r="N17" s="346"/>
      <c r="O17" s="346"/>
      <c r="P17" s="261"/>
      <c r="Q17" s="346"/>
      <c r="R17" s="388"/>
      <c r="S17" s="346"/>
      <c r="T17" s="346"/>
      <c r="U17" s="346"/>
    </row>
    <row r="18" spans="2:24">
      <c r="B18" s="179" t="s">
        <v>18</v>
      </c>
      <c r="C18" s="121" t="s">
        <v>12</v>
      </c>
      <c r="D18" s="121" t="s">
        <v>119</v>
      </c>
      <c r="E18" s="261"/>
      <c r="F18" s="261"/>
      <c r="G18" s="261"/>
      <c r="H18" s="261"/>
      <c r="I18" s="261"/>
      <c r="J18" s="346"/>
      <c r="K18" s="388"/>
      <c r="L18" s="346"/>
      <c r="M18" s="346"/>
      <c r="N18" s="346"/>
      <c r="O18" s="346"/>
      <c r="P18" s="261"/>
      <c r="Q18" s="346"/>
      <c r="R18" s="388"/>
      <c r="S18" s="346"/>
      <c r="T18" s="346"/>
      <c r="U18" s="346"/>
    </row>
    <row r="19" spans="2:24">
      <c r="B19" s="179" t="s">
        <v>18</v>
      </c>
      <c r="C19" s="121" t="s">
        <v>12</v>
      </c>
      <c r="D19" s="121" t="s">
        <v>34</v>
      </c>
      <c r="E19" s="261"/>
      <c r="F19" s="261"/>
      <c r="G19" s="261"/>
      <c r="H19" s="261"/>
      <c r="I19" s="261"/>
      <c r="J19" s="346"/>
      <c r="K19" s="388"/>
      <c r="L19" s="346"/>
      <c r="M19" s="346"/>
      <c r="N19" s="346"/>
      <c r="O19" s="346"/>
      <c r="P19" s="261"/>
      <c r="Q19" s="346"/>
      <c r="R19" s="388"/>
      <c r="S19" s="346"/>
      <c r="T19" s="346"/>
      <c r="U19" s="346"/>
    </row>
    <row r="20" spans="2:24" ht="15.6">
      <c r="B20" s="218" t="s">
        <v>18</v>
      </c>
      <c r="C20" s="130" t="s">
        <v>131</v>
      </c>
      <c r="D20" s="97" t="s">
        <v>121</v>
      </c>
      <c r="E20" s="279"/>
      <c r="F20" s="279"/>
      <c r="G20" s="279"/>
      <c r="H20" s="279"/>
      <c r="I20" s="389"/>
      <c r="J20" s="288"/>
      <c r="K20" s="390"/>
      <c r="L20" s="353"/>
      <c r="M20" s="353"/>
      <c r="N20" s="353"/>
      <c r="O20" s="353"/>
      <c r="P20" s="389"/>
      <c r="Q20" s="288"/>
      <c r="R20" s="390"/>
      <c r="S20" s="353"/>
      <c r="T20" s="353"/>
      <c r="U20" s="391"/>
      <c r="V20" s="66"/>
      <c r="X20" s="66"/>
    </row>
    <row r="21" spans="2:24">
      <c r="B21" s="179" t="s">
        <v>18</v>
      </c>
      <c r="C21" s="121" t="s">
        <v>10</v>
      </c>
      <c r="D21" s="121" t="s">
        <v>31</v>
      </c>
      <c r="E21" s="261"/>
      <c r="F21" s="261"/>
      <c r="G21" s="261"/>
      <c r="H21" s="261"/>
      <c r="I21" s="261"/>
      <c r="J21" s="346"/>
      <c r="K21" s="388"/>
      <c r="L21" s="346"/>
      <c r="M21" s="346"/>
      <c r="N21" s="346"/>
      <c r="O21" s="346"/>
      <c r="P21" s="261"/>
      <c r="Q21" s="346"/>
      <c r="R21" s="388"/>
      <c r="S21" s="346"/>
      <c r="T21" s="346"/>
      <c r="U21" s="346"/>
    </row>
    <row r="22" spans="2:24">
      <c r="B22" s="179" t="s">
        <v>18</v>
      </c>
      <c r="C22" s="121" t="s">
        <v>10</v>
      </c>
      <c r="D22" s="121" t="s">
        <v>118</v>
      </c>
      <c r="E22" s="261"/>
      <c r="F22" s="261"/>
      <c r="G22" s="261"/>
      <c r="H22" s="261"/>
      <c r="I22" s="261"/>
      <c r="J22" s="346"/>
      <c r="K22" s="388"/>
      <c r="L22" s="346"/>
      <c r="M22" s="346"/>
      <c r="N22" s="346"/>
      <c r="O22" s="346"/>
      <c r="P22" s="261"/>
      <c r="Q22" s="346"/>
      <c r="R22" s="388"/>
      <c r="S22" s="346"/>
      <c r="T22" s="346"/>
      <c r="U22" s="346"/>
    </row>
    <row r="23" spans="2:24">
      <c r="B23" s="179" t="s">
        <v>18</v>
      </c>
      <c r="C23" s="121" t="s">
        <v>10</v>
      </c>
      <c r="D23" s="121" t="s">
        <v>119</v>
      </c>
      <c r="E23" s="261"/>
      <c r="F23" s="261"/>
      <c r="G23" s="261"/>
      <c r="H23" s="261"/>
      <c r="I23" s="261"/>
      <c r="J23" s="346"/>
      <c r="K23" s="388"/>
      <c r="L23" s="346"/>
      <c r="M23" s="346"/>
      <c r="N23" s="346"/>
      <c r="O23" s="346"/>
      <c r="P23" s="261"/>
      <c r="Q23" s="346"/>
      <c r="R23" s="388"/>
      <c r="S23" s="346"/>
      <c r="T23" s="346"/>
      <c r="U23" s="346"/>
    </row>
    <row r="24" spans="2:24" ht="15.6">
      <c r="B24" s="179" t="s">
        <v>18</v>
      </c>
      <c r="C24" s="121" t="s">
        <v>10</v>
      </c>
      <c r="D24" s="121" t="s">
        <v>34</v>
      </c>
      <c r="E24" s="261"/>
      <c r="F24" s="283"/>
      <c r="G24" s="283"/>
      <c r="H24" s="283"/>
      <c r="I24" s="283"/>
      <c r="J24" s="345"/>
      <c r="K24" s="392"/>
      <c r="L24" s="345"/>
      <c r="M24" s="345"/>
      <c r="N24" s="345"/>
      <c r="O24" s="345"/>
      <c r="P24" s="283"/>
      <c r="Q24" s="345"/>
      <c r="R24" s="392"/>
      <c r="S24" s="345"/>
      <c r="T24" s="345"/>
      <c r="U24" s="345"/>
    </row>
    <row r="25" spans="2:24" ht="15.6">
      <c r="B25" s="218" t="s">
        <v>18</v>
      </c>
      <c r="C25" s="130" t="s">
        <v>168</v>
      </c>
      <c r="D25" s="97" t="s">
        <v>121</v>
      </c>
      <c r="E25" s="279"/>
      <c r="F25" s="279"/>
      <c r="G25" s="279"/>
      <c r="H25" s="279"/>
      <c r="I25" s="389"/>
      <c r="J25" s="393"/>
      <c r="K25" s="390"/>
      <c r="L25" s="353"/>
      <c r="M25" s="353"/>
      <c r="N25" s="353"/>
      <c r="O25" s="353"/>
      <c r="P25" s="389"/>
      <c r="Q25" s="393"/>
      <c r="R25" s="390"/>
      <c r="S25" s="353"/>
      <c r="T25" s="353"/>
      <c r="U25" s="391"/>
      <c r="V25" s="66"/>
      <c r="X25" s="66"/>
    </row>
    <row r="26" spans="2:24" ht="15.6">
      <c r="B26" s="218" t="s">
        <v>18</v>
      </c>
      <c r="C26" s="97" t="s">
        <v>135</v>
      </c>
      <c r="D26" s="130" t="s">
        <v>137</v>
      </c>
      <c r="E26" s="287"/>
      <c r="F26" s="287"/>
      <c r="G26" s="288"/>
      <c r="H26" s="288"/>
      <c r="I26" s="389"/>
      <c r="J26" s="393"/>
      <c r="K26" s="390"/>
      <c r="L26" s="353"/>
      <c r="M26" s="353"/>
      <c r="N26" s="353"/>
      <c r="O26" s="353"/>
      <c r="P26" s="389"/>
      <c r="Q26" s="393"/>
      <c r="R26" s="390"/>
      <c r="S26" s="353"/>
      <c r="T26" s="353"/>
      <c r="U26" s="353"/>
    </row>
    <row r="27" spans="2:24" ht="15.6">
      <c r="B27" s="218" t="s">
        <v>18</v>
      </c>
      <c r="C27" s="97" t="s">
        <v>135</v>
      </c>
      <c r="D27" s="130" t="s">
        <v>138</v>
      </c>
      <c r="E27" s="287"/>
      <c r="F27" s="287"/>
      <c r="G27" s="288"/>
      <c r="H27" s="288"/>
      <c r="I27" s="389"/>
      <c r="J27" s="393"/>
      <c r="K27" s="390"/>
      <c r="L27" s="353"/>
      <c r="M27" s="353"/>
      <c r="N27" s="353"/>
      <c r="O27" s="353"/>
      <c r="P27" s="389"/>
      <c r="Q27" s="393"/>
      <c r="R27" s="390"/>
      <c r="S27" s="353"/>
      <c r="T27" s="353"/>
      <c r="U27" s="353"/>
    </row>
    <row r="28" spans="2:24" ht="15.6">
      <c r="B28" s="218" t="s">
        <v>18</v>
      </c>
      <c r="C28" s="97" t="s">
        <v>135</v>
      </c>
      <c r="D28" s="130" t="s">
        <v>139</v>
      </c>
      <c r="E28" s="287"/>
      <c r="F28" s="287"/>
      <c r="G28" s="288"/>
      <c r="H28" s="288"/>
      <c r="I28" s="389"/>
      <c r="J28" s="393"/>
      <c r="K28" s="390"/>
      <c r="L28" s="353"/>
      <c r="M28" s="353"/>
      <c r="N28" s="353"/>
      <c r="O28" s="353"/>
      <c r="P28" s="389"/>
      <c r="Q28" s="393"/>
      <c r="R28" s="390"/>
      <c r="S28" s="353"/>
      <c r="T28" s="353"/>
      <c r="U28" s="353"/>
    </row>
    <row r="29" spans="2:24" ht="15.6">
      <c r="B29" s="218" t="s">
        <v>18</v>
      </c>
      <c r="C29" s="97" t="s">
        <v>135</v>
      </c>
      <c r="D29" s="130" t="s">
        <v>140</v>
      </c>
      <c r="E29" s="287"/>
      <c r="F29" s="287"/>
      <c r="G29" s="287"/>
      <c r="H29" s="287"/>
      <c r="I29" s="393"/>
      <c r="J29" s="393"/>
      <c r="K29" s="394"/>
      <c r="L29" s="395"/>
      <c r="M29" s="395"/>
      <c r="N29" s="395"/>
      <c r="O29" s="395"/>
      <c r="P29" s="393"/>
      <c r="Q29" s="393"/>
      <c r="R29" s="394"/>
      <c r="S29" s="395"/>
      <c r="T29" s="395"/>
      <c r="U29" s="395"/>
    </row>
    <row r="30" spans="2:24" ht="15.6">
      <c r="B30" s="236" t="s">
        <v>18</v>
      </c>
      <c r="C30" s="237" t="s">
        <v>135</v>
      </c>
      <c r="D30" s="238" t="s">
        <v>121</v>
      </c>
      <c r="E30" s="291"/>
      <c r="F30" s="291"/>
      <c r="G30" s="291"/>
      <c r="H30" s="291"/>
      <c r="I30" s="291"/>
      <c r="J30" s="396"/>
      <c r="K30" s="396"/>
      <c r="L30" s="396"/>
      <c r="M30" s="396"/>
      <c r="N30" s="396"/>
      <c r="O30" s="396"/>
      <c r="P30" s="396"/>
      <c r="Q30" s="396"/>
      <c r="R30" s="396"/>
      <c r="S30" s="396"/>
      <c r="T30" s="396"/>
      <c r="U30" s="396"/>
    </row>
    <row r="31" spans="2:24" ht="15.6">
      <c r="B31" s="140"/>
    </row>
    <row r="32" spans="2:24">
      <c r="B32" s="147" t="s">
        <v>147</v>
      </c>
      <c r="C32" s="148"/>
      <c r="D32" s="148"/>
      <c r="E32" s="148"/>
    </row>
    <row r="33" spans="2:8">
      <c r="B33" s="149"/>
      <c r="C33" s="148" t="s">
        <v>148</v>
      </c>
      <c r="D33" s="148" t="s">
        <v>149</v>
      </c>
      <c r="E33"/>
      <c r="F33"/>
      <c r="G33"/>
      <c r="H33"/>
    </row>
    <row r="34" spans="2:8">
      <c r="B34" s="152"/>
      <c r="C34" s="148" t="s">
        <v>150</v>
      </c>
      <c r="D34" s="148" t="s">
        <v>151</v>
      </c>
      <c r="E34"/>
      <c r="F34"/>
      <c r="G34"/>
      <c r="H34"/>
    </row>
    <row r="35" spans="2:8">
      <c r="B35" s="153"/>
      <c r="C35" s="148" t="s">
        <v>152</v>
      </c>
      <c r="D35" s="148" t="s">
        <v>153</v>
      </c>
      <c r="E35"/>
      <c r="F35"/>
      <c r="G35"/>
      <c r="H35"/>
    </row>
    <row r="36" spans="2:8">
      <c r="B36"/>
      <c r="E36"/>
    </row>
    <row r="37" spans="2:8">
      <c r="B37" s="156" t="s">
        <v>158</v>
      </c>
      <c r="C37" s="148" t="s">
        <v>159</v>
      </c>
      <c r="D37" s="148"/>
      <c r="E37"/>
    </row>
    <row r="38" spans="2:8">
      <c r="B38" s="156" t="s">
        <v>102</v>
      </c>
      <c r="C38" s="156" t="s">
        <v>160</v>
      </c>
      <c r="D38" s="156"/>
      <c r="E38"/>
    </row>
    <row r="39" spans="2:8">
      <c r="B39" s="156" t="s">
        <v>114</v>
      </c>
      <c r="C39" s="156" t="s">
        <v>161</v>
      </c>
      <c r="D39" s="156"/>
      <c r="E39"/>
    </row>
    <row r="40" spans="2:8">
      <c r="B40" s="156" t="s">
        <v>162</v>
      </c>
      <c r="C40" s="156" t="s">
        <v>163</v>
      </c>
      <c r="D40" s="156"/>
      <c r="E40"/>
    </row>
    <row r="41" spans="2:8">
      <c r="B41" s="156" t="s">
        <v>164</v>
      </c>
      <c r="C41" s="156" t="s">
        <v>165</v>
      </c>
      <c r="D41" s="156"/>
      <c r="E41"/>
    </row>
    <row r="42" spans="2:8">
      <c r="E42"/>
    </row>
    <row r="43" spans="2:8">
      <c r="E43"/>
    </row>
  </sheetData>
  <pageMargins left="0.7" right="0.7" top="0.75" bottom="0.75" header="0.3" footer="0.3"/>
  <tableParts count="2">
    <tablePart r:id="rId1"/>
    <tablePart r:id="rId2"/>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81878-CEF2-42B4-985A-413371CC1AB7}">
  <dimension ref="A1"/>
  <sheetViews>
    <sheetView workbookViewId="0">
      <selection activeCell="I32" sqref="I32"/>
    </sheetView>
  </sheetViews>
  <sheetFormatPr defaultRowHeight="14.4"/>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2552E-B56A-44CB-969C-3A78127332AF}">
  <dimension ref="A2:U185"/>
  <sheetViews>
    <sheetView workbookViewId="0">
      <selection activeCell="A6" sqref="A6"/>
    </sheetView>
  </sheetViews>
  <sheetFormatPr defaultColWidth="9.21875" defaultRowHeight="14.4"/>
  <cols>
    <col min="1" max="1" width="80.77734375" style="24" customWidth="1"/>
    <col min="2" max="2" width="45.77734375" style="4" customWidth="1"/>
    <col min="3" max="3" width="12.5546875" style="4" customWidth="1"/>
    <col min="4" max="4" width="45.77734375" style="4" customWidth="1"/>
    <col min="5" max="5" width="11.77734375" style="4" customWidth="1"/>
    <col min="6" max="6" width="45.77734375" style="4" customWidth="1"/>
    <col min="7" max="7" width="11.77734375" style="4" customWidth="1"/>
    <col min="8" max="8" width="45.77734375" style="4" customWidth="1"/>
    <col min="9" max="9" width="11.77734375" style="4" customWidth="1"/>
    <col min="10" max="10" width="45.77734375" style="4" customWidth="1"/>
    <col min="11" max="11" width="11.77734375" style="4" customWidth="1"/>
    <col min="12" max="12" width="45.77734375" style="4" customWidth="1"/>
    <col min="13" max="13" width="11.77734375" style="4" customWidth="1"/>
    <col min="14" max="14" width="45.77734375" style="4" customWidth="1"/>
    <col min="15" max="15" width="11.77734375" style="4" customWidth="1"/>
    <col min="16" max="16" width="45.77734375" style="4" customWidth="1"/>
    <col min="17" max="17" width="11.77734375" style="4" customWidth="1"/>
    <col min="18" max="18" width="9.21875" style="4"/>
    <col min="19" max="19" width="80.77734375" style="24" bestFit="1" customWidth="1"/>
    <col min="20" max="20" width="47.21875" style="4" customWidth="1"/>
    <col min="21" max="21" width="19.44140625" style="4" customWidth="1"/>
    <col min="22" max="16384" width="9.21875" style="4"/>
  </cols>
  <sheetData>
    <row r="2" spans="1:21" ht="20.399999999999999">
      <c r="A2" s="1"/>
      <c r="B2" s="2" t="s">
        <v>0</v>
      </c>
      <c r="C2" s="3"/>
      <c r="D2" s="2" t="s">
        <v>411</v>
      </c>
      <c r="E2" s="3"/>
      <c r="F2" s="2" t="s">
        <v>412</v>
      </c>
      <c r="G2" s="3"/>
      <c r="H2" s="2" t="s">
        <v>413</v>
      </c>
      <c r="I2" s="3"/>
      <c r="J2" s="2" t="s">
        <v>414</v>
      </c>
      <c r="K2" s="3"/>
      <c r="L2" s="2" t="s">
        <v>415</v>
      </c>
      <c r="M2" s="3"/>
      <c r="N2" s="2" t="s">
        <v>416</v>
      </c>
      <c r="O2" s="2"/>
      <c r="P2" s="2" t="s">
        <v>417</v>
      </c>
      <c r="Q2" s="3"/>
      <c r="S2" s="1"/>
      <c r="T2" s="2" t="s">
        <v>418</v>
      </c>
      <c r="U2" s="3"/>
    </row>
    <row r="3" spans="1:21" ht="15.6">
      <c r="A3" s="5" t="s">
        <v>1</v>
      </c>
      <c r="B3" s="6"/>
      <c r="C3" s="7" t="s">
        <v>2</v>
      </c>
      <c r="D3" s="6"/>
      <c r="E3" s="7" t="s">
        <v>2</v>
      </c>
      <c r="F3" s="6"/>
      <c r="G3" s="7" t="s">
        <v>2</v>
      </c>
      <c r="H3" s="6"/>
      <c r="I3" s="7" t="s">
        <v>2</v>
      </c>
      <c r="J3" s="6"/>
      <c r="K3" s="7" t="s">
        <v>2</v>
      </c>
      <c r="L3" s="6"/>
      <c r="M3" s="7" t="s">
        <v>2</v>
      </c>
      <c r="N3" s="7"/>
      <c r="O3" s="7" t="s">
        <v>2</v>
      </c>
      <c r="P3" s="6"/>
      <c r="Q3" s="7" t="s">
        <v>2</v>
      </c>
      <c r="S3" s="5" t="s">
        <v>1</v>
      </c>
      <c r="T3" s="6"/>
      <c r="U3" s="7" t="s">
        <v>2</v>
      </c>
    </row>
    <row r="4" spans="1:21" ht="39" customHeight="1">
      <c r="A4" s="8" t="s">
        <v>3</v>
      </c>
      <c r="B4" s="10" t="s">
        <v>507</v>
      </c>
      <c r="C4" s="10"/>
      <c r="D4" s="10" t="s">
        <v>508</v>
      </c>
      <c r="E4" s="10"/>
      <c r="F4" s="10" t="s">
        <v>509</v>
      </c>
      <c r="G4" s="10"/>
      <c r="H4" s="9" t="s">
        <v>510</v>
      </c>
      <c r="I4" s="10"/>
      <c r="J4" s="9" t="s">
        <v>511</v>
      </c>
      <c r="K4" s="10"/>
      <c r="L4" s="9" t="s">
        <v>512</v>
      </c>
      <c r="M4" s="10"/>
      <c r="N4" s="10"/>
      <c r="O4" s="10"/>
      <c r="P4" s="9" t="s">
        <v>513</v>
      </c>
      <c r="Q4" s="10"/>
      <c r="S4" s="8" t="s">
        <v>3</v>
      </c>
      <c r="T4" s="9" t="s">
        <v>4</v>
      </c>
      <c r="U4" s="10"/>
    </row>
    <row r="5" spans="1:21" ht="88.05" customHeight="1">
      <c r="A5" s="11" t="s">
        <v>5</v>
      </c>
      <c r="B5" s="9" t="s">
        <v>213</v>
      </c>
      <c r="C5" s="9" t="s">
        <v>514</v>
      </c>
      <c r="D5" s="9" t="s">
        <v>172</v>
      </c>
      <c r="E5" s="9"/>
      <c r="F5" s="9" t="s">
        <v>172</v>
      </c>
      <c r="G5" s="9"/>
      <c r="H5" s="9" t="s">
        <v>172</v>
      </c>
      <c r="I5" s="9" t="s">
        <v>515</v>
      </c>
      <c r="J5" s="9" t="s">
        <v>172</v>
      </c>
      <c r="K5" s="9" t="s">
        <v>515</v>
      </c>
      <c r="L5" s="9" t="s">
        <v>172</v>
      </c>
      <c r="M5" s="9" t="s">
        <v>516</v>
      </c>
      <c r="N5" s="9" t="s">
        <v>419</v>
      </c>
      <c r="O5" s="9"/>
      <c r="P5" s="9" t="s">
        <v>172</v>
      </c>
      <c r="Q5" s="9"/>
      <c r="S5" s="11" t="s">
        <v>5</v>
      </c>
      <c r="T5" s="9" t="s">
        <v>172</v>
      </c>
      <c r="U5" s="9"/>
    </row>
    <row r="6" spans="1:21" ht="20.25" customHeight="1">
      <c r="A6" s="11" t="s">
        <v>8</v>
      </c>
      <c r="B6" s="12"/>
      <c r="C6" s="12"/>
      <c r="D6" s="12"/>
      <c r="E6" s="12"/>
      <c r="F6" s="12"/>
      <c r="G6" s="12"/>
      <c r="H6" s="12"/>
      <c r="I6" s="12"/>
      <c r="J6" s="12"/>
      <c r="K6" s="12"/>
      <c r="L6" s="12"/>
      <c r="M6" s="12"/>
      <c r="N6" s="13" t="s">
        <v>419</v>
      </c>
      <c r="O6" s="9"/>
      <c r="P6" s="12"/>
      <c r="Q6" s="12"/>
      <c r="S6" s="11" t="s">
        <v>8</v>
      </c>
      <c r="T6" s="14"/>
      <c r="U6" s="14"/>
    </row>
    <row r="7" spans="1:21" ht="15.6">
      <c r="A7" s="15" t="s">
        <v>9</v>
      </c>
      <c r="B7" s="16"/>
      <c r="C7" s="12"/>
      <c r="D7" s="12"/>
      <c r="E7" s="12"/>
      <c r="F7" s="12"/>
      <c r="G7" s="12"/>
      <c r="H7" s="12"/>
      <c r="I7" s="12"/>
      <c r="J7" s="12"/>
      <c r="K7" s="12"/>
      <c r="L7" s="12"/>
      <c r="M7" s="12"/>
      <c r="N7" s="12"/>
      <c r="O7" s="12"/>
      <c r="P7" s="12"/>
      <c r="Q7" s="12"/>
      <c r="S7" s="15" t="s">
        <v>9</v>
      </c>
      <c r="T7" s="525"/>
      <c r="U7" s="14"/>
    </row>
    <row r="8" spans="1:21" ht="28.8">
      <c r="A8" s="17" t="s">
        <v>10</v>
      </c>
      <c r="B8" s="9" t="s">
        <v>517</v>
      </c>
      <c r="C8" s="9"/>
      <c r="D8" s="9" t="s">
        <v>517</v>
      </c>
      <c r="E8" s="9"/>
      <c r="F8" s="9" t="s">
        <v>517</v>
      </c>
      <c r="G8" s="9"/>
      <c r="H8" s="9" t="s">
        <v>517</v>
      </c>
      <c r="I8" s="9"/>
      <c r="J8" s="9" t="s">
        <v>517</v>
      </c>
      <c r="K8" s="9"/>
      <c r="L8" s="9" t="s">
        <v>517</v>
      </c>
      <c r="M8" s="9"/>
      <c r="N8" s="9"/>
      <c r="O8" s="9"/>
      <c r="P8" s="9" t="s">
        <v>517</v>
      </c>
      <c r="Q8" s="9"/>
      <c r="S8" s="17" t="s">
        <v>10</v>
      </c>
      <c r="T8" s="9" t="s">
        <v>11</v>
      </c>
      <c r="U8" s="9"/>
    </row>
    <row r="9" spans="1:21" ht="28.8">
      <c r="A9" s="17" t="s">
        <v>12</v>
      </c>
      <c r="B9" s="9" t="s">
        <v>518</v>
      </c>
      <c r="C9" s="9"/>
      <c r="D9" s="9" t="s">
        <v>518</v>
      </c>
      <c r="E9" s="9"/>
      <c r="F9" s="9" t="s">
        <v>518</v>
      </c>
      <c r="G9" s="9"/>
      <c r="H9" s="9" t="s">
        <v>518</v>
      </c>
      <c r="I9" s="9"/>
      <c r="J9" s="9" t="s">
        <v>518</v>
      </c>
      <c r="K9" s="9"/>
      <c r="L9" s="9" t="s">
        <v>518</v>
      </c>
      <c r="M9" s="9"/>
      <c r="N9" s="9"/>
      <c r="O9" s="9"/>
      <c r="P9" s="9" t="s">
        <v>518</v>
      </c>
      <c r="Q9" s="9"/>
      <c r="S9" s="17" t="s">
        <v>12</v>
      </c>
      <c r="T9" s="9" t="s">
        <v>13</v>
      </c>
      <c r="U9" s="9"/>
    </row>
    <row r="10" spans="1:21" ht="131.25" customHeight="1">
      <c r="A10" s="17" t="s">
        <v>14</v>
      </c>
      <c r="B10" s="9" t="s">
        <v>519</v>
      </c>
      <c r="C10" s="9"/>
      <c r="D10" s="9" t="s">
        <v>519</v>
      </c>
      <c r="E10" s="9"/>
      <c r="F10" s="9" t="s">
        <v>519</v>
      </c>
      <c r="G10" s="9"/>
      <c r="H10" s="9" t="s">
        <v>519</v>
      </c>
      <c r="I10" s="9"/>
      <c r="J10" s="9" t="s">
        <v>519</v>
      </c>
      <c r="K10" s="9"/>
      <c r="L10" s="9" t="s">
        <v>519</v>
      </c>
      <c r="M10" s="9"/>
      <c r="N10" s="9"/>
      <c r="O10" s="9"/>
      <c r="P10" s="9" t="s">
        <v>519</v>
      </c>
      <c r="Q10" s="9"/>
      <c r="S10" s="17" t="s">
        <v>14</v>
      </c>
      <c r="T10" s="9" t="s">
        <v>15</v>
      </c>
      <c r="U10" s="9"/>
    </row>
    <row r="11" spans="1:21" ht="15.75" customHeight="1">
      <c r="A11" s="15" t="s">
        <v>17</v>
      </c>
      <c r="B11" s="16"/>
      <c r="C11" s="12"/>
      <c r="D11" s="12"/>
      <c r="E11" s="12"/>
      <c r="F11" s="12"/>
      <c r="G11" s="12"/>
      <c r="H11" s="12"/>
      <c r="I11" s="12"/>
      <c r="J11" s="12"/>
      <c r="K11" s="12"/>
      <c r="L11" s="12"/>
      <c r="M11" s="12"/>
      <c r="N11" s="12"/>
      <c r="O11" s="12"/>
      <c r="P11" s="12"/>
      <c r="Q11" s="12"/>
      <c r="S11" s="15" t="s">
        <v>17</v>
      </c>
      <c r="T11" s="14"/>
      <c r="U11" s="14"/>
    </row>
    <row r="12" spans="1:21" ht="15.75" customHeight="1">
      <c r="A12" s="17" t="s">
        <v>18</v>
      </c>
      <c r="B12" s="9" t="s">
        <v>520</v>
      </c>
      <c r="C12" s="9"/>
      <c r="D12" s="9" t="s">
        <v>521</v>
      </c>
      <c r="E12" s="9"/>
      <c r="F12" s="9" t="s">
        <v>522</v>
      </c>
      <c r="G12" s="9"/>
      <c r="H12" s="9" t="s">
        <v>523</v>
      </c>
      <c r="I12" s="9"/>
      <c r="J12" s="9" t="s">
        <v>523</v>
      </c>
      <c r="K12" s="9"/>
      <c r="L12" s="9" t="s">
        <v>524</v>
      </c>
      <c r="M12" s="9" t="s">
        <v>525</v>
      </c>
      <c r="N12" s="9"/>
      <c r="O12" s="9"/>
      <c r="P12" s="9" t="s">
        <v>16</v>
      </c>
      <c r="Q12" s="9"/>
      <c r="S12" s="17" t="s">
        <v>18</v>
      </c>
      <c r="T12" s="10" t="s">
        <v>20</v>
      </c>
      <c r="U12" s="9"/>
    </row>
    <row r="13" spans="1:21" ht="15.75" customHeight="1">
      <c r="A13" s="17" t="s">
        <v>21</v>
      </c>
      <c r="B13" s="9" t="s">
        <v>520</v>
      </c>
      <c r="C13" s="9"/>
      <c r="D13" s="10" t="s">
        <v>20</v>
      </c>
      <c r="E13" s="9"/>
      <c r="F13" s="10" t="s">
        <v>20</v>
      </c>
      <c r="G13" s="9"/>
      <c r="H13" s="10" t="s">
        <v>20</v>
      </c>
      <c r="I13" s="9"/>
      <c r="J13" s="10" t="s">
        <v>20</v>
      </c>
      <c r="K13" s="9"/>
      <c r="L13" s="9" t="s">
        <v>526</v>
      </c>
      <c r="M13" s="9"/>
      <c r="N13" s="9"/>
      <c r="O13" s="9"/>
      <c r="P13" s="9" t="s">
        <v>16</v>
      </c>
      <c r="Q13" s="9"/>
      <c r="S13" s="17" t="s">
        <v>21</v>
      </c>
      <c r="T13" s="10" t="s">
        <v>20</v>
      </c>
      <c r="U13" s="9"/>
    </row>
    <row r="14" spans="1:21" ht="15.75" customHeight="1">
      <c r="A14" s="17" t="s">
        <v>23</v>
      </c>
      <c r="B14" s="9" t="s">
        <v>520</v>
      </c>
      <c r="C14" s="9"/>
      <c r="D14" s="10" t="s">
        <v>20</v>
      </c>
      <c r="E14" s="9"/>
      <c r="F14" s="10" t="s">
        <v>527</v>
      </c>
      <c r="G14" s="9"/>
      <c r="H14" s="9" t="s">
        <v>528</v>
      </c>
      <c r="I14" s="9"/>
      <c r="J14" s="9" t="s">
        <v>528</v>
      </c>
      <c r="K14" s="9"/>
      <c r="L14" s="9" t="s">
        <v>529</v>
      </c>
      <c r="M14" s="9"/>
      <c r="N14" s="9"/>
      <c r="O14" s="9"/>
      <c r="P14" s="9" t="s">
        <v>16</v>
      </c>
      <c r="Q14" s="9"/>
      <c r="S14" s="17" t="s">
        <v>23</v>
      </c>
      <c r="T14" s="10" t="s">
        <v>20</v>
      </c>
      <c r="U14" s="9"/>
    </row>
    <row r="15" spans="1:21" ht="15.75" customHeight="1">
      <c r="A15" s="17" t="s">
        <v>25</v>
      </c>
      <c r="B15" s="9" t="s">
        <v>520</v>
      </c>
      <c r="C15" s="9"/>
      <c r="D15" s="10" t="s">
        <v>20</v>
      </c>
      <c r="E15" s="9"/>
      <c r="F15" s="10" t="s">
        <v>20</v>
      </c>
      <c r="G15" s="9"/>
      <c r="H15" s="10" t="s">
        <v>20</v>
      </c>
      <c r="I15" s="9"/>
      <c r="J15" s="10" t="s">
        <v>20</v>
      </c>
      <c r="K15" s="9"/>
      <c r="L15" s="9" t="s">
        <v>530</v>
      </c>
      <c r="M15" s="9"/>
      <c r="N15" s="9"/>
      <c r="O15" s="9"/>
      <c r="P15" s="9" t="s">
        <v>16</v>
      </c>
      <c r="Q15" s="9"/>
      <c r="S15" s="17" t="s">
        <v>25</v>
      </c>
      <c r="T15" s="10" t="s">
        <v>20</v>
      </c>
      <c r="U15" s="9"/>
    </row>
    <row r="16" spans="1:21" ht="15.75" customHeight="1">
      <c r="A16" s="17" t="s">
        <v>27</v>
      </c>
      <c r="B16" s="9" t="s">
        <v>520</v>
      </c>
      <c r="C16" s="9"/>
      <c r="D16" s="10" t="s">
        <v>20</v>
      </c>
      <c r="E16" s="9"/>
      <c r="F16" s="10" t="s">
        <v>20</v>
      </c>
      <c r="G16" s="9"/>
      <c r="H16" s="10" t="s">
        <v>20</v>
      </c>
      <c r="I16" s="9"/>
      <c r="J16" s="10" t="s">
        <v>20</v>
      </c>
      <c r="K16" s="9"/>
      <c r="L16" s="9" t="s">
        <v>16</v>
      </c>
      <c r="M16" s="9"/>
      <c r="N16" s="9"/>
      <c r="O16" s="9"/>
      <c r="P16" s="9" t="s">
        <v>16</v>
      </c>
      <c r="Q16" s="9"/>
      <c r="S16" s="17" t="s">
        <v>27</v>
      </c>
      <c r="T16" s="10" t="s">
        <v>20</v>
      </c>
      <c r="U16" s="9"/>
    </row>
    <row r="17" spans="1:21" ht="15.75" customHeight="1">
      <c r="A17" s="17" t="s">
        <v>28</v>
      </c>
      <c r="B17" s="9" t="s">
        <v>520</v>
      </c>
      <c r="C17" s="9"/>
      <c r="D17" s="10" t="s">
        <v>20</v>
      </c>
      <c r="E17" s="9"/>
      <c r="F17" s="10" t="s">
        <v>20</v>
      </c>
      <c r="G17" s="9"/>
      <c r="H17" s="10" t="s">
        <v>20</v>
      </c>
      <c r="I17" s="9"/>
      <c r="J17" s="10" t="s">
        <v>20</v>
      </c>
      <c r="K17" s="9"/>
      <c r="L17" s="9" t="s">
        <v>16</v>
      </c>
      <c r="M17" s="9"/>
      <c r="N17" s="9"/>
      <c r="O17" s="9"/>
      <c r="P17" s="9" t="s">
        <v>16</v>
      </c>
      <c r="Q17" s="9"/>
      <c r="S17" s="17" t="s">
        <v>28</v>
      </c>
      <c r="T17" s="10" t="s">
        <v>20</v>
      </c>
      <c r="U17" s="9"/>
    </row>
    <row r="18" spans="1:21">
      <c r="A18" s="18" t="s">
        <v>29</v>
      </c>
      <c r="B18" s="12"/>
      <c r="C18" s="12"/>
      <c r="D18" s="12"/>
      <c r="E18" s="12"/>
      <c r="F18" s="12"/>
      <c r="G18" s="12"/>
      <c r="H18" s="9" t="s">
        <v>531</v>
      </c>
      <c r="I18" s="9"/>
      <c r="J18" s="12"/>
      <c r="K18" s="12"/>
      <c r="L18" s="12"/>
      <c r="M18" s="12"/>
      <c r="N18" s="12"/>
      <c r="O18" s="12"/>
      <c r="P18" s="12"/>
      <c r="Q18" s="12"/>
      <c r="S18" s="18" t="s">
        <v>29</v>
      </c>
      <c r="T18" s="14"/>
      <c r="U18" s="14"/>
    </row>
    <row r="19" spans="1:21" ht="72">
      <c r="A19" s="13" t="s">
        <v>30</v>
      </c>
      <c r="B19" s="12"/>
      <c r="C19" s="19"/>
      <c r="D19" s="12"/>
      <c r="E19" s="12"/>
      <c r="F19" s="12"/>
      <c r="G19" s="12"/>
      <c r="H19" s="12"/>
      <c r="I19" s="12"/>
      <c r="J19" s="12"/>
      <c r="K19" s="12"/>
      <c r="L19" s="12"/>
      <c r="M19" s="12"/>
      <c r="N19" s="12"/>
      <c r="O19" s="12"/>
      <c r="P19" s="12"/>
      <c r="Q19" s="12"/>
      <c r="S19" s="13" t="s">
        <v>30</v>
      </c>
      <c r="T19" s="14"/>
      <c r="U19" s="9" t="s">
        <v>422</v>
      </c>
    </row>
    <row r="20" spans="1:21">
      <c r="A20" s="18" t="s">
        <v>14</v>
      </c>
      <c r="B20" s="9"/>
      <c r="C20" s="9"/>
      <c r="D20" s="12"/>
      <c r="E20" s="12"/>
      <c r="F20" s="12"/>
      <c r="G20" s="12"/>
      <c r="H20" s="12"/>
      <c r="I20" s="12"/>
      <c r="J20" s="12"/>
      <c r="K20" s="12"/>
      <c r="L20" s="12"/>
      <c r="M20" s="12"/>
      <c r="N20" s="12"/>
      <c r="O20" s="12"/>
      <c r="P20" s="12"/>
      <c r="Q20" s="12"/>
      <c r="S20" s="18" t="s">
        <v>14</v>
      </c>
      <c r="T20" s="9"/>
      <c r="U20" s="9"/>
    </row>
    <row r="21" spans="1:21">
      <c r="A21" s="20" t="s">
        <v>31</v>
      </c>
      <c r="B21" s="9" t="s">
        <v>520</v>
      </c>
      <c r="C21" s="9"/>
      <c r="D21" s="12"/>
      <c r="E21" s="12"/>
      <c r="F21" s="12"/>
      <c r="G21" s="12"/>
      <c r="H21" s="12"/>
      <c r="I21" s="12"/>
      <c r="J21" s="12"/>
      <c r="K21" s="12"/>
      <c r="L21" s="12"/>
      <c r="M21" s="12"/>
      <c r="N21" s="12"/>
      <c r="O21" s="12"/>
      <c r="P21" s="12"/>
      <c r="Q21" s="12"/>
      <c r="S21" s="20" t="s">
        <v>31</v>
      </c>
      <c r="T21" s="9">
        <v>100</v>
      </c>
      <c r="U21" s="9"/>
    </row>
    <row r="22" spans="1:21">
      <c r="A22" s="20" t="s">
        <v>32</v>
      </c>
      <c r="B22" s="9" t="s">
        <v>520</v>
      </c>
      <c r="C22" s="9"/>
      <c r="D22" s="12"/>
      <c r="E22" s="12"/>
      <c r="F22" s="12"/>
      <c r="G22" s="12"/>
      <c r="H22" s="12"/>
      <c r="I22" s="12"/>
      <c r="J22" s="12"/>
      <c r="K22" s="12"/>
      <c r="L22" s="12"/>
      <c r="M22" s="12"/>
      <c r="N22" s="12"/>
      <c r="O22" s="12"/>
      <c r="P22" s="12"/>
      <c r="Q22" s="12"/>
      <c r="S22" s="20" t="s">
        <v>32</v>
      </c>
      <c r="T22" s="9">
        <v>100</v>
      </c>
      <c r="U22" s="9"/>
    </row>
    <row r="23" spans="1:21">
      <c r="A23" s="20" t="s">
        <v>33</v>
      </c>
      <c r="B23" s="9" t="s">
        <v>520</v>
      </c>
      <c r="C23" s="9"/>
      <c r="D23" s="12"/>
      <c r="E23" s="12"/>
      <c r="F23" s="12"/>
      <c r="G23" s="12"/>
      <c r="H23" s="12"/>
      <c r="I23" s="12"/>
      <c r="J23" s="12"/>
      <c r="K23" s="12"/>
      <c r="L23" s="12"/>
      <c r="M23" s="12"/>
      <c r="N23" s="12"/>
      <c r="O23" s="12"/>
      <c r="P23" s="12"/>
      <c r="Q23" s="12"/>
      <c r="S23" s="20" t="s">
        <v>33</v>
      </c>
      <c r="T23" s="9">
        <v>100</v>
      </c>
      <c r="U23" s="9"/>
    </row>
    <row r="24" spans="1:21">
      <c r="A24" s="20" t="s">
        <v>34</v>
      </c>
      <c r="B24" s="9" t="s">
        <v>520</v>
      </c>
      <c r="C24" s="9"/>
      <c r="D24" s="12"/>
      <c r="E24" s="12"/>
      <c r="F24" s="12"/>
      <c r="G24" s="12"/>
      <c r="H24" s="12"/>
      <c r="I24" s="12"/>
      <c r="J24" s="12"/>
      <c r="K24" s="12"/>
      <c r="L24" s="12"/>
      <c r="M24" s="12"/>
      <c r="N24" s="12"/>
      <c r="O24" s="12"/>
      <c r="P24" s="12"/>
      <c r="Q24" s="12"/>
      <c r="S24" s="20" t="s">
        <v>34</v>
      </c>
      <c r="T24" s="526" t="s">
        <v>20</v>
      </c>
      <c r="U24" s="9"/>
    </row>
    <row r="25" spans="1:21">
      <c r="A25" s="18" t="s">
        <v>12</v>
      </c>
      <c r="B25" s="9"/>
      <c r="C25" s="9"/>
      <c r="D25" s="12"/>
      <c r="E25" s="12"/>
      <c r="F25" s="12"/>
      <c r="G25" s="12"/>
      <c r="H25" s="12"/>
      <c r="I25" s="12"/>
      <c r="J25" s="12"/>
      <c r="K25" s="12"/>
      <c r="L25" s="12"/>
      <c r="M25" s="12"/>
      <c r="N25" s="12"/>
      <c r="O25" s="12"/>
      <c r="P25" s="12"/>
      <c r="Q25" s="12"/>
      <c r="S25" s="18" t="s">
        <v>12</v>
      </c>
      <c r="T25" s="9"/>
      <c r="U25" s="9"/>
    </row>
    <row r="26" spans="1:21">
      <c r="A26" s="20" t="s">
        <v>31</v>
      </c>
      <c r="B26" s="9">
        <v>90</v>
      </c>
      <c r="C26" s="9"/>
      <c r="D26" s="12"/>
      <c r="E26" s="12"/>
      <c r="F26" s="12"/>
      <c r="G26" s="12"/>
      <c r="H26" s="12"/>
      <c r="I26" s="12"/>
      <c r="J26" s="12"/>
      <c r="K26" s="12"/>
      <c r="L26" s="12"/>
      <c r="M26" s="12"/>
      <c r="N26" s="12"/>
      <c r="O26" s="12"/>
      <c r="P26" s="12"/>
      <c r="Q26" s="12"/>
      <c r="S26" s="20" t="s">
        <v>31</v>
      </c>
      <c r="T26" s="9">
        <v>70</v>
      </c>
      <c r="U26" s="9"/>
    </row>
    <row r="27" spans="1:21">
      <c r="A27" s="20" t="s">
        <v>32</v>
      </c>
      <c r="B27" s="9" t="s">
        <v>520</v>
      </c>
      <c r="C27" s="9"/>
      <c r="D27" s="12"/>
      <c r="E27" s="12"/>
      <c r="F27" s="12"/>
      <c r="G27" s="12"/>
      <c r="H27" s="12"/>
      <c r="I27" s="12"/>
      <c r="J27" s="12"/>
      <c r="K27" s="12"/>
      <c r="L27" s="12"/>
      <c r="M27" s="12"/>
      <c r="N27" s="12"/>
      <c r="O27" s="12"/>
      <c r="P27" s="12"/>
      <c r="Q27" s="12"/>
      <c r="S27" s="20" t="s">
        <v>32</v>
      </c>
      <c r="T27" s="9">
        <v>70</v>
      </c>
      <c r="U27" s="9"/>
    </row>
    <row r="28" spans="1:21">
      <c r="A28" s="20" t="s">
        <v>33</v>
      </c>
      <c r="B28" s="9" t="s">
        <v>520</v>
      </c>
      <c r="C28" s="9"/>
      <c r="D28" s="12"/>
      <c r="E28" s="12"/>
      <c r="F28" s="12"/>
      <c r="G28" s="12"/>
      <c r="H28" s="12"/>
      <c r="I28" s="12"/>
      <c r="J28" s="12"/>
      <c r="K28" s="12"/>
      <c r="L28" s="12"/>
      <c r="M28" s="12"/>
      <c r="N28" s="12"/>
      <c r="O28" s="12"/>
      <c r="P28" s="12"/>
      <c r="Q28" s="12"/>
      <c r="S28" s="20" t="s">
        <v>33</v>
      </c>
      <c r="T28" s="9">
        <v>70</v>
      </c>
      <c r="U28" s="9"/>
    </row>
    <row r="29" spans="1:21">
      <c r="A29" s="20" t="s">
        <v>34</v>
      </c>
      <c r="B29" s="9" t="s">
        <v>520</v>
      </c>
      <c r="C29" s="9"/>
      <c r="D29" s="12"/>
      <c r="E29" s="12"/>
      <c r="F29" s="12"/>
      <c r="G29" s="12"/>
      <c r="H29" s="12"/>
      <c r="I29" s="12"/>
      <c r="J29" s="12"/>
      <c r="K29" s="12"/>
      <c r="L29" s="12"/>
      <c r="M29" s="12"/>
      <c r="N29" s="12"/>
      <c r="O29" s="12"/>
      <c r="P29" s="12"/>
      <c r="Q29" s="12"/>
      <c r="S29" s="20" t="s">
        <v>34</v>
      </c>
      <c r="T29" s="526" t="s">
        <v>20</v>
      </c>
      <c r="U29" s="9"/>
    </row>
    <row r="30" spans="1:21">
      <c r="A30" s="18" t="s">
        <v>10</v>
      </c>
      <c r="B30" s="9"/>
      <c r="C30" s="9"/>
      <c r="D30" s="12"/>
      <c r="E30" s="12"/>
      <c r="F30" s="12"/>
      <c r="G30" s="12"/>
      <c r="H30" s="12"/>
      <c r="I30" s="12"/>
      <c r="J30" s="12"/>
      <c r="K30" s="12"/>
      <c r="L30" s="12"/>
      <c r="M30" s="12"/>
      <c r="N30" s="12"/>
      <c r="O30" s="12"/>
      <c r="P30" s="12"/>
      <c r="Q30" s="12"/>
      <c r="S30" s="18" t="s">
        <v>10</v>
      </c>
      <c r="T30" s="9"/>
      <c r="U30" s="9"/>
    </row>
    <row r="31" spans="1:21">
      <c r="A31" s="20" t="s">
        <v>31</v>
      </c>
      <c r="B31" s="9">
        <v>50</v>
      </c>
      <c r="C31" s="9"/>
      <c r="D31" s="12"/>
      <c r="E31" s="12"/>
      <c r="F31" s="12"/>
      <c r="G31" s="12"/>
      <c r="H31" s="12"/>
      <c r="I31" s="12"/>
      <c r="J31" s="12"/>
      <c r="K31" s="12"/>
      <c r="L31" s="12"/>
      <c r="M31" s="12"/>
      <c r="N31" s="12"/>
      <c r="O31" s="12"/>
      <c r="P31" s="12"/>
      <c r="Q31" s="12"/>
      <c r="S31" s="20" t="s">
        <v>31</v>
      </c>
      <c r="T31" s="9">
        <v>50</v>
      </c>
      <c r="U31" s="9"/>
    </row>
    <row r="32" spans="1:21">
      <c r="A32" s="20" t="s">
        <v>32</v>
      </c>
      <c r="B32" s="9" t="s">
        <v>520</v>
      </c>
      <c r="C32" s="9"/>
      <c r="D32" s="12"/>
      <c r="E32" s="12"/>
      <c r="F32" s="12"/>
      <c r="G32" s="12"/>
      <c r="H32" s="12"/>
      <c r="I32" s="12"/>
      <c r="J32" s="12"/>
      <c r="K32" s="12"/>
      <c r="L32" s="12"/>
      <c r="M32" s="12"/>
      <c r="N32" s="12"/>
      <c r="O32" s="12"/>
      <c r="P32" s="12"/>
      <c r="Q32" s="12"/>
      <c r="S32" s="20" t="s">
        <v>32</v>
      </c>
      <c r="T32" s="9">
        <v>50</v>
      </c>
      <c r="U32" s="9"/>
    </row>
    <row r="33" spans="1:21">
      <c r="A33" s="20" t="s">
        <v>33</v>
      </c>
      <c r="B33" s="9" t="s">
        <v>520</v>
      </c>
      <c r="C33" s="9"/>
      <c r="D33" s="12"/>
      <c r="E33" s="12"/>
      <c r="F33" s="12"/>
      <c r="G33" s="12"/>
      <c r="H33" s="12"/>
      <c r="I33" s="12"/>
      <c r="J33" s="12"/>
      <c r="K33" s="12"/>
      <c r="L33" s="12"/>
      <c r="M33" s="12"/>
      <c r="N33" s="12"/>
      <c r="O33" s="12"/>
      <c r="P33" s="12"/>
      <c r="Q33" s="12"/>
      <c r="S33" s="20" t="s">
        <v>33</v>
      </c>
      <c r="T33" s="9">
        <v>50</v>
      </c>
      <c r="U33" s="9"/>
    </row>
    <row r="34" spans="1:21">
      <c r="A34" s="20" t="s">
        <v>34</v>
      </c>
      <c r="B34" s="9" t="s">
        <v>520</v>
      </c>
      <c r="C34" s="9"/>
      <c r="D34" s="12"/>
      <c r="E34" s="12"/>
      <c r="F34" s="12"/>
      <c r="G34" s="12"/>
      <c r="H34" s="12"/>
      <c r="I34" s="12"/>
      <c r="J34" s="12"/>
      <c r="K34" s="12"/>
      <c r="L34" s="12"/>
      <c r="M34" s="12"/>
      <c r="N34" s="12"/>
      <c r="O34" s="12"/>
      <c r="P34" s="12"/>
      <c r="Q34" s="12"/>
      <c r="S34" s="20" t="s">
        <v>34</v>
      </c>
      <c r="T34" s="526" t="s">
        <v>20</v>
      </c>
      <c r="U34" s="9"/>
    </row>
    <row r="35" spans="1:21" ht="15.75" customHeight="1">
      <c r="A35" s="18" t="s">
        <v>35</v>
      </c>
      <c r="B35" s="12"/>
      <c r="C35" s="12"/>
      <c r="D35" s="12"/>
      <c r="E35" s="12"/>
      <c r="F35" s="12"/>
      <c r="G35" s="12"/>
      <c r="H35" s="12"/>
      <c r="I35" s="12"/>
      <c r="J35" s="12"/>
      <c r="K35" s="12"/>
      <c r="L35" s="12"/>
      <c r="M35" s="12"/>
      <c r="N35" s="9"/>
      <c r="O35" s="9"/>
      <c r="P35" s="12"/>
      <c r="Q35" s="12"/>
      <c r="S35" s="18" t="s">
        <v>35</v>
      </c>
      <c r="T35" s="14"/>
      <c r="U35" s="14"/>
    </row>
    <row r="36" spans="1:21" ht="7.5" customHeight="1">
      <c r="A36" s="11"/>
      <c r="B36" s="21"/>
      <c r="C36" s="21"/>
      <c r="D36" s="21"/>
      <c r="E36" s="21"/>
      <c r="F36" s="21"/>
      <c r="G36" s="21"/>
      <c r="H36" s="21"/>
      <c r="I36" s="21"/>
      <c r="J36" s="21"/>
      <c r="K36" s="21"/>
      <c r="L36" s="21"/>
      <c r="M36" s="21"/>
      <c r="N36" s="21"/>
      <c r="O36" s="21"/>
      <c r="P36" s="21"/>
      <c r="Q36" s="21"/>
      <c r="S36" s="11"/>
      <c r="T36" s="21"/>
      <c r="U36" s="21"/>
    </row>
    <row r="37" spans="1:21" ht="15.6">
      <c r="A37" s="5" t="s">
        <v>36</v>
      </c>
      <c r="B37" s="6"/>
      <c r="C37" s="7" t="s">
        <v>2</v>
      </c>
      <c r="D37" s="6"/>
      <c r="E37" s="7" t="s">
        <v>2</v>
      </c>
      <c r="F37" s="6"/>
      <c r="G37" s="7" t="s">
        <v>2</v>
      </c>
      <c r="H37" s="6"/>
      <c r="I37" s="7" t="s">
        <v>2</v>
      </c>
      <c r="J37" s="6"/>
      <c r="K37" s="7" t="s">
        <v>2</v>
      </c>
      <c r="L37" s="6"/>
      <c r="M37" s="7" t="s">
        <v>2</v>
      </c>
      <c r="N37" s="7"/>
      <c r="O37" s="7" t="s">
        <v>2</v>
      </c>
      <c r="P37" s="6"/>
      <c r="Q37" s="7" t="s">
        <v>2</v>
      </c>
      <c r="S37" s="5" t="s">
        <v>36</v>
      </c>
      <c r="T37" s="6"/>
      <c r="U37" s="7" t="s">
        <v>2</v>
      </c>
    </row>
    <row r="38" spans="1:21">
      <c r="A38" s="11" t="s">
        <v>37</v>
      </c>
      <c r="B38" s="21" t="s">
        <v>38</v>
      </c>
      <c r="C38" s="21"/>
      <c r="D38" s="21" t="s">
        <v>532</v>
      </c>
      <c r="E38" s="21"/>
      <c r="F38" s="21" t="s">
        <v>533</v>
      </c>
      <c r="G38" s="21"/>
      <c r="H38" s="21" t="s">
        <v>534</v>
      </c>
      <c r="I38" s="21"/>
      <c r="J38" s="21" t="s">
        <v>534</v>
      </c>
      <c r="K38" s="21"/>
      <c r="L38" s="21" t="s">
        <v>424</v>
      </c>
      <c r="M38" s="21"/>
      <c r="N38" s="21" t="s">
        <v>419</v>
      </c>
      <c r="O38" s="21"/>
      <c r="P38" s="21" t="s">
        <v>424</v>
      </c>
      <c r="Q38" s="21"/>
      <c r="S38" s="11" t="s">
        <v>37</v>
      </c>
      <c r="T38" s="21" t="s">
        <v>38</v>
      </c>
      <c r="U38" s="21"/>
    </row>
    <row r="39" spans="1:21">
      <c r="A39" s="11" t="s">
        <v>39</v>
      </c>
      <c r="B39" s="21" t="s">
        <v>213</v>
      </c>
      <c r="C39" s="21" t="s">
        <v>535</v>
      </c>
      <c r="D39" s="21" t="s">
        <v>40</v>
      </c>
      <c r="E39" s="21"/>
      <c r="F39" s="21" t="s">
        <v>40</v>
      </c>
      <c r="G39" s="21"/>
      <c r="H39" s="21" t="s">
        <v>40</v>
      </c>
      <c r="I39" s="21"/>
      <c r="J39" s="21" t="s">
        <v>40</v>
      </c>
      <c r="K39" s="21"/>
      <c r="L39" s="21" t="s">
        <v>40</v>
      </c>
      <c r="M39" s="21"/>
      <c r="N39" s="12"/>
      <c r="O39" s="21"/>
      <c r="P39" s="21" t="s">
        <v>40</v>
      </c>
      <c r="Q39" s="21"/>
      <c r="S39" s="11" t="s">
        <v>39</v>
      </c>
      <c r="T39" s="21" t="s">
        <v>40</v>
      </c>
      <c r="U39" s="21"/>
    </row>
    <row r="40" spans="1:21" ht="28.8">
      <c r="A40" s="8" t="s">
        <v>41</v>
      </c>
      <c r="B40" s="12"/>
      <c r="C40" s="12"/>
      <c r="D40" s="12"/>
      <c r="E40" s="12"/>
      <c r="F40" s="9" t="s">
        <v>536</v>
      </c>
      <c r="G40" s="9"/>
      <c r="H40" s="12"/>
      <c r="I40" s="12"/>
      <c r="J40" s="12"/>
      <c r="K40" s="12"/>
      <c r="L40" s="12"/>
      <c r="M40" s="12"/>
      <c r="N40" s="12"/>
      <c r="O40" s="12"/>
      <c r="P40" s="12"/>
      <c r="Q40" s="12"/>
      <c r="S40" s="8" t="s">
        <v>41</v>
      </c>
      <c r="T40" s="14"/>
      <c r="U40" s="14"/>
    </row>
    <row r="41" spans="1:21">
      <c r="A41" s="11" t="s">
        <v>42</v>
      </c>
      <c r="B41" s="9" t="s">
        <v>537</v>
      </c>
      <c r="C41" s="9"/>
      <c r="D41" s="9">
        <v>16431</v>
      </c>
      <c r="E41" s="9"/>
      <c r="F41" s="9">
        <v>252</v>
      </c>
      <c r="G41" s="9"/>
      <c r="H41" s="9">
        <v>3201</v>
      </c>
      <c r="I41" s="9"/>
      <c r="J41" s="9">
        <v>2246</v>
      </c>
      <c r="K41" s="9"/>
      <c r="L41" s="9">
        <v>1988</v>
      </c>
      <c r="M41" s="9"/>
      <c r="N41" s="9"/>
      <c r="O41" s="9"/>
      <c r="P41" s="9">
        <v>30139</v>
      </c>
      <c r="Q41" s="9"/>
      <c r="S41" s="11" t="s">
        <v>42</v>
      </c>
      <c r="T41" s="9">
        <v>105600</v>
      </c>
      <c r="U41" s="9"/>
    </row>
    <row r="42" spans="1:21">
      <c r="A42" s="11" t="s">
        <v>44</v>
      </c>
      <c r="B42" s="9" t="s">
        <v>538</v>
      </c>
      <c r="C42" s="9"/>
      <c r="D42" s="9" t="s">
        <v>538</v>
      </c>
      <c r="E42" s="9"/>
      <c r="F42" s="9" t="s">
        <v>538</v>
      </c>
      <c r="G42" s="9"/>
      <c r="H42" s="9" t="s">
        <v>538</v>
      </c>
      <c r="I42" s="9"/>
      <c r="J42" s="9" t="s">
        <v>538</v>
      </c>
      <c r="K42" s="9"/>
      <c r="L42" s="9" t="s">
        <v>538</v>
      </c>
      <c r="M42" s="9"/>
      <c r="N42" s="9"/>
      <c r="O42" s="9"/>
      <c r="P42" s="9" t="s">
        <v>538</v>
      </c>
      <c r="Q42" s="9"/>
      <c r="S42" s="11" t="s">
        <v>44</v>
      </c>
      <c r="T42" s="9" t="s">
        <v>425</v>
      </c>
      <c r="U42" s="9"/>
    </row>
    <row r="43" spans="1:21" ht="15.6">
      <c r="A43" s="15" t="s">
        <v>46</v>
      </c>
      <c r="B43" s="12"/>
      <c r="C43" s="12"/>
      <c r="D43" s="12"/>
      <c r="E43" s="12"/>
      <c r="F43" s="12"/>
      <c r="G43" s="12"/>
      <c r="H43" s="12"/>
      <c r="I43" s="12"/>
      <c r="J43" s="12"/>
      <c r="K43" s="12"/>
      <c r="L43" s="12"/>
      <c r="M43" s="12"/>
      <c r="N43" s="12"/>
      <c r="O43" s="12"/>
      <c r="P43" s="12"/>
      <c r="Q43" s="12"/>
      <c r="S43" s="15" t="s">
        <v>46</v>
      </c>
      <c r="T43" s="14"/>
      <c r="U43" s="14"/>
    </row>
    <row r="44" spans="1:21" ht="28.8">
      <c r="A44" s="17" t="s">
        <v>47</v>
      </c>
      <c r="B44" s="9" t="s">
        <v>539</v>
      </c>
      <c r="C44" s="9"/>
      <c r="D44" s="9" t="s">
        <v>540</v>
      </c>
      <c r="E44" s="9"/>
      <c r="F44" s="9" t="s">
        <v>541</v>
      </c>
      <c r="G44" s="9"/>
      <c r="H44" s="9" t="s">
        <v>542</v>
      </c>
      <c r="I44" s="9"/>
      <c r="J44" s="9" t="s">
        <v>543</v>
      </c>
      <c r="K44" s="9"/>
      <c r="L44" s="9" t="s">
        <v>544</v>
      </c>
      <c r="M44" s="9"/>
      <c r="N44" s="9"/>
      <c r="O44" s="9"/>
      <c r="P44" s="9" t="s">
        <v>545</v>
      </c>
      <c r="Q44" s="9"/>
      <c r="S44" s="17" t="s">
        <v>47</v>
      </c>
      <c r="T44" s="9" t="s">
        <v>426</v>
      </c>
      <c r="U44" s="9"/>
    </row>
    <row r="45" spans="1:21" ht="15.6">
      <c r="A45" s="17" t="s">
        <v>49</v>
      </c>
      <c r="B45" s="9"/>
      <c r="C45" s="9"/>
      <c r="D45" s="9" t="s">
        <v>546</v>
      </c>
      <c r="E45" s="9"/>
      <c r="F45" s="9" t="s">
        <v>547</v>
      </c>
      <c r="G45" s="9"/>
      <c r="H45" s="9" t="s">
        <v>548</v>
      </c>
      <c r="I45" s="9"/>
      <c r="J45" s="9" t="s">
        <v>549</v>
      </c>
      <c r="K45" s="9"/>
      <c r="L45" s="9" t="s">
        <v>550</v>
      </c>
      <c r="M45" s="9"/>
      <c r="N45" s="9"/>
      <c r="O45" s="9"/>
      <c r="P45" s="9" t="s">
        <v>20</v>
      </c>
      <c r="Q45" s="9"/>
      <c r="S45" s="17" t="s">
        <v>49</v>
      </c>
      <c r="T45" s="9" t="s">
        <v>20</v>
      </c>
      <c r="U45" s="9"/>
    </row>
    <row r="46" spans="1:21" ht="28.8">
      <c r="A46" s="17" t="s">
        <v>50</v>
      </c>
      <c r="B46" s="9"/>
      <c r="C46" s="9"/>
      <c r="D46" s="9" t="s">
        <v>16</v>
      </c>
      <c r="E46" s="9"/>
      <c r="F46" s="14"/>
      <c r="G46" s="9"/>
      <c r="H46" s="9" t="s">
        <v>16</v>
      </c>
      <c r="I46" s="9"/>
      <c r="J46" s="9" t="s">
        <v>16</v>
      </c>
      <c r="K46" s="9"/>
      <c r="L46" s="9" t="s">
        <v>16</v>
      </c>
      <c r="M46" s="9"/>
      <c r="N46" s="9"/>
      <c r="O46" s="9"/>
      <c r="P46" s="9" t="s">
        <v>551</v>
      </c>
      <c r="Q46" s="9"/>
      <c r="S46" s="17" t="s">
        <v>50</v>
      </c>
      <c r="T46" s="9" t="s">
        <v>427</v>
      </c>
      <c r="U46" s="9"/>
    </row>
    <row r="47" spans="1:21" ht="15.6">
      <c r="A47" s="22" t="s">
        <v>52</v>
      </c>
      <c r="B47" s="12"/>
      <c r="C47" s="12"/>
      <c r="D47" s="12"/>
      <c r="E47" s="12"/>
      <c r="F47" s="12"/>
      <c r="G47" s="12"/>
      <c r="H47" s="12"/>
      <c r="I47" s="12"/>
      <c r="J47" s="12"/>
      <c r="K47" s="12"/>
      <c r="L47" s="12"/>
      <c r="M47" s="12"/>
      <c r="N47" s="12"/>
      <c r="O47" s="12"/>
      <c r="P47" s="12"/>
      <c r="Q47" s="12"/>
      <c r="S47" s="22" t="s">
        <v>52</v>
      </c>
      <c r="T47" s="14"/>
      <c r="U47" s="14"/>
    </row>
    <row r="48" spans="1:21">
      <c r="A48" s="18" t="s">
        <v>53</v>
      </c>
      <c r="B48" s="14"/>
      <c r="C48" s="14"/>
      <c r="D48" s="14"/>
      <c r="E48" s="14"/>
      <c r="F48" s="14"/>
      <c r="G48" s="14"/>
      <c r="H48" s="14"/>
      <c r="I48" s="14"/>
      <c r="J48" s="14"/>
      <c r="K48" s="14"/>
      <c r="L48" s="14"/>
      <c r="M48" s="14"/>
      <c r="N48" s="9"/>
      <c r="O48" s="9"/>
      <c r="P48" s="14"/>
      <c r="Q48" s="14"/>
      <c r="S48" s="18" t="s">
        <v>53</v>
      </c>
      <c r="T48" s="14"/>
      <c r="U48" s="14"/>
    </row>
    <row r="49" spans="1:21" ht="15.75" customHeight="1">
      <c r="A49" s="18" t="s">
        <v>54</v>
      </c>
      <c r="B49" s="12"/>
      <c r="C49" s="12"/>
      <c r="D49" s="12"/>
      <c r="E49" s="12"/>
      <c r="F49" s="12"/>
      <c r="G49" s="12"/>
      <c r="H49" s="12"/>
      <c r="I49" s="12"/>
      <c r="J49" s="12"/>
      <c r="K49" s="12"/>
      <c r="L49" s="12"/>
      <c r="M49" s="12"/>
      <c r="N49" s="12"/>
      <c r="O49" s="12"/>
      <c r="P49" s="12"/>
      <c r="Q49" s="12"/>
      <c r="S49" s="18" t="s">
        <v>54</v>
      </c>
      <c r="T49" s="14"/>
      <c r="U49" s="14"/>
    </row>
    <row r="50" spans="1:21" ht="15.75" customHeight="1">
      <c r="A50" s="20" t="s">
        <v>55</v>
      </c>
      <c r="B50" s="12"/>
      <c r="C50" s="12"/>
      <c r="D50" s="12"/>
      <c r="E50" s="12"/>
      <c r="F50" s="12"/>
      <c r="G50" s="12"/>
      <c r="H50" s="12"/>
      <c r="I50" s="12"/>
      <c r="J50" s="12"/>
      <c r="K50" s="12"/>
      <c r="L50" s="12"/>
      <c r="M50" s="12"/>
      <c r="N50" s="9"/>
      <c r="O50" s="9"/>
      <c r="P50" s="12"/>
      <c r="Q50" s="12"/>
      <c r="S50" s="20" t="s">
        <v>55</v>
      </c>
      <c r="T50" s="14"/>
      <c r="U50" s="14"/>
    </row>
    <row r="51" spans="1:21" ht="15.75" customHeight="1">
      <c r="A51" s="20" t="s">
        <v>56</v>
      </c>
      <c r="B51" s="12"/>
      <c r="C51" s="12"/>
      <c r="D51" s="12"/>
      <c r="E51" s="12"/>
      <c r="F51" s="12"/>
      <c r="G51" s="12"/>
      <c r="H51" s="12"/>
      <c r="I51" s="12"/>
      <c r="J51" s="12"/>
      <c r="K51" s="12"/>
      <c r="L51" s="12"/>
      <c r="M51" s="12"/>
      <c r="N51" s="9"/>
      <c r="O51" s="9"/>
      <c r="P51" s="12"/>
      <c r="Q51" s="12"/>
      <c r="S51" s="20" t="s">
        <v>56</v>
      </c>
      <c r="T51" s="14"/>
      <c r="U51" s="14"/>
    </row>
    <row r="52" spans="1:21" ht="28.8">
      <c r="A52" s="13" t="s">
        <v>57</v>
      </c>
      <c r="B52" s="14"/>
      <c r="C52" s="14"/>
      <c r="D52" s="14"/>
      <c r="E52" s="14"/>
      <c r="F52" s="14"/>
      <c r="G52" s="14"/>
      <c r="H52" s="14"/>
      <c r="I52" s="14"/>
      <c r="J52" s="14"/>
      <c r="K52" s="14"/>
      <c r="L52" s="14"/>
      <c r="M52" s="14"/>
      <c r="N52" s="9"/>
      <c r="O52" s="9"/>
      <c r="P52" s="14"/>
      <c r="Q52" s="14"/>
      <c r="S52" s="13" t="s">
        <v>57</v>
      </c>
      <c r="T52" s="14"/>
      <c r="U52" s="14"/>
    </row>
    <row r="53" spans="1:21" ht="7.5" customHeight="1">
      <c r="A53" s="11"/>
      <c r="B53" s="21"/>
      <c r="C53" s="21"/>
      <c r="D53" s="21"/>
      <c r="E53" s="21"/>
      <c r="F53" s="21"/>
      <c r="G53" s="21"/>
      <c r="H53" s="21"/>
      <c r="I53" s="21"/>
      <c r="J53" s="21"/>
      <c r="K53" s="21"/>
      <c r="L53" s="21"/>
      <c r="M53" s="21"/>
      <c r="N53" s="21"/>
      <c r="O53" s="21"/>
      <c r="P53" s="21"/>
      <c r="Q53" s="21"/>
      <c r="S53" s="11"/>
      <c r="T53" s="21"/>
      <c r="U53" s="21"/>
    </row>
    <row r="54" spans="1:21" ht="15.6">
      <c r="A54" s="5" t="s">
        <v>58</v>
      </c>
      <c r="B54" s="6"/>
      <c r="C54" s="7" t="s">
        <v>2</v>
      </c>
      <c r="D54" s="6"/>
      <c r="E54" s="7" t="s">
        <v>2</v>
      </c>
      <c r="F54" s="6"/>
      <c r="G54" s="7" t="s">
        <v>2</v>
      </c>
      <c r="H54" s="6"/>
      <c r="I54" s="7" t="s">
        <v>2</v>
      </c>
      <c r="J54" s="6"/>
      <c r="K54" s="7" t="s">
        <v>2</v>
      </c>
      <c r="L54" s="6"/>
      <c r="M54" s="7" t="s">
        <v>2</v>
      </c>
      <c r="N54" s="7"/>
      <c r="O54" s="7" t="s">
        <v>2</v>
      </c>
      <c r="P54" s="6"/>
      <c r="Q54" s="7" t="s">
        <v>2</v>
      </c>
      <c r="S54" s="5" t="s">
        <v>58</v>
      </c>
      <c r="T54" s="6"/>
      <c r="U54" s="7" t="s">
        <v>2</v>
      </c>
    </row>
    <row r="55" spans="1:21" ht="15.6">
      <c r="A55" s="15" t="s">
        <v>59</v>
      </c>
      <c r="B55" s="12"/>
      <c r="C55" s="12"/>
      <c r="D55" s="12"/>
      <c r="E55" s="12"/>
      <c r="F55" s="12"/>
      <c r="G55" s="12"/>
      <c r="H55" s="12"/>
      <c r="I55" s="12"/>
      <c r="J55" s="12"/>
      <c r="K55" s="12"/>
      <c r="L55" s="12"/>
      <c r="M55" s="12"/>
      <c r="N55" s="12"/>
      <c r="O55" s="12"/>
      <c r="P55" s="12"/>
      <c r="Q55" s="12"/>
      <c r="S55" s="15" t="s">
        <v>59</v>
      </c>
      <c r="T55" s="14"/>
      <c r="U55" s="14"/>
    </row>
    <row r="56" spans="1:21" ht="17.25" customHeight="1">
      <c r="A56" s="17" t="s">
        <v>60</v>
      </c>
      <c r="B56" s="23" t="s">
        <v>552</v>
      </c>
      <c r="C56" s="9" t="s">
        <v>553</v>
      </c>
      <c r="D56" s="23" t="s">
        <v>554</v>
      </c>
      <c r="E56" s="9"/>
      <c r="F56" s="23" t="s">
        <v>555</v>
      </c>
      <c r="G56" s="9" t="s">
        <v>556</v>
      </c>
      <c r="H56" s="23" t="s">
        <v>557</v>
      </c>
      <c r="I56" s="9"/>
      <c r="J56" s="23" t="s">
        <v>558</v>
      </c>
      <c r="K56" s="9"/>
      <c r="L56" s="23" t="s">
        <v>559</v>
      </c>
      <c r="M56" s="9"/>
      <c r="N56" s="9"/>
      <c r="O56" s="9"/>
      <c r="P56" s="23" t="s">
        <v>560</v>
      </c>
      <c r="Q56" s="9"/>
      <c r="S56" s="17" t="s">
        <v>60</v>
      </c>
      <c r="T56" s="9" t="s">
        <v>431</v>
      </c>
      <c r="U56" s="9"/>
    </row>
    <row r="57" spans="1:21" ht="15.6">
      <c r="A57" s="17" t="s">
        <v>62</v>
      </c>
      <c r="B57" s="9" t="s">
        <v>561</v>
      </c>
      <c r="C57" s="9"/>
      <c r="D57" s="9" t="s">
        <v>562</v>
      </c>
      <c r="E57" s="9"/>
      <c r="F57" s="9" t="s">
        <v>522</v>
      </c>
      <c r="G57" s="9"/>
      <c r="H57" s="9" t="s">
        <v>563</v>
      </c>
      <c r="I57" s="9"/>
      <c r="J57" s="9" t="s">
        <v>564</v>
      </c>
      <c r="K57" s="9"/>
      <c r="L57" s="9" t="s">
        <v>565</v>
      </c>
      <c r="M57" s="9"/>
      <c r="N57" s="9"/>
      <c r="O57" s="9"/>
      <c r="P57" s="397" t="s">
        <v>566</v>
      </c>
      <c r="Q57" s="9"/>
      <c r="S57" s="17" t="s">
        <v>62</v>
      </c>
      <c r="T57" s="9" t="s">
        <v>432</v>
      </c>
      <c r="U57" s="9"/>
    </row>
    <row r="58" spans="1:21" ht="15.6">
      <c r="A58" s="15" t="s">
        <v>64</v>
      </c>
      <c r="B58" s="12"/>
      <c r="C58" s="12"/>
      <c r="D58" s="12"/>
      <c r="E58" s="12"/>
      <c r="F58" s="12"/>
      <c r="G58" s="12"/>
      <c r="H58" s="12"/>
      <c r="I58" s="12"/>
      <c r="J58" s="12"/>
      <c r="K58" s="12"/>
      <c r="L58" s="12"/>
      <c r="M58" s="12"/>
      <c r="N58" s="12"/>
      <c r="O58" s="12"/>
      <c r="P58" s="12"/>
      <c r="Q58" s="12"/>
      <c r="S58" s="15" t="s">
        <v>64</v>
      </c>
      <c r="T58" s="14"/>
      <c r="U58" s="14"/>
    </row>
    <row r="59" spans="1:21" ht="15.6">
      <c r="A59" s="17" t="s">
        <v>10</v>
      </c>
      <c r="B59" s="9">
        <v>19</v>
      </c>
      <c r="C59" s="9"/>
      <c r="D59" s="9">
        <v>31</v>
      </c>
      <c r="E59" s="9"/>
      <c r="F59" s="9">
        <v>13</v>
      </c>
      <c r="G59" s="9"/>
      <c r="H59" s="9">
        <v>48</v>
      </c>
      <c r="I59" s="9"/>
      <c r="J59" s="9">
        <v>57</v>
      </c>
      <c r="K59" s="9"/>
      <c r="L59" s="9">
        <v>5</v>
      </c>
      <c r="M59" s="9"/>
      <c r="N59" s="9"/>
      <c r="O59" s="9"/>
      <c r="P59" s="9">
        <v>32</v>
      </c>
      <c r="Q59" s="9"/>
      <c r="S59" s="17" t="s">
        <v>10</v>
      </c>
      <c r="T59" s="9">
        <v>17</v>
      </c>
      <c r="U59" s="9"/>
    </row>
    <row r="60" spans="1:21" ht="15.6">
      <c r="A60" s="17" t="s">
        <v>12</v>
      </c>
      <c r="B60" s="9">
        <v>18</v>
      </c>
      <c r="C60" s="9"/>
      <c r="D60" s="9">
        <v>13</v>
      </c>
      <c r="E60" s="9"/>
      <c r="F60" s="9">
        <v>10</v>
      </c>
      <c r="G60" s="9"/>
      <c r="H60" s="9">
        <v>17</v>
      </c>
      <c r="I60" s="9"/>
      <c r="J60" s="9">
        <v>13</v>
      </c>
      <c r="K60" s="9"/>
      <c r="L60" s="9">
        <v>4</v>
      </c>
      <c r="M60" s="9"/>
      <c r="N60" s="9"/>
      <c r="O60" s="9"/>
      <c r="P60" s="9">
        <v>11</v>
      </c>
      <c r="Q60" s="9"/>
      <c r="S60" s="17" t="s">
        <v>12</v>
      </c>
      <c r="T60" s="9">
        <v>17</v>
      </c>
      <c r="U60" s="9"/>
    </row>
    <row r="61" spans="1:21" ht="15.6">
      <c r="A61" s="17" t="s">
        <v>14</v>
      </c>
      <c r="B61" s="9">
        <v>0</v>
      </c>
      <c r="C61" s="9"/>
      <c r="D61" s="9">
        <v>0</v>
      </c>
      <c r="E61" s="9"/>
      <c r="F61" s="9">
        <v>0</v>
      </c>
      <c r="G61" s="9"/>
      <c r="H61" s="9">
        <v>0</v>
      </c>
      <c r="I61" s="9"/>
      <c r="J61" s="9">
        <v>0</v>
      </c>
      <c r="K61" s="9"/>
      <c r="L61" s="9">
        <v>0</v>
      </c>
      <c r="M61" s="9"/>
      <c r="N61" s="9"/>
      <c r="O61" s="9"/>
      <c r="P61" s="9">
        <v>0</v>
      </c>
      <c r="Q61" s="9"/>
      <c r="S61" s="17" t="s">
        <v>14</v>
      </c>
      <c r="T61" s="9">
        <v>10</v>
      </c>
      <c r="U61" s="9"/>
    </row>
    <row r="62" spans="1:21" ht="15.6">
      <c r="A62" s="15" t="s">
        <v>65</v>
      </c>
      <c r="B62" s="14"/>
      <c r="C62" s="14"/>
      <c r="D62" s="14"/>
      <c r="E62" s="14"/>
      <c r="F62" s="14"/>
      <c r="G62" s="14"/>
      <c r="H62" s="14"/>
      <c r="I62" s="14"/>
      <c r="J62" s="14"/>
      <c r="K62" s="14"/>
      <c r="L62" s="14"/>
      <c r="M62" s="14"/>
      <c r="N62" s="14"/>
      <c r="O62" s="14"/>
      <c r="P62" s="14"/>
      <c r="Q62" s="14"/>
      <c r="S62" s="15" t="s">
        <v>65</v>
      </c>
      <c r="T62" s="14"/>
      <c r="U62" s="14"/>
    </row>
    <row r="63" spans="1:21" ht="15.6">
      <c r="A63" s="17" t="s">
        <v>10</v>
      </c>
      <c r="B63" s="9">
        <v>19</v>
      </c>
      <c r="C63" s="9"/>
      <c r="D63" s="9">
        <v>45</v>
      </c>
      <c r="E63" s="9"/>
      <c r="F63" s="9">
        <v>16</v>
      </c>
      <c r="G63" s="9"/>
      <c r="H63" s="9">
        <v>145</v>
      </c>
      <c r="I63" s="9"/>
      <c r="J63" s="9">
        <v>134</v>
      </c>
      <c r="K63" s="9"/>
      <c r="L63" s="9">
        <v>5</v>
      </c>
      <c r="M63" s="9"/>
      <c r="N63" s="9"/>
      <c r="O63" s="9"/>
      <c r="P63" s="9">
        <v>46</v>
      </c>
      <c r="Q63" s="9"/>
      <c r="S63" s="17" t="s">
        <v>10</v>
      </c>
      <c r="T63" s="299" t="s">
        <v>20</v>
      </c>
      <c r="U63" s="9"/>
    </row>
    <row r="64" spans="1:21" ht="15.6">
      <c r="A64" s="17" t="s">
        <v>12</v>
      </c>
      <c r="B64" s="9" t="s">
        <v>567</v>
      </c>
      <c r="C64" s="9"/>
      <c r="D64" s="9">
        <v>33</v>
      </c>
      <c r="E64" s="9"/>
      <c r="F64" s="9">
        <v>18</v>
      </c>
      <c r="G64" s="9"/>
      <c r="H64" s="9">
        <v>35</v>
      </c>
      <c r="I64" s="9"/>
      <c r="J64" s="9">
        <v>56</v>
      </c>
      <c r="K64" s="9"/>
      <c r="L64" s="9">
        <v>4</v>
      </c>
      <c r="M64" s="9"/>
      <c r="N64" s="9"/>
      <c r="O64" s="9"/>
      <c r="P64" s="9">
        <v>29</v>
      </c>
      <c r="Q64" s="9"/>
      <c r="S64" s="17" t="s">
        <v>12</v>
      </c>
      <c r="T64" s="299" t="s">
        <v>20</v>
      </c>
      <c r="U64" s="9"/>
    </row>
    <row r="65" spans="1:21" ht="15.6">
      <c r="A65" s="17" t="s">
        <v>14</v>
      </c>
      <c r="B65" s="9">
        <v>0</v>
      </c>
      <c r="C65" s="9"/>
      <c r="D65" s="9">
        <v>0</v>
      </c>
      <c r="E65" s="9"/>
      <c r="F65" s="9">
        <v>0</v>
      </c>
      <c r="G65" s="9"/>
      <c r="H65" s="9">
        <v>0</v>
      </c>
      <c r="I65" s="9"/>
      <c r="J65" s="9">
        <v>0</v>
      </c>
      <c r="K65" s="9"/>
      <c r="L65" s="9">
        <v>0</v>
      </c>
      <c r="M65" s="9"/>
      <c r="N65" s="9"/>
      <c r="O65" s="9"/>
      <c r="P65" s="9">
        <v>0</v>
      </c>
      <c r="Q65" s="9"/>
      <c r="S65" s="17" t="s">
        <v>14</v>
      </c>
      <c r="T65" s="299" t="s">
        <v>20</v>
      </c>
      <c r="U65" s="9"/>
    </row>
    <row r="66" spans="1:21" ht="15.6">
      <c r="A66" s="17" t="s">
        <v>18</v>
      </c>
      <c r="B66" s="9" t="s">
        <v>16</v>
      </c>
      <c r="C66" s="9"/>
      <c r="D66" s="9" t="s">
        <v>16</v>
      </c>
      <c r="E66" s="9"/>
      <c r="F66" s="9" t="s">
        <v>16</v>
      </c>
      <c r="G66" s="9"/>
      <c r="H66" s="9" t="s">
        <v>16</v>
      </c>
      <c r="I66" s="9"/>
      <c r="J66" s="9" t="s">
        <v>16</v>
      </c>
      <c r="K66" s="9"/>
      <c r="L66" s="9">
        <v>6</v>
      </c>
      <c r="M66" s="9"/>
      <c r="N66" s="9"/>
      <c r="O66" s="9"/>
      <c r="P66" s="9">
        <v>57</v>
      </c>
      <c r="Q66" s="9"/>
      <c r="S66" s="17" t="s">
        <v>18</v>
      </c>
      <c r="T66" s="299" t="s">
        <v>20</v>
      </c>
      <c r="U66" s="9"/>
    </row>
    <row r="67" spans="1:21" ht="15.6">
      <c r="A67" s="17" t="s">
        <v>21</v>
      </c>
      <c r="B67" s="9" t="s">
        <v>16</v>
      </c>
      <c r="C67" s="9"/>
      <c r="D67" s="9" t="s">
        <v>16</v>
      </c>
      <c r="E67" s="9"/>
      <c r="F67" s="9" t="s">
        <v>16</v>
      </c>
      <c r="G67" s="9"/>
      <c r="H67" s="9" t="s">
        <v>16</v>
      </c>
      <c r="I67" s="9"/>
      <c r="J67" s="9" t="s">
        <v>16</v>
      </c>
      <c r="K67" s="9"/>
      <c r="L67" s="9">
        <v>1</v>
      </c>
      <c r="M67" s="9"/>
      <c r="N67" s="9"/>
      <c r="O67" s="9"/>
      <c r="P67" s="9"/>
      <c r="Q67" s="9"/>
      <c r="S67" s="17" t="s">
        <v>21</v>
      </c>
      <c r="T67" s="299" t="s">
        <v>20</v>
      </c>
      <c r="U67" s="9"/>
    </row>
    <row r="68" spans="1:21" ht="15.6">
      <c r="A68" s="17" t="s">
        <v>23</v>
      </c>
      <c r="B68" s="9" t="s">
        <v>16</v>
      </c>
      <c r="C68" s="9"/>
      <c r="D68" s="9" t="s">
        <v>16</v>
      </c>
      <c r="E68" s="9"/>
      <c r="F68" s="9" t="s">
        <v>16</v>
      </c>
      <c r="G68" s="9"/>
      <c r="H68" s="9" t="s">
        <v>16</v>
      </c>
      <c r="I68" s="9"/>
      <c r="J68" s="9" t="s">
        <v>16</v>
      </c>
      <c r="K68" s="9"/>
      <c r="L68" s="9">
        <v>1</v>
      </c>
      <c r="M68" s="9"/>
      <c r="N68" s="9"/>
      <c r="O68" s="9"/>
      <c r="P68" s="9">
        <v>18</v>
      </c>
      <c r="Q68" s="9"/>
      <c r="S68" s="17" t="s">
        <v>23</v>
      </c>
      <c r="T68" s="299" t="s">
        <v>20</v>
      </c>
      <c r="U68" s="9"/>
    </row>
    <row r="69" spans="1:21" ht="15.6">
      <c r="A69" s="17" t="s">
        <v>25</v>
      </c>
      <c r="B69" s="9" t="s">
        <v>16</v>
      </c>
      <c r="C69" s="9"/>
      <c r="D69" s="9" t="s">
        <v>16</v>
      </c>
      <c r="E69" s="9"/>
      <c r="F69" s="9" t="s">
        <v>16</v>
      </c>
      <c r="G69" s="9"/>
      <c r="H69" s="9" t="s">
        <v>16</v>
      </c>
      <c r="I69" s="9"/>
      <c r="J69" s="9" t="s">
        <v>16</v>
      </c>
      <c r="K69" s="9"/>
      <c r="L69" s="9">
        <v>1</v>
      </c>
      <c r="M69" s="9"/>
      <c r="N69" s="9"/>
      <c r="O69" s="9"/>
      <c r="P69" s="9"/>
      <c r="Q69" s="9"/>
      <c r="S69" s="17" t="s">
        <v>25</v>
      </c>
      <c r="T69" s="299" t="s">
        <v>20</v>
      </c>
      <c r="U69" s="9"/>
    </row>
    <row r="70" spans="1:21" ht="15.6">
      <c r="A70" s="17" t="s">
        <v>27</v>
      </c>
      <c r="B70" s="9" t="s">
        <v>16</v>
      </c>
      <c r="C70" s="9"/>
      <c r="D70" s="9" t="s">
        <v>16</v>
      </c>
      <c r="E70" s="9"/>
      <c r="F70" s="9" t="s">
        <v>16</v>
      </c>
      <c r="G70" s="9"/>
      <c r="H70" s="9" t="s">
        <v>16</v>
      </c>
      <c r="I70" s="9"/>
      <c r="J70" s="9" t="s">
        <v>16</v>
      </c>
      <c r="K70" s="9"/>
      <c r="L70" s="9" t="s">
        <v>16</v>
      </c>
      <c r="M70" s="9"/>
      <c r="N70" s="9"/>
      <c r="O70" s="9"/>
      <c r="P70" s="9" t="s">
        <v>16</v>
      </c>
      <c r="Q70" s="9"/>
      <c r="S70" s="17" t="s">
        <v>27</v>
      </c>
      <c r="T70" s="299" t="s">
        <v>20</v>
      </c>
      <c r="U70" s="9"/>
    </row>
    <row r="71" spans="1:21" ht="15.6">
      <c r="A71" s="17" t="s">
        <v>28</v>
      </c>
      <c r="B71" s="9" t="s">
        <v>16</v>
      </c>
      <c r="C71" s="9"/>
      <c r="D71" s="9" t="s">
        <v>16</v>
      </c>
      <c r="E71" s="9"/>
      <c r="F71" s="9" t="s">
        <v>16</v>
      </c>
      <c r="G71" s="9"/>
      <c r="H71" s="9" t="s">
        <v>16</v>
      </c>
      <c r="I71" s="9"/>
      <c r="J71" s="9" t="s">
        <v>16</v>
      </c>
      <c r="K71" s="9"/>
      <c r="L71" s="9" t="s">
        <v>16</v>
      </c>
      <c r="M71" s="9"/>
      <c r="N71" s="9"/>
      <c r="O71" s="9"/>
      <c r="P71" s="9" t="s">
        <v>16</v>
      </c>
      <c r="Q71" s="9"/>
      <c r="S71" s="17" t="s">
        <v>28</v>
      </c>
      <c r="T71" s="299" t="s">
        <v>20</v>
      </c>
      <c r="U71" s="9"/>
    </row>
    <row r="72" spans="1:21">
      <c r="A72" s="11" t="s">
        <v>66</v>
      </c>
      <c r="B72" s="397">
        <v>4.1666666666666664E-2</v>
      </c>
      <c r="C72" s="21" t="s">
        <v>568</v>
      </c>
      <c r="D72" s="9" t="s">
        <v>569</v>
      </c>
      <c r="E72" s="9"/>
      <c r="F72" s="9" t="s">
        <v>16</v>
      </c>
      <c r="G72" s="9"/>
      <c r="H72" s="9" t="s">
        <v>16</v>
      </c>
      <c r="I72" s="9"/>
      <c r="J72" s="9" t="s">
        <v>16</v>
      </c>
      <c r="K72" s="9"/>
      <c r="L72" s="397">
        <v>4.6527777777777779E-2</v>
      </c>
      <c r="M72" s="9"/>
      <c r="N72" s="9"/>
      <c r="O72" s="9"/>
      <c r="P72" s="9"/>
      <c r="Q72" s="9"/>
      <c r="S72" s="11" t="s">
        <v>66</v>
      </c>
      <c r="T72" s="9" t="s">
        <v>433</v>
      </c>
      <c r="U72" s="9"/>
    </row>
    <row r="73" spans="1:21">
      <c r="A73" s="11" t="s">
        <v>68</v>
      </c>
      <c r="B73" s="14"/>
      <c r="C73" s="14"/>
      <c r="D73" s="14"/>
      <c r="E73" s="14"/>
      <c r="F73" s="9">
        <v>23</v>
      </c>
      <c r="G73" s="9"/>
      <c r="H73" s="14"/>
      <c r="I73" s="14"/>
      <c r="J73" s="14"/>
      <c r="K73" s="14"/>
      <c r="L73" s="14"/>
      <c r="M73" s="14"/>
      <c r="N73" s="14"/>
      <c r="O73" s="14"/>
      <c r="P73" s="14"/>
      <c r="Q73" s="14"/>
      <c r="S73" s="11" t="s">
        <v>68</v>
      </c>
      <c r="T73" s="14"/>
      <c r="U73" s="14"/>
    </row>
    <row r="74" spans="1:21" ht="28.8">
      <c r="A74" s="11" t="s">
        <v>69</v>
      </c>
      <c r="B74" s="9" t="s">
        <v>570</v>
      </c>
      <c r="C74" s="9"/>
      <c r="D74" s="9" t="s">
        <v>570</v>
      </c>
      <c r="E74" s="9"/>
      <c r="F74" s="14"/>
      <c r="G74" s="9"/>
      <c r="H74" s="9" t="s">
        <v>571</v>
      </c>
      <c r="I74" s="9"/>
      <c r="J74" s="9" t="s">
        <v>572</v>
      </c>
      <c r="K74" s="9"/>
      <c r="L74" s="9" t="s">
        <v>570</v>
      </c>
      <c r="M74" s="9"/>
      <c r="N74" s="9"/>
      <c r="O74" s="9"/>
      <c r="P74" s="9" t="s">
        <v>573</v>
      </c>
      <c r="Q74" s="9"/>
      <c r="S74" s="11" t="s">
        <v>69</v>
      </c>
      <c r="T74" s="8" t="s">
        <v>70</v>
      </c>
      <c r="U74" s="9"/>
    </row>
    <row r="75" spans="1:21" ht="33" customHeight="1">
      <c r="A75" s="18" t="s">
        <v>71</v>
      </c>
      <c r="B75" s="9" t="s">
        <v>196</v>
      </c>
      <c r="C75" s="9" t="s">
        <v>574</v>
      </c>
      <c r="D75" s="9" t="s">
        <v>196</v>
      </c>
      <c r="E75" s="9"/>
      <c r="F75" s="14"/>
      <c r="G75" s="9"/>
      <c r="H75" s="9" t="s">
        <v>196</v>
      </c>
      <c r="I75" s="9"/>
      <c r="J75" s="9" t="s">
        <v>196</v>
      </c>
      <c r="K75" s="9"/>
      <c r="L75" s="9" t="s">
        <v>196</v>
      </c>
      <c r="M75" s="8"/>
      <c r="N75" s="9"/>
      <c r="O75" s="8"/>
      <c r="P75" s="9" t="s">
        <v>196</v>
      </c>
      <c r="Q75" s="8"/>
      <c r="R75" s="24"/>
      <c r="S75" s="18" t="s">
        <v>71</v>
      </c>
      <c r="T75" s="9" t="s">
        <v>196</v>
      </c>
      <c r="U75" s="11"/>
    </row>
    <row r="76" spans="1:21" ht="39" customHeight="1">
      <c r="A76" s="13" t="s">
        <v>74</v>
      </c>
      <c r="B76" s="9" t="s">
        <v>575</v>
      </c>
      <c r="C76" s="9"/>
      <c r="D76" s="9" t="s">
        <v>16</v>
      </c>
      <c r="E76" s="9"/>
      <c r="F76" s="14"/>
      <c r="G76" s="9"/>
      <c r="H76" s="9" t="s">
        <v>576</v>
      </c>
      <c r="I76" s="9"/>
      <c r="J76" s="9" t="s">
        <v>576</v>
      </c>
      <c r="K76" s="9"/>
      <c r="L76" s="9" t="s">
        <v>576</v>
      </c>
      <c r="M76" s="9"/>
      <c r="N76" s="9"/>
      <c r="O76" s="9"/>
      <c r="P76" s="9" t="s">
        <v>576</v>
      </c>
      <c r="Q76" s="9"/>
      <c r="R76" s="24"/>
      <c r="S76" s="13" t="s">
        <v>74</v>
      </c>
      <c r="T76" s="11" t="s">
        <v>16</v>
      </c>
      <c r="U76" s="11"/>
    </row>
    <row r="77" spans="1:21" ht="33.75" customHeight="1">
      <c r="A77" s="11" t="s">
        <v>76</v>
      </c>
      <c r="B77" s="9" t="s">
        <v>199</v>
      </c>
      <c r="C77" s="9"/>
      <c r="D77" s="9" t="s">
        <v>199</v>
      </c>
      <c r="E77" s="9"/>
      <c r="F77" s="14"/>
      <c r="G77" s="9"/>
      <c r="H77" s="9" t="s">
        <v>577</v>
      </c>
      <c r="I77" s="9"/>
      <c r="J77" s="9" t="s">
        <v>577</v>
      </c>
      <c r="K77" s="9"/>
      <c r="L77" s="8" t="s">
        <v>199</v>
      </c>
      <c r="M77" s="9" t="s">
        <v>435</v>
      </c>
      <c r="N77" s="9"/>
      <c r="O77" s="9"/>
      <c r="P77" s="8" t="s">
        <v>199</v>
      </c>
      <c r="Q77" s="9"/>
      <c r="S77" s="11" t="s">
        <v>76</v>
      </c>
      <c r="T77" s="8" t="s">
        <v>199</v>
      </c>
      <c r="U77" s="9" t="s">
        <v>435</v>
      </c>
    </row>
    <row r="78" spans="1:21" ht="29.25" customHeight="1">
      <c r="A78" s="11" t="s">
        <v>77</v>
      </c>
      <c r="B78" s="9" t="s">
        <v>578</v>
      </c>
      <c r="C78" s="9"/>
      <c r="D78" s="9" t="s">
        <v>579</v>
      </c>
      <c r="E78" s="9"/>
      <c r="F78" s="14"/>
      <c r="G78" s="9"/>
      <c r="H78" s="9" t="s">
        <v>580</v>
      </c>
      <c r="I78" s="9"/>
      <c r="J78" s="9" t="s">
        <v>580</v>
      </c>
      <c r="K78" s="9"/>
      <c r="L78" s="9" t="s">
        <v>581</v>
      </c>
      <c r="M78" s="9"/>
      <c r="N78" s="9"/>
      <c r="O78" s="9"/>
      <c r="P78" s="9" t="s">
        <v>582</v>
      </c>
      <c r="Q78" s="9"/>
      <c r="S78" s="11" t="s">
        <v>77</v>
      </c>
      <c r="T78" s="9" t="s">
        <v>201</v>
      </c>
      <c r="U78" s="9"/>
    </row>
    <row r="79" spans="1:21" ht="29.25" customHeight="1">
      <c r="A79" s="11" t="s">
        <v>79</v>
      </c>
      <c r="B79" s="9" t="s">
        <v>583</v>
      </c>
      <c r="C79" s="9"/>
      <c r="D79" s="9" t="s">
        <v>584</v>
      </c>
      <c r="E79" s="9"/>
      <c r="F79" s="14"/>
      <c r="G79" s="9"/>
      <c r="H79" s="9" t="s">
        <v>584</v>
      </c>
      <c r="I79" s="9"/>
      <c r="J79" s="9" t="s">
        <v>584</v>
      </c>
      <c r="K79" s="9"/>
      <c r="L79" s="9" t="s">
        <v>584</v>
      </c>
      <c r="M79" s="9"/>
      <c r="N79" s="9"/>
      <c r="O79" s="9"/>
      <c r="P79" s="9" t="s">
        <v>584</v>
      </c>
      <c r="Q79" s="9"/>
      <c r="S79" s="11" t="s">
        <v>79</v>
      </c>
      <c r="T79" s="9" t="s">
        <v>436</v>
      </c>
      <c r="U79" s="9"/>
    </row>
    <row r="80" spans="1:21" ht="15.75" customHeight="1">
      <c r="A80" s="22" t="s">
        <v>52</v>
      </c>
      <c r="B80" s="14"/>
      <c r="C80" s="14"/>
      <c r="D80" s="14"/>
      <c r="E80" s="14"/>
      <c r="F80" s="14"/>
      <c r="G80" s="14"/>
      <c r="H80" s="14"/>
      <c r="I80" s="14"/>
      <c r="J80" s="14"/>
      <c r="K80" s="14"/>
      <c r="L80" s="14"/>
      <c r="M80" s="14"/>
      <c r="N80" s="14"/>
      <c r="O80" s="14"/>
      <c r="P80" s="14"/>
      <c r="Q80" s="14"/>
      <c r="S80" s="22" t="s">
        <v>52</v>
      </c>
      <c r="T80" s="14"/>
      <c r="U80" s="14"/>
    </row>
    <row r="81" spans="1:21" ht="29.25" customHeight="1">
      <c r="A81" s="11" t="s">
        <v>82</v>
      </c>
      <c r="B81" s="14"/>
      <c r="C81" s="14"/>
      <c r="D81" s="14"/>
      <c r="E81" s="14"/>
      <c r="F81" s="14"/>
      <c r="G81" s="14"/>
      <c r="H81" s="14"/>
      <c r="I81" s="14"/>
      <c r="J81" s="14"/>
      <c r="K81" s="14"/>
      <c r="L81" s="14"/>
      <c r="M81" s="14"/>
      <c r="N81" s="9"/>
      <c r="O81" s="9"/>
      <c r="P81" s="14"/>
      <c r="Q81" s="14"/>
      <c r="S81" s="11" t="s">
        <v>82</v>
      </c>
      <c r="T81" s="14"/>
      <c r="U81" s="14"/>
    </row>
    <row r="82" spans="1:21" ht="7.5" customHeight="1">
      <c r="A82" s="11"/>
      <c r="B82" s="21"/>
      <c r="C82" s="21"/>
      <c r="D82" s="21"/>
      <c r="E82" s="21"/>
      <c r="F82" s="21"/>
      <c r="G82" s="21"/>
      <c r="H82" s="21"/>
      <c r="I82" s="21"/>
      <c r="J82" s="21"/>
      <c r="K82" s="21"/>
      <c r="L82" s="21"/>
      <c r="M82" s="21"/>
      <c r="N82" s="21"/>
      <c r="O82" s="21"/>
      <c r="P82" s="21"/>
      <c r="Q82" s="21"/>
      <c r="S82" s="11"/>
      <c r="T82" s="21"/>
      <c r="U82" s="21"/>
    </row>
    <row r="83" spans="1:21" ht="15.6">
      <c r="A83" s="5" t="s">
        <v>83</v>
      </c>
      <c r="B83" s="6"/>
      <c r="C83" s="7" t="s">
        <v>2</v>
      </c>
      <c r="D83" s="6"/>
      <c r="E83" s="7" t="s">
        <v>2</v>
      </c>
      <c r="F83" s="6"/>
      <c r="G83" s="7" t="s">
        <v>2</v>
      </c>
      <c r="H83" s="6"/>
      <c r="I83" s="7" t="s">
        <v>2</v>
      </c>
      <c r="J83" s="6"/>
      <c r="K83" s="7" t="s">
        <v>2</v>
      </c>
      <c r="L83" s="6"/>
      <c r="M83" s="7" t="s">
        <v>2</v>
      </c>
      <c r="N83" s="7"/>
      <c r="O83" s="7" t="s">
        <v>2</v>
      </c>
      <c r="P83" s="6"/>
      <c r="Q83" s="7" t="s">
        <v>2</v>
      </c>
      <c r="S83" s="5" t="s">
        <v>83</v>
      </c>
      <c r="T83" s="6"/>
      <c r="U83" s="7" t="s">
        <v>2</v>
      </c>
    </row>
    <row r="84" spans="1:21" ht="28.8">
      <c r="A84" s="11" t="s">
        <v>84</v>
      </c>
      <c r="B84" s="9" t="s">
        <v>585</v>
      </c>
      <c r="C84" s="9"/>
      <c r="D84" s="9" t="s">
        <v>586</v>
      </c>
      <c r="E84" s="9"/>
      <c r="F84" s="14"/>
      <c r="G84" s="14"/>
      <c r="H84" s="9">
        <v>3201</v>
      </c>
      <c r="I84" s="9"/>
      <c r="J84" s="9">
        <v>2246</v>
      </c>
      <c r="K84" s="9"/>
      <c r="L84" s="9">
        <v>493</v>
      </c>
      <c r="M84" s="9"/>
      <c r="N84" s="9"/>
      <c r="O84" s="9"/>
      <c r="P84" s="9" t="s">
        <v>587</v>
      </c>
      <c r="Q84" s="9"/>
      <c r="S84" s="11" t="s">
        <v>84</v>
      </c>
      <c r="T84" s="9" t="s">
        <v>438</v>
      </c>
      <c r="U84" s="9"/>
    </row>
    <row r="85" spans="1:21" ht="28.8">
      <c r="A85" s="11" t="s">
        <v>86</v>
      </c>
      <c r="B85" s="9" t="s">
        <v>585</v>
      </c>
      <c r="C85" s="9"/>
      <c r="D85" s="9" t="s">
        <v>588</v>
      </c>
      <c r="E85" s="9"/>
      <c r="F85" s="14"/>
      <c r="G85" s="14"/>
      <c r="H85" s="9">
        <v>3201</v>
      </c>
      <c r="I85" s="9"/>
      <c r="J85" s="9">
        <v>2246</v>
      </c>
      <c r="K85" s="9"/>
      <c r="L85" s="9">
        <v>3359</v>
      </c>
      <c r="M85" s="9"/>
      <c r="N85" s="9"/>
      <c r="O85" s="9"/>
      <c r="P85" s="9" t="s">
        <v>589</v>
      </c>
      <c r="Q85" s="9"/>
      <c r="S85" s="11" t="s">
        <v>86</v>
      </c>
      <c r="T85" s="9" t="s">
        <v>439</v>
      </c>
      <c r="U85" s="9"/>
    </row>
    <row r="86" spans="1:21">
      <c r="A86" s="11" t="s">
        <v>87</v>
      </c>
      <c r="B86" s="9" t="s">
        <v>16</v>
      </c>
      <c r="C86" s="9"/>
      <c r="D86" s="9" t="s">
        <v>16</v>
      </c>
      <c r="E86" s="9"/>
      <c r="F86" s="14"/>
      <c r="G86" s="14"/>
      <c r="H86" s="9" t="s">
        <v>16</v>
      </c>
      <c r="I86" s="9"/>
      <c r="J86" s="9" t="s">
        <v>16</v>
      </c>
      <c r="K86" s="9"/>
      <c r="L86" s="9" t="s">
        <v>16</v>
      </c>
      <c r="M86" s="9"/>
      <c r="N86" s="9"/>
      <c r="O86" s="9"/>
      <c r="P86" s="9"/>
      <c r="Q86" s="9"/>
      <c r="S86" s="11" t="s">
        <v>87</v>
      </c>
      <c r="T86" s="9" t="s">
        <v>16</v>
      </c>
      <c r="U86" s="9"/>
    </row>
    <row r="87" spans="1:21">
      <c r="A87" s="11" t="s">
        <v>89</v>
      </c>
      <c r="B87" s="9" t="s">
        <v>590</v>
      </c>
      <c r="C87" s="9"/>
      <c r="D87" s="9" t="s">
        <v>590</v>
      </c>
      <c r="E87" s="9"/>
      <c r="F87" s="14"/>
      <c r="G87" s="14"/>
      <c r="H87" s="9" t="s">
        <v>590</v>
      </c>
      <c r="I87" s="9"/>
      <c r="J87" s="9" t="s">
        <v>590</v>
      </c>
      <c r="K87" s="9"/>
      <c r="L87" s="9" t="s">
        <v>590</v>
      </c>
      <c r="M87" s="9"/>
      <c r="N87" s="9"/>
      <c r="O87" s="9"/>
      <c r="P87" s="9"/>
      <c r="Q87" s="9"/>
      <c r="S87" s="11" t="s">
        <v>89</v>
      </c>
      <c r="T87" s="9" t="s">
        <v>16</v>
      </c>
      <c r="U87" s="9"/>
    </row>
    <row r="88" spans="1:21" ht="211.5" customHeight="1">
      <c r="A88" s="18" t="s">
        <v>90</v>
      </c>
      <c r="B88" s="9" t="s">
        <v>591</v>
      </c>
      <c r="C88" s="9"/>
      <c r="D88" s="9" t="s">
        <v>592</v>
      </c>
      <c r="E88" s="9"/>
      <c r="F88" s="9" t="s">
        <v>592</v>
      </c>
      <c r="G88" s="9"/>
      <c r="H88" s="9" t="s">
        <v>592</v>
      </c>
      <c r="I88" s="9"/>
      <c r="J88" s="9" t="s">
        <v>592</v>
      </c>
      <c r="K88" s="9"/>
      <c r="L88" s="9" t="s">
        <v>592</v>
      </c>
      <c r="M88" s="9"/>
      <c r="N88" s="9"/>
      <c r="O88" s="9"/>
      <c r="P88" s="9" t="s">
        <v>592</v>
      </c>
      <c r="Q88" s="9"/>
      <c r="S88" s="18" t="s">
        <v>90</v>
      </c>
      <c r="T88" s="9" t="s">
        <v>441</v>
      </c>
      <c r="U88" s="9"/>
    </row>
    <row r="89" spans="1:21" ht="15.75" customHeight="1">
      <c r="A89" s="18" t="s">
        <v>92</v>
      </c>
      <c r="B89" s="9"/>
      <c r="C89" s="9"/>
      <c r="D89" s="9"/>
      <c r="E89" s="9"/>
      <c r="F89" s="14"/>
      <c r="G89" s="14"/>
      <c r="H89" s="9"/>
      <c r="I89" s="9"/>
      <c r="J89" s="9"/>
      <c r="K89" s="9"/>
      <c r="L89" s="9"/>
      <c r="M89" s="9"/>
      <c r="N89" s="9"/>
      <c r="O89" s="9"/>
      <c r="P89" s="9"/>
      <c r="Q89" s="9"/>
      <c r="S89" s="18" t="s">
        <v>92</v>
      </c>
      <c r="T89" s="9"/>
      <c r="U89" s="9"/>
    </row>
    <row r="90" spans="1:21" ht="7.5" customHeight="1">
      <c r="A90" s="11"/>
      <c r="B90" s="21"/>
      <c r="C90" s="21"/>
      <c r="D90" s="21"/>
      <c r="E90" s="21"/>
      <c r="F90" s="21"/>
      <c r="G90" s="21"/>
      <c r="H90" s="21"/>
      <c r="I90" s="21"/>
      <c r="J90" s="21"/>
      <c r="K90" s="21"/>
      <c r="L90" s="21"/>
      <c r="M90" s="21"/>
      <c r="N90" s="21"/>
      <c r="O90" s="21"/>
      <c r="P90" s="21"/>
      <c r="Q90" s="21"/>
      <c r="S90" s="11"/>
      <c r="T90" s="21"/>
      <c r="U90" s="21"/>
    </row>
    <row r="91" spans="1:21" ht="15.6">
      <c r="A91" s="5" t="s">
        <v>93</v>
      </c>
      <c r="B91" s="6"/>
      <c r="C91" s="7" t="s">
        <v>2</v>
      </c>
      <c r="D91" s="6"/>
      <c r="E91" s="7" t="s">
        <v>2</v>
      </c>
      <c r="F91" s="6"/>
      <c r="G91" s="7" t="s">
        <v>2</v>
      </c>
      <c r="H91" s="6"/>
      <c r="I91" s="7" t="s">
        <v>2</v>
      </c>
      <c r="J91" s="6"/>
      <c r="K91" s="7" t="s">
        <v>2</v>
      </c>
      <c r="L91" s="6"/>
      <c r="M91" s="7" t="s">
        <v>2</v>
      </c>
      <c r="N91" s="7"/>
      <c r="O91" s="7" t="s">
        <v>2</v>
      </c>
      <c r="P91" s="6"/>
      <c r="Q91" s="7" t="s">
        <v>2</v>
      </c>
      <c r="S91" s="5" t="s">
        <v>93</v>
      </c>
      <c r="T91" s="6"/>
      <c r="U91" s="7" t="s">
        <v>2</v>
      </c>
    </row>
    <row r="92" spans="1:21" ht="132" customHeight="1">
      <c r="A92" s="11" t="s">
        <v>94</v>
      </c>
      <c r="B92" s="9" t="s">
        <v>593</v>
      </c>
      <c r="C92" s="9"/>
      <c r="D92" s="9" t="s">
        <v>593</v>
      </c>
      <c r="E92" s="9"/>
      <c r="F92" s="9" t="s">
        <v>593</v>
      </c>
      <c r="G92" s="9"/>
      <c r="H92" s="9" t="s">
        <v>593</v>
      </c>
      <c r="I92" s="9"/>
      <c r="J92" s="9" t="s">
        <v>593</v>
      </c>
      <c r="K92" s="9"/>
      <c r="L92" s="9" t="s">
        <v>593</v>
      </c>
      <c r="M92" s="9"/>
      <c r="N92" s="9"/>
      <c r="O92" s="9"/>
      <c r="P92" s="9" t="s">
        <v>593</v>
      </c>
      <c r="Q92" s="9"/>
      <c r="S92" s="11" t="s">
        <v>94</v>
      </c>
      <c r="T92" s="9" t="s">
        <v>443</v>
      </c>
      <c r="U92" s="9"/>
    </row>
    <row r="94" spans="1:21" ht="20.399999999999999">
      <c r="A94" s="528" t="s">
        <v>444</v>
      </c>
      <c r="B94" s="529"/>
      <c r="C94" s="530"/>
    </row>
    <row r="95" spans="1:21" ht="15.6">
      <c r="A95" s="531" t="s">
        <v>445</v>
      </c>
      <c r="B95" s="532"/>
      <c r="C95" s="533" t="s">
        <v>2</v>
      </c>
    </row>
    <row r="96" spans="1:21">
      <c r="A96" s="11" t="s">
        <v>446</v>
      </c>
      <c r="B96" s="9" t="s">
        <v>444</v>
      </c>
      <c r="C96" s="21" t="s">
        <v>594</v>
      </c>
    </row>
    <row r="97" spans="1:3">
      <c r="A97" s="11" t="s">
        <v>447</v>
      </c>
      <c r="B97" s="9" t="s">
        <v>595</v>
      </c>
      <c r="C97" s="9"/>
    </row>
    <row r="98" spans="1:3">
      <c r="A98" s="11" t="s">
        <v>5</v>
      </c>
      <c r="B98" s="21" t="s">
        <v>235</v>
      </c>
      <c r="C98" s="9"/>
    </row>
    <row r="99" spans="1:3" ht="7.5" customHeight="1">
      <c r="A99" s="11"/>
      <c r="B99" s="21"/>
      <c r="C99" s="21"/>
    </row>
    <row r="100" spans="1:3" ht="15.6">
      <c r="A100" s="5" t="s">
        <v>448</v>
      </c>
      <c r="B100" s="530"/>
      <c r="C100" s="533" t="s">
        <v>2</v>
      </c>
    </row>
    <row r="101" spans="1:3">
      <c r="A101" s="11" t="s">
        <v>449</v>
      </c>
      <c r="B101" s="9" t="s">
        <v>596</v>
      </c>
      <c r="C101" s="9"/>
    </row>
    <row r="102" spans="1:3">
      <c r="A102" s="18" t="s">
        <v>450</v>
      </c>
      <c r="B102" s="9" t="s">
        <v>260</v>
      </c>
      <c r="C102" s="9"/>
    </row>
    <row r="103" spans="1:3" ht="28.8">
      <c r="A103" s="13" t="s">
        <v>451</v>
      </c>
      <c r="B103" s="21" t="s">
        <v>597</v>
      </c>
      <c r="C103" s="9"/>
    </row>
    <row r="104" spans="1:3" ht="30.75" customHeight="1">
      <c r="A104" s="13" t="s">
        <v>452</v>
      </c>
      <c r="B104" s="9" t="s">
        <v>598</v>
      </c>
      <c r="C104" s="9"/>
    </row>
    <row r="105" spans="1:3">
      <c r="A105" s="18" t="s">
        <v>453</v>
      </c>
      <c r="B105" s="9" t="s">
        <v>599</v>
      </c>
      <c r="C105" s="9"/>
    </row>
    <row r="106" spans="1:3">
      <c r="A106" s="18" t="s">
        <v>454</v>
      </c>
      <c r="B106" s="9"/>
      <c r="C106" s="9"/>
    </row>
    <row r="107" spans="1:3">
      <c r="A107" s="20">
        <v>2019</v>
      </c>
      <c r="B107" s="9">
        <v>2.36</v>
      </c>
      <c r="C107" s="21" t="s">
        <v>600</v>
      </c>
    </row>
    <row r="108" spans="1:3">
      <c r="A108" s="20">
        <v>2020</v>
      </c>
      <c r="B108" s="9">
        <v>1.73</v>
      </c>
      <c r="C108" s="21" t="s">
        <v>601</v>
      </c>
    </row>
    <row r="109" spans="1:3" ht="8.25" customHeight="1">
      <c r="A109" s="11"/>
      <c r="B109" s="21"/>
      <c r="C109" s="21"/>
    </row>
    <row r="110" spans="1:3" ht="15.6">
      <c r="A110" s="5" t="s">
        <v>455</v>
      </c>
      <c r="B110" s="530"/>
      <c r="C110" s="533" t="s">
        <v>2</v>
      </c>
    </row>
    <row r="111" spans="1:3">
      <c r="A111" s="11" t="s">
        <v>449</v>
      </c>
      <c r="B111" s="9"/>
      <c r="C111" s="9"/>
    </row>
    <row r="112" spans="1:3">
      <c r="A112" s="18" t="s">
        <v>450</v>
      </c>
      <c r="B112" s="9"/>
      <c r="C112" s="9"/>
    </row>
    <row r="113" spans="1:3">
      <c r="A113" s="11" t="s">
        <v>456</v>
      </c>
      <c r="B113" s="9"/>
      <c r="C113" s="9"/>
    </row>
    <row r="114" spans="1:3">
      <c r="A114" s="11" t="s">
        <v>457</v>
      </c>
      <c r="B114" s="9"/>
      <c r="C114" s="9"/>
    </row>
    <row r="115" spans="1:3">
      <c r="A115" s="11" t="s">
        <v>458</v>
      </c>
      <c r="B115" s="9"/>
      <c r="C115" s="9"/>
    </row>
    <row r="116" spans="1:3" ht="15" customHeight="1">
      <c r="A116" s="8" t="s">
        <v>459</v>
      </c>
      <c r="B116" s="9"/>
      <c r="C116" s="9"/>
    </row>
    <row r="117" spans="1:3">
      <c r="A117" s="11" t="s">
        <v>460</v>
      </c>
      <c r="B117" s="9"/>
      <c r="C117" s="9"/>
    </row>
    <row r="119" spans="1:3" ht="20.399999999999999">
      <c r="A119" s="528" t="s">
        <v>461</v>
      </c>
      <c r="B119" s="529"/>
      <c r="C119" s="530"/>
    </row>
    <row r="120" spans="1:3" ht="15.6">
      <c r="A120" s="531" t="s">
        <v>445</v>
      </c>
      <c r="B120" s="532"/>
      <c r="C120" s="533" t="s">
        <v>2</v>
      </c>
    </row>
    <row r="121" spans="1:3" ht="57.6">
      <c r="A121" s="11" t="s">
        <v>462</v>
      </c>
      <c r="B121" s="9" t="s">
        <v>602</v>
      </c>
      <c r="C121" s="9"/>
    </row>
    <row r="122" spans="1:3">
      <c r="A122" s="11" t="s">
        <v>447</v>
      </c>
      <c r="B122" s="9">
        <v>2021</v>
      </c>
      <c r="C122" s="9"/>
    </row>
    <row r="123" spans="1:3">
      <c r="A123" s="11" t="s">
        <v>5</v>
      </c>
      <c r="B123" s="9" t="s">
        <v>235</v>
      </c>
      <c r="C123" s="9"/>
    </row>
    <row r="124" spans="1:3">
      <c r="A124" s="11" t="s">
        <v>463</v>
      </c>
      <c r="B124" s="9" t="s">
        <v>603</v>
      </c>
      <c r="C124" s="9"/>
    </row>
    <row r="125" spans="1:3">
      <c r="A125" s="11" t="s">
        <v>464</v>
      </c>
      <c r="B125" s="9" t="s">
        <v>16</v>
      </c>
      <c r="C125" s="9"/>
    </row>
    <row r="126" spans="1:3" ht="28.8">
      <c r="A126" s="11" t="s">
        <v>465</v>
      </c>
      <c r="B126" s="9" t="s">
        <v>604</v>
      </c>
      <c r="C126" s="9"/>
    </row>
    <row r="127" spans="1:3">
      <c r="A127" s="11" t="s">
        <v>466</v>
      </c>
      <c r="B127" s="9" t="s">
        <v>605</v>
      </c>
      <c r="C127" s="9"/>
    </row>
    <row r="128" spans="1:3" ht="7.5" customHeight="1">
      <c r="A128" s="11"/>
      <c r="B128" s="21"/>
      <c r="C128" s="21"/>
    </row>
    <row r="129" spans="1:3" ht="15.6">
      <c r="A129" s="5" t="s">
        <v>467</v>
      </c>
      <c r="B129" s="530"/>
      <c r="C129" s="533" t="s">
        <v>2</v>
      </c>
    </row>
    <row r="130" spans="1:3">
      <c r="A130" s="11" t="s">
        <v>468</v>
      </c>
      <c r="B130" s="9" t="s">
        <v>16</v>
      </c>
      <c r="C130" s="9"/>
    </row>
    <row r="131" spans="1:3">
      <c r="A131" s="11" t="s">
        <v>469</v>
      </c>
      <c r="B131" s="9" t="s">
        <v>16</v>
      </c>
      <c r="C131" s="9"/>
    </row>
    <row r="132" spans="1:3">
      <c r="A132" s="11" t="s">
        <v>470</v>
      </c>
      <c r="B132" s="9" t="s">
        <v>16</v>
      </c>
      <c r="C132" s="9"/>
    </row>
    <row r="133" spans="1:3">
      <c r="A133" s="11" t="s">
        <v>471</v>
      </c>
      <c r="B133" s="9" t="s">
        <v>606</v>
      </c>
      <c r="C133" s="9"/>
    </row>
    <row r="134" spans="1:3">
      <c r="A134" s="11" t="s">
        <v>472</v>
      </c>
      <c r="B134" s="9" t="s">
        <v>16</v>
      </c>
      <c r="C134" s="9"/>
    </row>
    <row r="135" spans="1:3">
      <c r="A135" s="18" t="s">
        <v>473</v>
      </c>
      <c r="B135" s="9" t="s">
        <v>607</v>
      </c>
      <c r="C135" s="9"/>
    </row>
    <row r="136" spans="1:3" ht="7.5" customHeight="1">
      <c r="A136" s="11"/>
      <c r="B136" s="21"/>
      <c r="C136" s="21"/>
    </row>
    <row r="137" spans="1:3" ht="15.6">
      <c r="A137" s="5" t="s">
        <v>474</v>
      </c>
      <c r="B137" s="530"/>
      <c r="C137" s="533" t="s">
        <v>2</v>
      </c>
    </row>
    <row r="138" spans="1:3">
      <c r="A138" s="11" t="s">
        <v>475</v>
      </c>
      <c r="B138" s="9" t="s">
        <v>608</v>
      </c>
      <c r="C138" s="9"/>
    </row>
    <row r="139" spans="1:3" ht="15.75" customHeight="1">
      <c r="A139" s="13" t="s">
        <v>476</v>
      </c>
      <c r="B139" s="9" t="s">
        <v>16</v>
      </c>
      <c r="C139" s="9"/>
    </row>
    <row r="141" spans="1:3" ht="20.399999999999999">
      <c r="A141" s="528" t="s">
        <v>477</v>
      </c>
      <c r="B141" s="529"/>
      <c r="C141" s="530"/>
    </row>
    <row r="142" spans="1:3" ht="15.6">
      <c r="A142" s="5" t="s">
        <v>478</v>
      </c>
      <c r="B142" s="530"/>
      <c r="C142" s="533" t="s">
        <v>2</v>
      </c>
    </row>
    <row r="143" spans="1:3">
      <c r="A143" s="11" t="s">
        <v>5</v>
      </c>
      <c r="B143" s="9" t="s">
        <v>235</v>
      </c>
      <c r="C143" s="9"/>
    </row>
    <row r="144" spans="1:3">
      <c r="A144" s="11" t="s">
        <v>449</v>
      </c>
      <c r="B144" s="9" t="s">
        <v>609</v>
      </c>
      <c r="C144" s="9"/>
    </row>
    <row r="145" spans="1:3">
      <c r="A145" s="18" t="s">
        <v>479</v>
      </c>
      <c r="B145" s="9" t="s">
        <v>260</v>
      </c>
      <c r="C145" s="9"/>
    </row>
    <row r="146" spans="1:3">
      <c r="A146" s="11" t="s">
        <v>447</v>
      </c>
      <c r="B146" s="9" t="s">
        <v>595</v>
      </c>
      <c r="C146" s="9"/>
    </row>
    <row r="147" spans="1:3">
      <c r="A147" s="18" t="s">
        <v>473</v>
      </c>
      <c r="B147" s="9" t="s">
        <v>610</v>
      </c>
      <c r="C147" s="9"/>
    </row>
    <row r="148" spans="1:3">
      <c r="A148" s="18" t="s">
        <v>480</v>
      </c>
      <c r="B148" s="9" t="s">
        <v>260</v>
      </c>
      <c r="C148" s="9"/>
    </row>
    <row r="149" spans="1:3">
      <c r="A149" s="13" t="s">
        <v>481</v>
      </c>
      <c r="B149" s="9" t="s">
        <v>260</v>
      </c>
      <c r="C149" s="9"/>
    </row>
    <row r="150" spans="1:3">
      <c r="A150" s="11" t="s">
        <v>482</v>
      </c>
      <c r="B150" s="9"/>
      <c r="C150" s="9"/>
    </row>
    <row r="151" spans="1:3" ht="15.6">
      <c r="A151" s="17" t="s">
        <v>10</v>
      </c>
      <c r="B151" s="9" t="s">
        <v>611</v>
      </c>
      <c r="C151" s="9"/>
    </row>
    <row r="152" spans="1:3" ht="15.6">
      <c r="A152" s="17" t="s">
        <v>12</v>
      </c>
      <c r="B152" s="9" t="s">
        <v>612</v>
      </c>
      <c r="C152" s="9"/>
    </row>
    <row r="153" spans="1:3" ht="15.6">
      <c r="A153" s="17" t="s">
        <v>483</v>
      </c>
      <c r="B153" s="9" t="s">
        <v>519</v>
      </c>
      <c r="C153" s="9"/>
    </row>
    <row r="154" spans="1:3">
      <c r="A154" s="11" t="s">
        <v>484</v>
      </c>
      <c r="B154" s="9"/>
      <c r="C154" s="9"/>
    </row>
    <row r="155" spans="1:3" ht="15.6">
      <c r="A155" s="17" t="s">
        <v>485</v>
      </c>
      <c r="B155" s="9" t="s">
        <v>16</v>
      </c>
      <c r="C155" s="9"/>
    </row>
    <row r="156" spans="1:3" ht="15.6">
      <c r="A156" s="17" t="s">
        <v>486</v>
      </c>
      <c r="B156" s="9" t="s">
        <v>16</v>
      </c>
      <c r="C156" s="9"/>
    </row>
    <row r="157" spans="1:3" ht="7.5" customHeight="1">
      <c r="A157" s="11"/>
      <c r="B157" s="21"/>
      <c r="C157" s="21"/>
    </row>
    <row r="158" spans="1:3" ht="15.6">
      <c r="A158" s="5" t="s">
        <v>36</v>
      </c>
      <c r="B158" s="530"/>
      <c r="C158" s="533" t="s">
        <v>2</v>
      </c>
    </row>
    <row r="159" spans="1:3">
      <c r="A159" s="11" t="s">
        <v>487</v>
      </c>
      <c r="B159" s="9" t="s">
        <v>213</v>
      </c>
      <c r="C159" s="9" t="s">
        <v>613</v>
      </c>
    </row>
    <row r="160" spans="1:3">
      <c r="A160" s="11" t="s">
        <v>42</v>
      </c>
      <c r="B160" s="9">
        <v>1</v>
      </c>
      <c r="C160" s="9"/>
    </row>
    <row r="161" spans="1:3">
      <c r="A161" s="11" t="s">
        <v>44</v>
      </c>
      <c r="B161" s="9" t="s">
        <v>538</v>
      </c>
      <c r="C161" s="9"/>
    </row>
    <row r="162" spans="1:3">
      <c r="A162" s="11" t="s">
        <v>488</v>
      </c>
      <c r="B162" s="9" t="s">
        <v>607</v>
      </c>
      <c r="C162" s="9"/>
    </row>
    <row r="163" spans="1:3" ht="7.5" customHeight="1">
      <c r="A163" s="11"/>
      <c r="B163" s="21"/>
      <c r="C163" s="21"/>
    </row>
    <row r="164" spans="1:3" ht="15.6">
      <c r="A164" s="5" t="s">
        <v>489</v>
      </c>
      <c r="B164" s="530"/>
      <c r="C164" s="533" t="s">
        <v>2</v>
      </c>
    </row>
    <row r="165" spans="1:3">
      <c r="A165" s="11" t="s">
        <v>490</v>
      </c>
      <c r="B165" s="23" t="s">
        <v>560</v>
      </c>
      <c r="C165" s="9"/>
    </row>
    <row r="166" spans="1:3">
      <c r="A166" s="11" t="s">
        <v>491</v>
      </c>
      <c r="B166" s="9">
        <v>1</v>
      </c>
      <c r="C166" s="9"/>
    </row>
    <row r="167" spans="1:3">
      <c r="A167" s="11" t="s">
        <v>492</v>
      </c>
      <c r="B167" s="9" t="s">
        <v>614</v>
      </c>
      <c r="C167" s="21" t="s">
        <v>615</v>
      </c>
    </row>
    <row r="168" spans="1:3">
      <c r="A168" s="11" t="s">
        <v>493</v>
      </c>
      <c r="B168" s="9"/>
      <c r="C168" s="9"/>
    </row>
    <row r="169" spans="1:3" ht="7.5" customHeight="1">
      <c r="A169" s="11"/>
      <c r="B169" s="21"/>
      <c r="C169" s="21"/>
    </row>
    <row r="170" spans="1:3" ht="15.6">
      <c r="A170" s="5" t="s">
        <v>83</v>
      </c>
      <c r="B170" s="530"/>
      <c r="C170" s="533" t="s">
        <v>2</v>
      </c>
    </row>
    <row r="171" spans="1:3">
      <c r="A171" s="11" t="s">
        <v>90</v>
      </c>
      <c r="B171" s="9" t="s">
        <v>16</v>
      </c>
      <c r="C171" s="9"/>
    </row>
    <row r="172" spans="1:3">
      <c r="A172" s="8" t="s">
        <v>494</v>
      </c>
      <c r="B172" s="9" t="s">
        <v>616</v>
      </c>
      <c r="C172" s="21" t="s">
        <v>617</v>
      </c>
    </row>
    <row r="173" spans="1:3">
      <c r="A173" s="11" t="s">
        <v>495</v>
      </c>
      <c r="B173" s="9" t="s">
        <v>610</v>
      </c>
      <c r="C173" s="9"/>
    </row>
    <row r="174" spans="1:3" ht="15.6">
      <c r="A174" s="534" t="s">
        <v>496</v>
      </c>
      <c r="B174" s="9" t="s">
        <v>16</v>
      </c>
      <c r="C174" s="9"/>
    </row>
    <row r="175" spans="1:3" ht="7.5" customHeight="1">
      <c r="A175" s="11"/>
      <c r="B175" s="21"/>
      <c r="C175" s="21"/>
    </row>
    <row r="176" spans="1:3" ht="15.6">
      <c r="A176" s="5" t="s">
        <v>497</v>
      </c>
      <c r="B176" s="530"/>
      <c r="C176" s="533" t="s">
        <v>2</v>
      </c>
    </row>
    <row r="177" spans="1:3">
      <c r="A177" s="11" t="s">
        <v>498</v>
      </c>
      <c r="B177" s="9" t="s">
        <v>618</v>
      </c>
      <c r="C177" s="9"/>
    </row>
    <row r="178" spans="1:3">
      <c r="A178" s="11" t="s">
        <v>499</v>
      </c>
      <c r="B178" s="9" t="s">
        <v>619</v>
      </c>
      <c r="C178" s="9"/>
    </row>
    <row r="179" spans="1:3">
      <c r="A179" s="11" t="s">
        <v>500</v>
      </c>
      <c r="B179" s="9">
        <v>1</v>
      </c>
      <c r="C179" s="9"/>
    </row>
    <row r="180" spans="1:3">
      <c r="A180" s="11" t="s">
        <v>501</v>
      </c>
      <c r="B180" s="9" t="s">
        <v>620</v>
      </c>
      <c r="C180" s="9"/>
    </row>
    <row r="181" spans="1:3">
      <c r="A181" s="11" t="s">
        <v>502</v>
      </c>
      <c r="B181" s="9" t="s">
        <v>621</v>
      </c>
      <c r="C181" s="9"/>
    </row>
    <row r="182" spans="1:3">
      <c r="A182" s="8" t="s">
        <v>503</v>
      </c>
      <c r="B182" s="9" t="s">
        <v>622</v>
      </c>
      <c r="C182" s="9"/>
    </row>
    <row r="183" spans="1:3" ht="18" customHeight="1">
      <c r="A183" s="8" t="s">
        <v>504</v>
      </c>
      <c r="B183" s="9">
        <v>0</v>
      </c>
      <c r="C183" s="9"/>
    </row>
    <row r="184" spans="1:3">
      <c r="A184" s="8" t="s">
        <v>505</v>
      </c>
      <c r="B184" s="9">
        <v>0</v>
      </c>
      <c r="C184" s="9"/>
    </row>
    <row r="185" spans="1:3">
      <c r="A185" s="11" t="s">
        <v>506</v>
      </c>
      <c r="B185" s="9">
        <v>0</v>
      </c>
      <c r="C185" s="9"/>
    </row>
  </sheetData>
  <dataValidations count="10">
    <dataValidation type="list" allowBlank="1" showInputMessage="1" showErrorMessage="1" sqref="B159 P39 L39 J39 H39 D39 F39 B39 T39" xr:uid="{2CE1FC8F-5C00-47C6-B847-4FBF5B8AF469}">
      <formula1>"Please select, Simple random, Stratified random, Other (please specify)"</formula1>
    </dataValidation>
    <dataValidation type="list" allowBlank="1" showInputMessage="1" showErrorMessage="1" sqref="T38" xr:uid="{C1A0CAA2-FFA7-40D4-B843-18CC2E0098F7}">
      <formula1>"Please select, Vehicle, Driver, Occupant, Rider, Passenger, Other (please specify)"</formula1>
    </dataValidation>
    <dataValidation type="list" allowBlank="1" showInputMessage="1" showErrorMessage="1" sqref="B124" xr:uid="{7A5D1772-4E55-49C1-AE1D-902280272723}">
      <formula1>"Please select, Area of the road, Functional class, Speed limits, Type of carriageway, Other (Please specify)"</formula1>
    </dataValidation>
    <dataValidation type="list" allowBlank="1" showInputMessage="1" showErrorMessage="1" sqref="D5 F5 H5 J5 P5 T5 B98 B123 B143 B5" xr:uid="{F958A8EE-1D5D-4FFD-B065-62BA81CDB123}">
      <formula1>"Please select, Roadside observations by researchers, Automated measurements, Self-reported behaviour, Observations/measurements by the police, Analysis of video images, Analysis of existing databases, Other (please specify)"</formula1>
    </dataValidation>
    <dataValidation type="list" allowBlank="1" showInputMessage="1" showErrorMessage="1" sqref="T75 P75" xr:uid="{1CDE3275-04FB-473B-988B-960DCE38076D}">
      <formula1>"Please select, National mobility survey, Automatic traffic measuring points, Traffic counts during measurements, Other (please specify)"</formula1>
    </dataValidation>
    <dataValidation type="list" allowBlank="1" showInputMessage="1" showErrorMessage="1" sqref="L5" xr:uid="{0DD5AE6C-0FD4-4E4F-9057-A3B3E2DDEEEB}">
      <formula1>"Please select, Roadside observations by researchers, Automated measurements, Self-reported behaviour, Observations/measurements by the police, Analysis of video images, Analysis of existing databases, Enforcement data, Other (please specify)"</formula1>
    </dataValidation>
    <dataValidation type="list" allowBlank="1" showInputMessage="1" showErrorMessage="1" sqref="D38 F38 B38 H38 J38 L38 P38 N38" xr:uid="{6A56F935-3E64-4F5D-902E-8FEF3898FF72}">
      <formula1>"Please select, Vehicle, Driver, Rider, Passenger, Driver and Passenger, Rider and Passenger, Other (please specify)"</formula1>
    </dataValidation>
    <dataValidation type="list" allowBlank="1" showInputMessage="1" showErrorMessage="1" sqref="N5" xr:uid="{EDBBD851-1D12-4F28-ACB5-E329D4A312B2}">
      <formula1>"Please select, Roadside interviews, Telephone interviews, Online survey, Other (please specify)"</formula1>
    </dataValidation>
    <dataValidation type="list" allowBlank="1" showInputMessage="1" showErrorMessage="1" sqref="N6" xr:uid="{473907C0-9045-450A-998B-87FB0F400770}">
      <formula1>"Please select, Period-based prevalence survey, Trip-based prevalence survey"</formula1>
    </dataValidation>
    <dataValidation type="list" allowBlank="1" showInputMessage="1" showErrorMessage="1" sqref="B75 D75 F75 H75 J75 L75 N75" xr:uid="{9B899464-0FF4-43B4-B550-53C0D9185A11}">
      <formula1>"National mobility survey, Automatic traffic measuring points, Traffic counts during measurements, Other (please specify)"</formula1>
    </dataValidation>
  </dataValidations>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746FA-D001-4CF3-B72A-19CB15F6BA2A}">
  <sheetPr>
    <tabColor rgb="FF92D050"/>
  </sheetPr>
  <dimension ref="A2"/>
  <sheetViews>
    <sheetView workbookViewId="0">
      <selection activeCell="A3" sqref="A3"/>
    </sheetView>
  </sheetViews>
  <sheetFormatPr defaultRowHeight="14.4"/>
  <sheetData>
    <row r="2" spans="1:1">
      <c r="A2" t="s">
        <v>236</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36AFF-3314-432D-99B6-E0340F07045C}">
  <dimension ref="B1:Y43"/>
  <sheetViews>
    <sheetView workbookViewId="0">
      <selection activeCell="E20" sqref="E20"/>
    </sheetView>
  </sheetViews>
  <sheetFormatPr defaultRowHeight="14.4"/>
  <cols>
    <col min="1" max="1" width="5.77734375" customWidth="1"/>
    <col min="2" max="2" width="19.21875" style="157" customWidth="1"/>
    <col min="3" max="3" width="15.77734375" customWidth="1"/>
    <col min="4" max="4" width="39.21875" customWidth="1"/>
    <col min="5" max="5" width="20.44140625" style="143" customWidth="1"/>
    <col min="6" max="6" width="9.21875" style="143" customWidth="1"/>
    <col min="7" max="7" width="19.5546875" style="143" customWidth="1"/>
    <col min="8" max="8" width="23.5546875" style="143" customWidth="1"/>
    <col min="9" max="9" width="20.21875" customWidth="1"/>
    <col min="10" max="10" width="10" customWidth="1"/>
    <col min="11" max="11" width="25.77734375" customWidth="1"/>
    <col min="12" max="12" width="26.21875" customWidth="1"/>
    <col min="13" max="13" width="32.44140625" customWidth="1"/>
    <col min="14" max="14" width="30.77734375" customWidth="1"/>
    <col min="15" max="15" width="11.44140625" customWidth="1"/>
    <col min="16" max="16" width="30.77734375" customWidth="1"/>
    <col min="17" max="17" width="31.21875" customWidth="1"/>
    <col min="18" max="18" width="11.21875" customWidth="1"/>
    <col min="19" max="19" width="11.44140625" customWidth="1"/>
    <col min="20" max="20" width="30.77734375" customWidth="1"/>
    <col min="21" max="21" width="31.21875" customWidth="1"/>
    <col min="22" max="22" width="10" customWidth="1"/>
    <col min="23" max="23" width="28.5546875" customWidth="1"/>
    <col min="24" max="24" width="28.77734375" bestFit="1" customWidth="1"/>
    <col min="33" max="33" width="12.77734375" bestFit="1" customWidth="1"/>
  </cols>
  <sheetData>
    <row r="1" spans="2:25" ht="20.399999999999999">
      <c r="B1" s="26" t="s">
        <v>96</v>
      </c>
      <c r="C1" s="27"/>
      <c r="D1" s="27"/>
      <c r="E1" s="30"/>
      <c r="F1" s="30"/>
      <c r="G1" s="30"/>
      <c r="H1" s="30"/>
      <c r="I1" s="30"/>
      <c r="J1" s="30"/>
      <c r="K1" s="30"/>
      <c r="L1" s="27"/>
      <c r="M1" s="30"/>
      <c r="N1" s="30"/>
      <c r="O1" s="30"/>
      <c r="P1" s="30"/>
      <c r="Q1" s="27"/>
      <c r="R1" s="30"/>
      <c r="S1" s="30"/>
      <c r="T1" s="30"/>
      <c r="U1" s="30"/>
      <c r="V1" s="27"/>
      <c r="W1" s="30"/>
    </row>
    <row r="2" spans="2:25" ht="18">
      <c r="B2" s="161" t="s">
        <v>166</v>
      </c>
      <c r="C2" s="36"/>
      <c r="D2" s="36"/>
      <c r="E2" s="36"/>
      <c r="F2" s="36"/>
      <c r="G2" s="36"/>
      <c r="H2" s="36"/>
      <c r="I2" s="36"/>
      <c r="J2" s="36"/>
      <c r="K2" s="164"/>
      <c r="L2" s="164"/>
      <c r="M2" s="36"/>
      <c r="N2" s="36"/>
      <c r="O2" s="36"/>
      <c r="P2" s="164"/>
      <c r="Q2" s="164"/>
      <c r="R2" s="36"/>
      <c r="S2" s="36"/>
      <c r="T2" s="36"/>
      <c r="U2" s="164"/>
      <c r="V2" s="164"/>
      <c r="W2" s="36"/>
      <c r="X2" s="166"/>
    </row>
    <row r="3" spans="2:25" s="44" customFormat="1" ht="15.6">
      <c r="B3" s="167" t="s">
        <v>97</v>
      </c>
      <c r="C3" s="168" t="s">
        <v>98</v>
      </c>
      <c r="D3" s="168" t="s">
        <v>100</v>
      </c>
      <c r="E3" s="169" t="s">
        <v>101</v>
      </c>
      <c r="F3" s="169" t="s">
        <v>102</v>
      </c>
      <c r="G3" s="169" t="s">
        <v>103</v>
      </c>
      <c r="H3" s="169" t="s">
        <v>104</v>
      </c>
      <c r="I3" s="169" t="s">
        <v>105</v>
      </c>
      <c r="J3" s="169" t="s">
        <v>106</v>
      </c>
      <c r="K3" s="367" t="s">
        <v>107</v>
      </c>
      <c r="L3" s="367" t="s">
        <v>108</v>
      </c>
      <c r="M3" s="168" t="s">
        <v>109</v>
      </c>
      <c r="N3" s="168" t="s">
        <v>110</v>
      </c>
      <c r="O3" s="168" t="s">
        <v>111</v>
      </c>
      <c r="P3" s="177" t="s">
        <v>112</v>
      </c>
      <c r="Q3" s="177" t="s">
        <v>113</v>
      </c>
      <c r="R3" s="168" t="s">
        <v>114</v>
      </c>
      <c r="S3" s="168" t="s">
        <v>115</v>
      </c>
      <c r="T3" s="177" t="s">
        <v>116</v>
      </c>
      <c r="U3" s="177" t="s">
        <v>117</v>
      </c>
    </row>
    <row r="4" spans="2:25" ht="15.6">
      <c r="B4" s="179" t="s">
        <v>18</v>
      </c>
      <c r="C4" s="121" t="s">
        <v>14</v>
      </c>
      <c r="D4" s="121" t="s">
        <v>31</v>
      </c>
      <c r="E4" s="261">
        <v>10</v>
      </c>
      <c r="F4" s="261">
        <v>10640</v>
      </c>
      <c r="G4" s="261">
        <v>16983</v>
      </c>
      <c r="H4" s="283">
        <v>1.0999999999999999E-2</v>
      </c>
      <c r="I4" s="346">
        <v>118.2698235487797</v>
      </c>
      <c r="J4" s="345">
        <v>0.16400000000000001</v>
      </c>
      <c r="K4" s="346">
        <v>117.95</v>
      </c>
      <c r="L4" s="507">
        <v>118.59</v>
      </c>
      <c r="M4" s="346">
        <v>16.971930365298341</v>
      </c>
      <c r="N4" s="346">
        <v>135</v>
      </c>
      <c r="O4" s="546">
        <v>0.15</v>
      </c>
      <c r="P4" s="546">
        <v>134.69999999999999</v>
      </c>
      <c r="Q4" s="546">
        <v>135.30000000000001</v>
      </c>
      <c r="R4" s="346">
        <v>0.76809385213673498</v>
      </c>
      <c r="S4" s="345">
        <v>4.0000000000000001E-3</v>
      </c>
      <c r="T4" s="346">
        <v>0.76</v>
      </c>
      <c r="U4" s="346">
        <v>0.77600000000000002</v>
      </c>
    </row>
    <row r="5" spans="2:25" ht="15.6">
      <c r="B5" s="179" t="s">
        <v>18</v>
      </c>
      <c r="C5" s="121" t="s">
        <v>12</v>
      </c>
      <c r="D5" s="121" t="s">
        <v>31</v>
      </c>
      <c r="E5" s="261">
        <v>22</v>
      </c>
      <c r="F5" s="261">
        <v>13820</v>
      </c>
      <c r="G5" s="261">
        <v>20067</v>
      </c>
      <c r="H5" s="283">
        <v>0.93799999999999994</v>
      </c>
      <c r="I5" s="346">
        <v>92.56</v>
      </c>
      <c r="J5" s="345">
        <v>0.112</v>
      </c>
      <c r="K5" s="346">
        <v>92.34</v>
      </c>
      <c r="L5" s="507">
        <v>92.78</v>
      </c>
      <c r="M5" s="346">
        <v>13.16</v>
      </c>
      <c r="N5" s="346">
        <v>104.6</v>
      </c>
      <c r="O5" s="546">
        <v>0.255</v>
      </c>
      <c r="P5" s="546">
        <v>104.4</v>
      </c>
      <c r="Q5" s="546">
        <v>105.4</v>
      </c>
      <c r="R5" s="346">
        <v>0.47189999999999999</v>
      </c>
      <c r="S5" s="345">
        <v>3.0000000000000001E-3</v>
      </c>
      <c r="T5" s="346">
        <v>0.46600000000000003</v>
      </c>
      <c r="U5" s="346">
        <v>0.47799999999999998</v>
      </c>
    </row>
    <row r="6" spans="2:25" ht="15.6">
      <c r="B6" s="179" t="s">
        <v>18</v>
      </c>
      <c r="C6" s="121" t="s">
        <v>10</v>
      </c>
      <c r="D6" s="121" t="s">
        <v>31</v>
      </c>
      <c r="E6" s="261">
        <v>35</v>
      </c>
      <c r="F6" s="261">
        <v>25049</v>
      </c>
      <c r="G6" s="261">
        <v>36698</v>
      </c>
      <c r="H6" s="283">
        <v>5.0999999999999997E-2</v>
      </c>
      <c r="I6" s="346">
        <v>53.555316955908054</v>
      </c>
      <c r="J6" s="345">
        <v>6.0999999999999999E-2</v>
      </c>
      <c r="K6" s="346">
        <v>53.44</v>
      </c>
      <c r="L6" s="507">
        <v>53.67</v>
      </c>
      <c r="M6" s="346">
        <v>9.6501993812552627</v>
      </c>
      <c r="N6" s="345">
        <v>63</v>
      </c>
      <c r="O6" s="546">
        <v>0.255</v>
      </c>
      <c r="P6" s="546">
        <v>62</v>
      </c>
      <c r="Q6" s="546">
        <v>63</v>
      </c>
      <c r="R6" s="346">
        <v>0.36380040158323318</v>
      </c>
      <c r="S6" s="345">
        <v>2E-3</v>
      </c>
      <c r="T6" s="346">
        <v>0.36</v>
      </c>
      <c r="U6" s="346">
        <v>0.36799999999999999</v>
      </c>
    </row>
    <row r="7" spans="2:25" ht="15.6">
      <c r="B7" s="185" t="s">
        <v>18</v>
      </c>
      <c r="C7" s="186" t="s">
        <v>135</v>
      </c>
      <c r="D7" s="187" t="s">
        <v>137</v>
      </c>
      <c r="E7" s="266">
        <f>SUBTOTAL(109,E4:E6)</f>
        <v>67</v>
      </c>
      <c r="F7" s="266">
        <f>SUBTOTAL(109,F4:F6)</f>
        <v>49509</v>
      </c>
      <c r="G7" s="267">
        <f>SUBTOTAL(109,G4:G6)</f>
        <v>73748</v>
      </c>
      <c r="H7" s="267">
        <f>SUBTOTAL(109,H4:H6)</f>
        <v>1</v>
      </c>
      <c r="I7" s="508"/>
      <c r="J7" s="509"/>
      <c r="K7" s="508"/>
      <c r="L7" s="510"/>
      <c r="M7" s="510"/>
      <c r="N7" s="510"/>
      <c r="O7" s="510"/>
      <c r="P7" s="547"/>
      <c r="Q7" s="547"/>
      <c r="R7" s="548">
        <v>0.47</v>
      </c>
      <c r="S7" s="549">
        <v>3.0000000000000001E-3</v>
      </c>
      <c r="T7" s="548">
        <v>0.46400000000000002</v>
      </c>
      <c r="U7" s="548">
        <v>0.47499999999999998</v>
      </c>
    </row>
    <row r="8" spans="2:25" ht="15.6">
      <c r="B8" s="197"/>
      <c r="C8" s="198"/>
      <c r="D8" s="199"/>
      <c r="E8" s="200"/>
      <c r="F8" s="200"/>
      <c r="G8" s="273"/>
      <c r="H8" s="386"/>
      <c r="I8" s="387"/>
      <c r="J8" s="209"/>
      <c r="K8" s="210"/>
      <c r="L8" s="278"/>
      <c r="M8" s="210"/>
      <c r="N8" s="387"/>
      <c r="O8" s="209"/>
      <c r="P8" s="210"/>
      <c r="Q8" s="278"/>
      <c r="R8" s="386"/>
      <c r="S8" s="387"/>
      <c r="T8" s="209"/>
      <c r="U8" s="210"/>
      <c r="V8" s="278"/>
      <c r="W8" s="210"/>
    </row>
    <row r="9" spans="2:25" s="44" customFormat="1" ht="18">
      <c r="B9" s="161" t="s">
        <v>167</v>
      </c>
      <c r="C9" s="36"/>
      <c r="D9" s="36"/>
      <c r="E9" s="36"/>
      <c r="F9" s="36"/>
      <c r="G9" s="36"/>
      <c r="H9" s="36"/>
      <c r="I9" s="36"/>
      <c r="J9" s="36"/>
      <c r="K9" s="164"/>
      <c r="L9" s="164"/>
      <c r="M9" s="36"/>
      <c r="N9" s="36"/>
      <c r="O9" s="36"/>
      <c r="P9" s="164"/>
      <c r="Q9" s="164"/>
      <c r="R9" s="36"/>
      <c r="S9" s="36"/>
      <c r="T9" s="36"/>
      <c r="U9" s="164"/>
      <c r="V9" s="164"/>
      <c r="W9" s="36"/>
      <c r="X9" s="212"/>
      <c r="Y9" s="43"/>
    </row>
    <row r="10" spans="2:25" s="44" customFormat="1" ht="15.6">
      <c r="B10" s="167" t="s">
        <v>97</v>
      </c>
      <c r="C10" s="168" t="s">
        <v>98</v>
      </c>
      <c r="D10" s="168" t="s">
        <v>100</v>
      </c>
      <c r="E10" s="169" t="s">
        <v>101</v>
      </c>
      <c r="F10" s="169" t="s">
        <v>102</v>
      </c>
      <c r="G10" s="169" t="s">
        <v>103</v>
      </c>
      <c r="H10" s="169" t="s">
        <v>104</v>
      </c>
      <c r="I10" s="169" t="s">
        <v>105</v>
      </c>
      <c r="J10" s="169" t="s">
        <v>106</v>
      </c>
      <c r="K10" s="367" t="s">
        <v>107</v>
      </c>
      <c r="L10" s="367" t="s">
        <v>108</v>
      </c>
      <c r="M10" s="169" t="s">
        <v>109</v>
      </c>
      <c r="N10" s="169" t="s">
        <v>110</v>
      </c>
      <c r="O10" s="168" t="s">
        <v>111</v>
      </c>
      <c r="P10" s="177" t="s">
        <v>112</v>
      </c>
      <c r="Q10" s="177" t="s">
        <v>113</v>
      </c>
      <c r="R10" s="168" t="s">
        <v>114</v>
      </c>
      <c r="S10" s="168" t="s">
        <v>115</v>
      </c>
      <c r="T10" s="177" t="s">
        <v>116</v>
      </c>
      <c r="U10" s="177" t="s">
        <v>117</v>
      </c>
      <c r="W10" s="43"/>
    </row>
    <row r="11" spans="2:25">
      <c r="B11" s="179" t="s">
        <v>18</v>
      </c>
      <c r="C11" s="121" t="s">
        <v>14</v>
      </c>
      <c r="D11" s="121" t="s">
        <v>31</v>
      </c>
      <c r="E11" s="261"/>
      <c r="F11" s="261"/>
      <c r="G11" s="261"/>
      <c r="H11" s="261"/>
      <c r="I11" s="261"/>
      <c r="J11" s="346"/>
      <c r="K11" s="388"/>
      <c r="L11" s="346"/>
      <c r="M11" s="346"/>
      <c r="N11" s="346"/>
      <c r="O11" s="346"/>
      <c r="P11" s="261"/>
      <c r="Q11" s="346"/>
      <c r="R11" s="388"/>
      <c r="S11" s="346"/>
      <c r="T11" s="346"/>
      <c r="U11" s="346"/>
    </row>
    <row r="12" spans="2:25">
      <c r="B12" s="179" t="s">
        <v>18</v>
      </c>
      <c r="C12" s="121" t="s">
        <v>14</v>
      </c>
      <c r="D12" s="121" t="s">
        <v>118</v>
      </c>
      <c r="E12" s="261"/>
      <c r="F12" s="261"/>
      <c r="G12" s="261"/>
      <c r="H12" s="261"/>
      <c r="I12" s="261"/>
      <c r="J12" s="346"/>
      <c r="K12" s="388"/>
      <c r="L12" s="346"/>
      <c r="M12" s="346"/>
      <c r="N12" s="346"/>
      <c r="O12" s="346"/>
      <c r="P12" s="261"/>
      <c r="Q12" s="346"/>
      <c r="R12" s="388"/>
      <c r="S12" s="346"/>
      <c r="T12" s="346"/>
      <c r="U12" s="346"/>
    </row>
    <row r="13" spans="2:25">
      <c r="B13" s="179" t="s">
        <v>18</v>
      </c>
      <c r="C13" s="121" t="s">
        <v>14</v>
      </c>
      <c r="D13" s="121" t="s">
        <v>119</v>
      </c>
      <c r="E13" s="261"/>
      <c r="F13" s="261"/>
      <c r="G13" s="261"/>
      <c r="H13" s="261"/>
      <c r="I13" s="261"/>
      <c r="J13" s="346"/>
      <c r="K13" s="388"/>
      <c r="L13" s="346"/>
      <c r="M13" s="346"/>
      <c r="N13" s="346"/>
      <c r="O13" s="346"/>
      <c r="P13" s="261"/>
      <c r="Q13" s="346"/>
      <c r="R13" s="388"/>
      <c r="S13" s="346"/>
      <c r="T13" s="346"/>
      <c r="U13" s="346"/>
    </row>
    <row r="14" spans="2:25">
      <c r="B14" s="179" t="s">
        <v>18</v>
      </c>
      <c r="C14" s="121" t="s">
        <v>14</v>
      </c>
      <c r="D14" s="121" t="s">
        <v>34</v>
      </c>
      <c r="E14" s="261"/>
      <c r="F14" s="261"/>
      <c r="G14" s="261"/>
      <c r="H14" s="261"/>
      <c r="I14" s="261"/>
      <c r="J14" s="346"/>
      <c r="K14" s="388"/>
      <c r="L14" s="346"/>
      <c r="M14" s="346"/>
      <c r="N14" s="346"/>
      <c r="O14" s="346"/>
      <c r="P14" s="261"/>
      <c r="Q14" s="346"/>
      <c r="R14" s="388"/>
      <c r="S14" s="346"/>
      <c r="T14" s="346"/>
      <c r="U14" s="346"/>
    </row>
    <row r="15" spans="2:25" s="66" customFormat="1" ht="15.6">
      <c r="B15" s="218" t="s">
        <v>18</v>
      </c>
      <c r="C15" s="130" t="s">
        <v>128</v>
      </c>
      <c r="D15" s="97" t="s">
        <v>121</v>
      </c>
      <c r="E15" s="279"/>
      <c r="F15" s="279"/>
      <c r="G15" s="279"/>
      <c r="H15" s="279"/>
      <c r="I15" s="389"/>
      <c r="J15" s="288"/>
      <c r="K15" s="390"/>
      <c r="L15" s="353"/>
      <c r="M15" s="353"/>
      <c r="N15" s="353"/>
      <c r="O15" s="353"/>
      <c r="P15" s="389"/>
      <c r="Q15" s="288"/>
      <c r="R15" s="390"/>
      <c r="S15" s="353"/>
      <c r="T15" s="353"/>
      <c r="U15" s="391"/>
    </row>
    <row r="16" spans="2:25">
      <c r="B16" s="179" t="s">
        <v>18</v>
      </c>
      <c r="C16" s="121" t="s">
        <v>12</v>
      </c>
      <c r="D16" s="121" t="s">
        <v>31</v>
      </c>
      <c r="E16" s="261"/>
      <c r="F16" s="261"/>
      <c r="G16" s="261"/>
      <c r="H16" s="261"/>
      <c r="I16" s="261"/>
      <c r="J16" s="346"/>
      <c r="K16" s="388"/>
      <c r="L16" s="346"/>
      <c r="M16" s="346"/>
      <c r="N16" s="346"/>
      <c r="O16" s="346"/>
      <c r="P16" s="261"/>
      <c r="Q16" s="346"/>
      <c r="R16" s="388"/>
      <c r="S16" s="346"/>
      <c r="T16" s="346"/>
      <c r="U16" s="346"/>
    </row>
    <row r="17" spans="2:24">
      <c r="B17" s="179" t="s">
        <v>18</v>
      </c>
      <c r="C17" s="121" t="s">
        <v>12</v>
      </c>
      <c r="D17" s="121" t="s">
        <v>118</v>
      </c>
      <c r="E17" s="261"/>
      <c r="F17" s="261"/>
      <c r="G17" s="261"/>
      <c r="H17" s="261"/>
      <c r="I17" s="261"/>
      <c r="J17" s="346"/>
      <c r="K17" s="388"/>
      <c r="L17" s="346"/>
      <c r="M17" s="346"/>
      <c r="N17" s="346"/>
      <c r="O17" s="346"/>
      <c r="P17" s="261"/>
      <c r="Q17" s="346"/>
      <c r="R17" s="388"/>
      <c r="S17" s="346"/>
      <c r="T17" s="346"/>
      <c r="U17" s="346"/>
    </row>
    <row r="18" spans="2:24">
      <c r="B18" s="179" t="s">
        <v>18</v>
      </c>
      <c r="C18" s="121" t="s">
        <v>12</v>
      </c>
      <c r="D18" s="121" t="s">
        <v>119</v>
      </c>
      <c r="E18" s="261"/>
      <c r="F18" s="261"/>
      <c r="G18" s="261"/>
      <c r="H18" s="261"/>
      <c r="I18" s="261"/>
      <c r="J18" s="346"/>
      <c r="K18" s="388"/>
      <c r="L18" s="346"/>
      <c r="M18" s="346"/>
      <c r="N18" s="346"/>
      <c r="O18" s="346"/>
      <c r="P18" s="261"/>
      <c r="Q18" s="346"/>
      <c r="R18" s="388"/>
      <c r="S18" s="346"/>
      <c r="T18" s="346"/>
      <c r="U18" s="346"/>
    </row>
    <row r="19" spans="2:24">
      <c r="B19" s="179" t="s">
        <v>18</v>
      </c>
      <c r="C19" s="121" t="s">
        <v>12</v>
      </c>
      <c r="D19" s="121" t="s">
        <v>34</v>
      </c>
      <c r="E19" s="261"/>
      <c r="F19" s="261"/>
      <c r="G19" s="261"/>
      <c r="H19" s="261"/>
      <c r="I19" s="261"/>
      <c r="J19" s="346"/>
      <c r="K19" s="388"/>
      <c r="L19" s="346"/>
      <c r="M19" s="346"/>
      <c r="N19" s="346"/>
      <c r="O19" s="346"/>
      <c r="P19" s="261"/>
      <c r="Q19" s="346"/>
      <c r="R19" s="388"/>
      <c r="S19" s="346"/>
      <c r="T19" s="346"/>
      <c r="U19" s="346"/>
    </row>
    <row r="20" spans="2:24" ht="15.6">
      <c r="B20" s="218" t="s">
        <v>18</v>
      </c>
      <c r="C20" s="130" t="s">
        <v>131</v>
      </c>
      <c r="D20" s="97" t="s">
        <v>121</v>
      </c>
      <c r="E20" s="279"/>
      <c r="F20" s="279"/>
      <c r="G20" s="279"/>
      <c r="H20" s="279"/>
      <c r="I20" s="389"/>
      <c r="J20" s="288"/>
      <c r="K20" s="390"/>
      <c r="L20" s="353"/>
      <c r="M20" s="353"/>
      <c r="N20" s="353"/>
      <c r="O20" s="353"/>
      <c r="P20" s="389"/>
      <c r="Q20" s="288"/>
      <c r="R20" s="390"/>
      <c r="S20" s="353"/>
      <c r="T20" s="353"/>
      <c r="U20" s="391"/>
      <c r="V20" s="66"/>
      <c r="X20" s="66"/>
    </row>
    <row r="21" spans="2:24">
      <c r="B21" s="179" t="s">
        <v>18</v>
      </c>
      <c r="C21" s="121" t="s">
        <v>10</v>
      </c>
      <c r="D21" s="121" t="s">
        <v>31</v>
      </c>
      <c r="E21" s="261"/>
      <c r="F21" s="261"/>
      <c r="G21" s="261"/>
      <c r="H21" s="261"/>
      <c r="I21" s="261"/>
      <c r="J21" s="346"/>
      <c r="K21" s="388"/>
      <c r="L21" s="346"/>
      <c r="M21" s="346"/>
      <c r="N21" s="346"/>
      <c r="O21" s="346"/>
      <c r="P21" s="261"/>
      <c r="Q21" s="346"/>
      <c r="R21" s="388"/>
      <c r="S21" s="346"/>
      <c r="T21" s="346"/>
      <c r="U21" s="346"/>
    </row>
    <row r="22" spans="2:24">
      <c r="B22" s="179" t="s">
        <v>18</v>
      </c>
      <c r="C22" s="121" t="s">
        <v>10</v>
      </c>
      <c r="D22" s="121" t="s">
        <v>118</v>
      </c>
      <c r="E22" s="261"/>
      <c r="F22" s="261"/>
      <c r="G22" s="261"/>
      <c r="H22" s="261"/>
      <c r="I22" s="261"/>
      <c r="J22" s="346"/>
      <c r="K22" s="388"/>
      <c r="L22" s="346"/>
      <c r="M22" s="346"/>
      <c r="N22" s="346"/>
      <c r="O22" s="346"/>
      <c r="P22" s="261"/>
      <c r="Q22" s="346"/>
      <c r="R22" s="388"/>
      <c r="S22" s="346"/>
      <c r="T22" s="346"/>
      <c r="U22" s="346"/>
    </row>
    <row r="23" spans="2:24">
      <c r="B23" s="179" t="s">
        <v>18</v>
      </c>
      <c r="C23" s="121" t="s">
        <v>10</v>
      </c>
      <c r="D23" s="121" t="s">
        <v>119</v>
      </c>
      <c r="E23" s="261"/>
      <c r="F23" s="261"/>
      <c r="G23" s="261"/>
      <c r="H23" s="261"/>
      <c r="I23" s="261"/>
      <c r="J23" s="346"/>
      <c r="K23" s="388"/>
      <c r="L23" s="346"/>
      <c r="M23" s="346"/>
      <c r="N23" s="346"/>
      <c r="O23" s="346"/>
      <c r="P23" s="261"/>
      <c r="Q23" s="346"/>
      <c r="R23" s="388"/>
      <c r="S23" s="346"/>
      <c r="T23" s="346"/>
      <c r="U23" s="346"/>
    </row>
    <row r="24" spans="2:24" ht="15.6">
      <c r="B24" s="179" t="s">
        <v>18</v>
      </c>
      <c r="C24" s="121" t="s">
        <v>10</v>
      </c>
      <c r="D24" s="121" t="s">
        <v>34</v>
      </c>
      <c r="E24" s="261"/>
      <c r="F24" s="283"/>
      <c r="G24" s="283"/>
      <c r="H24" s="283"/>
      <c r="I24" s="283"/>
      <c r="J24" s="345"/>
      <c r="K24" s="392"/>
      <c r="L24" s="345"/>
      <c r="M24" s="345"/>
      <c r="N24" s="345"/>
      <c r="O24" s="345"/>
      <c r="P24" s="283"/>
      <c r="Q24" s="345"/>
      <c r="R24" s="392"/>
      <c r="S24" s="345"/>
      <c r="T24" s="345"/>
      <c r="U24" s="345"/>
    </row>
    <row r="25" spans="2:24" ht="15.6">
      <c r="B25" s="218" t="s">
        <v>18</v>
      </c>
      <c r="C25" s="130" t="s">
        <v>168</v>
      </c>
      <c r="D25" s="97" t="s">
        <v>121</v>
      </c>
      <c r="E25" s="279"/>
      <c r="F25" s="279"/>
      <c r="G25" s="279"/>
      <c r="H25" s="279"/>
      <c r="I25" s="389"/>
      <c r="J25" s="393"/>
      <c r="K25" s="390"/>
      <c r="L25" s="353"/>
      <c r="M25" s="353"/>
      <c r="N25" s="353"/>
      <c r="O25" s="353"/>
      <c r="P25" s="389"/>
      <c r="Q25" s="393"/>
      <c r="R25" s="390"/>
      <c r="S25" s="353"/>
      <c r="T25" s="353"/>
      <c r="U25" s="391"/>
      <c r="V25" s="66"/>
      <c r="X25" s="66"/>
    </row>
    <row r="26" spans="2:24" ht="15.6">
      <c r="B26" s="218" t="s">
        <v>18</v>
      </c>
      <c r="C26" s="97" t="s">
        <v>135</v>
      </c>
      <c r="D26" s="130" t="s">
        <v>137</v>
      </c>
      <c r="E26" s="287"/>
      <c r="F26" s="287"/>
      <c r="G26" s="288"/>
      <c r="H26" s="288"/>
      <c r="I26" s="389"/>
      <c r="J26" s="393"/>
      <c r="K26" s="390"/>
      <c r="L26" s="353"/>
      <c r="M26" s="353"/>
      <c r="N26" s="353"/>
      <c r="O26" s="353"/>
      <c r="P26" s="389"/>
      <c r="Q26" s="393"/>
      <c r="R26" s="390"/>
      <c r="S26" s="353"/>
      <c r="T26" s="353"/>
      <c r="U26" s="353"/>
    </row>
    <row r="27" spans="2:24" ht="15.6">
      <c r="B27" s="218" t="s">
        <v>18</v>
      </c>
      <c r="C27" s="97" t="s">
        <v>135</v>
      </c>
      <c r="D27" s="130" t="s">
        <v>138</v>
      </c>
      <c r="E27" s="287"/>
      <c r="F27" s="287"/>
      <c r="G27" s="288"/>
      <c r="H27" s="288"/>
      <c r="I27" s="389"/>
      <c r="J27" s="393"/>
      <c r="K27" s="390"/>
      <c r="L27" s="353"/>
      <c r="M27" s="353"/>
      <c r="N27" s="353"/>
      <c r="O27" s="353"/>
      <c r="P27" s="389"/>
      <c r="Q27" s="393"/>
      <c r="R27" s="390"/>
      <c r="S27" s="353"/>
      <c r="T27" s="353"/>
      <c r="U27" s="353"/>
    </row>
    <row r="28" spans="2:24" ht="15.6">
      <c r="B28" s="218" t="s">
        <v>18</v>
      </c>
      <c r="C28" s="97" t="s">
        <v>135</v>
      </c>
      <c r="D28" s="130" t="s">
        <v>139</v>
      </c>
      <c r="E28" s="287"/>
      <c r="F28" s="287"/>
      <c r="G28" s="288"/>
      <c r="H28" s="288"/>
      <c r="I28" s="389"/>
      <c r="J28" s="393"/>
      <c r="K28" s="390"/>
      <c r="L28" s="353"/>
      <c r="M28" s="353"/>
      <c r="N28" s="353"/>
      <c r="O28" s="353"/>
      <c r="P28" s="389"/>
      <c r="Q28" s="393"/>
      <c r="R28" s="390"/>
      <c r="S28" s="353"/>
      <c r="T28" s="353"/>
      <c r="U28" s="353"/>
    </row>
    <row r="29" spans="2:24" ht="15.6">
      <c r="B29" s="218" t="s">
        <v>18</v>
      </c>
      <c r="C29" s="97" t="s">
        <v>135</v>
      </c>
      <c r="D29" s="130" t="s">
        <v>140</v>
      </c>
      <c r="E29" s="287"/>
      <c r="F29" s="287"/>
      <c r="G29" s="287"/>
      <c r="H29" s="287"/>
      <c r="I29" s="393"/>
      <c r="J29" s="393"/>
      <c r="K29" s="394"/>
      <c r="L29" s="395"/>
      <c r="M29" s="395"/>
      <c r="N29" s="395"/>
      <c r="O29" s="395"/>
      <c r="P29" s="393"/>
      <c r="Q29" s="393"/>
      <c r="R29" s="394"/>
      <c r="S29" s="395"/>
      <c r="T29" s="395"/>
      <c r="U29" s="395"/>
    </row>
    <row r="30" spans="2:24" ht="15.6">
      <c r="B30" s="236" t="s">
        <v>18</v>
      </c>
      <c r="C30" s="237" t="s">
        <v>135</v>
      </c>
      <c r="D30" s="238" t="s">
        <v>121</v>
      </c>
      <c r="E30" s="291"/>
      <c r="F30" s="291"/>
      <c r="G30" s="291"/>
      <c r="H30" s="291"/>
      <c r="I30" s="291"/>
      <c r="J30" s="396"/>
      <c r="K30" s="396"/>
      <c r="L30" s="396"/>
      <c r="M30" s="396"/>
      <c r="N30" s="396"/>
      <c r="O30" s="396"/>
      <c r="P30" s="396"/>
      <c r="Q30" s="396"/>
      <c r="R30" s="396"/>
      <c r="S30" s="396"/>
      <c r="T30" s="396"/>
      <c r="U30" s="396"/>
    </row>
    <row r="31" spans="2:24" ht="15.6">
      <c r="B31" s="140"/>
    </row>
    <row r="32" spans="2:24">
      <c r="B32" s="147" t="s">
        <v>147</v>
      </c>
      <c r="C32" s="148"/>
      <c r="D32" s="148"/>
      <c r="E32" s="148"/>
    </row>
    <row r="33" spans="2:8">
      <c r="B33" s="149"/>
      <c r="C33" s="148" t="s">
        <v>148</v>
      </c>
      <c r="D33" s="148" t="s">
        <v>149</v>
      </c>
      <c r="E33"/>
      <c r="F33"/>
      <c r="G33"/>
      <c r="H33"/>
    </row>
    <row r="34" spans="2:8">
      <c r="B34" s="152"/>
      <c r="C34" s="148" t="s">
        <v>150</v>
      </c>
      <c r="D34" s="148" t="s">
        <v>151</v>
      </c>
      <c r="E34"/>
      <c r="F34"/>
      <c r="G34"/>
      <c r="H34"/>
    </row>
    <row r="35" spans="2:8">
      <c r="B35" s="153"/>
      <c r="C35" s="148" t="s">
        <v>152</v>
      </c>
      <c r="D35" s="148" t="s">
        <v>153</v>
      </c>
      <c r="E35"/>
      <c r="F35"/>
      <c r="G35"/>
      <c r="H35"/>
    </row>
    <row r="36" spans="2:8">
      <c r="B36"/>
      <c r="E36"/>
    </row>
    <row r="37" spans="2:8">
      <c r="B37" s="156" t="s">
        <v>158</v>
      </c>
      <c r="C37" s="148" t="s">
        <v>159</v>
      </c>
      <c r="D37" s="148"/>
      <c r="E37"/>
    </row>
    <row r="38" spans="2:8">
      <c r="B38" s="156" t="s">
        <v>102</v>
      </c>
      <c r="C38" s="156" t="s">
        <v>160</v>
      </c>
      <c r="D38" s="156"/>
      <c r="E38"/>
    </row>
    <row r="39" spans="2:8">
      <c r="B39" s="156" t="s">
        <v>114</v>
      </c>
      <c r="C39" s="156" t="s">
        <v>161</v>
      </c>
      <c r="D39" s="156"/>
      <c r="E39"/>
    </row>
    <row r="40" spans="2:8">
      <c r="B40" s="156" t="s">
        <v>162</v>
      </c>
      <c r="C40" s="156" t="s">
        <v>163</v>
      </c>
      <c r="D40" s="156"/>
      <c r="E40"/>
    </row>
    <row r="41" spans="2:8">
      <c r="B41" s="156" t="s">
        <v>164</v>
      </c>
      <c r="C41" s="156" t="s">
        <v>165</v>
      </c>
      <c r="D41" s="156"/>
      <c r="E41"/>
    </row>
    <row r="42" spans="2:8">
      <c r="E42"/>
    </row>
    <row r="43" spans="2:8">
      <c r="E43"/>
    </row>
  </sheetData>
  <pageMargins left="0.7" right="0.7" top="0.75" bottom="0.75" header="0.3" footer="0.3"/>
  <tableParts count="2">
    <tablePart r:id="rId1"/>
    <tablePart r:id="rId2"/>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73119-64E1-4C0B-88F7-CD395F65D703}">
  <dimension ref="A1"/>
  <sheetViews>
    <sheetView workbookViewId="0">
      <selection activeCell="G31" sqref="G31"/>
    </sheetView>
  </sheetViews>
  <sheetFormatPr defaultRowHeight="14.4"/>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F433F-7D8E-475E-A515-6D85C82B6BDE}">
  <dimension ref="A2:U185"/>
  <sheetViews>
    <sheetView workbookViewId="0">
      <selection activeCell="Y9" sqref="Y9"/>
    </sheetView>
  </sheetViews>
  <sheetFormatPr defaultColWidth="9.21875" defaultRowHeight="14.4"/>
  <cols>
    <col min="1" max="1" width="80.77734375" style="24" customWidth="1"/>
    <col min="2" max="2" width="45.77734375" style="4" customWidth="1"/>
    <col min="3" max="3" width="11.5546875" style="4" customWidth="1"/>
    <col min="4" max="4" width="45.77734375" style="4" hidden="1" customWidth="1"/>
    <col min="5" max="5" width="11.77734375" style="4" hidden="1" customWidth="1"/>
    <col min="6" max="6" width="45.77734375" style="4" hidden="1" customWidth="1"/>
    <col min="7" max="7" width="11.77734375" style="4" hidden="1" customWidth="1"/>
    <col min="8" max="8" width="45.77734375" style="4" hidden="1" customWidth="1"/>
    <col min="9" max="9" width="11.77734375" style="4" hidden="1" customWidth="1"/>
    <col min="10" max="10" width="45.77734375" style="4" hidden="1" customWidth="1"/>
    <col min="11" max="11" width="11.77734375" style="4" hidden="1" customWidth="1"/>
    <col min="12" max="12" width="45.77734375" style="4" hidden="1" customWidth="1"/>
    <col min="13" max="13" width="11.77734375" style="4" hidden="1" customWidth="1"/>
    <col min="14" max="14" width="45.77734375" style="4" hidden="1" customWidth="1"/>
    <col min="15" max="15" width="11.77734375" style="4" hidden="1" customWidth="1"/>
    <col min="16" max="16" width="45.77734375" style="4" hidden="1" customWidth="1"/>
    <col min="17" max="17" width="11.77734375" style="4" hidden="1" customWidth="1"/>
    <col min="18" max="18" width="0" style="4" hidden="1" customWidth="1"/>
    <col min="19" max="19" width="80.77734375" style="24" hidden="1" customWidth="1"/>
    <col min="20" max="20" width="47.21875" style="4" hidden="1" customWidth="1"/>
    <col min="21" max="21" width="19.44140625" style="4" hidden="1" customWidth="1"/>
    <col min="22" max="22" width="0" style="4" hidden="1" customWidth="1"/>
    <col min="23" max="16384" width="9.21875" style="4"/>
  </cols>
  <sheetData>
    <row r="2" spans="1:21" ht="20.399999999999999">
      <c r="A2" s="1"/>
      <c r="B2" s="2" t="s">
        <v>0</v>
      </c>
      <c r="C2" s="3"/>
      <c r="D2" s="2" t="s">
        <v>411</v>
      </c>
      <c r="E2" s="3"/>
      <c r="F2" s="2" t="s">
        <v>412</v>
      </c>
      <c r="G2" s="3"/>
      <c r="H2" s="2" t="s">
        <v>413</v>
      </c>
      <c r="I2" s="3"/>
      <c r="J2" s="2" t="s">
        <v>414</v>
      </c>
      <c r="K2" s="3"/>
      <c r="L2" s="2" t="s">
        <v>415</v>
      </c>
      <c r="M2" s="3"/>
      <c r="N2" s="2" t="s">
        <v>416</v>
      </c>
      <c r="O2" s="2"/>
      <c r="P2" s="2" t="s">
        <v>417</v>
      </c>
      <c r="Q2" s="3"/>
      <c r="S2" s="1"/>
      <c r="T2" s="2" t="s">
        <v>418</v>
      </c>
      <c r="U2" s="3"/>
    </row>
    <row r="3" spans="1:21" ht="15.6">
      <c r="A3" s="5" t="s">
        <v>1</v>
      </c>
      <c r="B3" s="6"/>
      <c r="C3" s="7" t="s">
        <v>2</v>
      </c>
      <c r="D3" s="6"/>
      <c r="E3" s="7" t="s">
        <v>2</v>
      </c>
      <c r="F3" s="6"/>
      <c r="G3" s="7" t="s">
        <v>2</v>
      </c>
      <c r="H3" s="6"/>
      <c r="I3" s="7" t="s">
        <v>2</v>
      </c>
      <c r="J3" s="6"/>
      <c r="K3" s="7" t="s">
        <v>2</v>
      </c>
      <c r="L3" s="6"/>
      <c r="M3" s="7" t="s">
        <v>2</v>
      </c>
      <c r="N3" s="7"/>
      <c r="O3" s="7" t="s">
        <v>2</v>
      </c>
      <c r="P3" s="6"/>
      <c r="Q3" s="7" t="s">
        <v>2</v>
      </c>
      <c r="S3" s="5" t="s">
        <v>1</v>
      </c>
      <c r="T3" s="6"/>
      <c r="U3" s="7" t="s">
        <v>2</v>
      </c>
    </row>
    <row r="4" spans="1:21" ht="81" customHeight="1">
      <c r="A4" s="8" t="s">
        <v>3</v>
      </c>
      <c r="B4" s="8" t="s">
        <v>623</v>
      </c>
      <c r="C4" s="10"/>
      <c r="D4" s="10"/>
      <c r="E4" s="10"/>
      <c r="F4" s="10"/>
      <c r="G4" s="10"/>
      <c r="H4" s="10"/>
      <c r="I4" s="10"/>
      <c r="J4" s="10"/>
      <c r="K4" s="10"/>
      <c r="L4" s="10"/>
      <c r="M4" s="10"/>
      <c r="N4" s="10"/>
      <c r="O4" s="10"/>
      <c r="P4" s="13" t="s">
        <v>624</v>
      </c>
      <c r="Q4" s="10"/>
      <c r="S4" s="8" t="s">
        <v>3</v>
      </c>
      <c r="T4" s="9" t="s">
        <v>4</v>
      </c>
      <c r="U4" s="10"/>
    </row>
    <row r="5" spans="1:21" ht="20.25" customHeight="1">
      <c r="A5" s="11" t="s">
        <v>5</v>
      </c>
      <c r="B5" s="8" t="s">
        <v>6</v>
      </c>
      <c r="C5" s="9"/>
      <c r="D5" s="9" t="s">
        <v>419</v>
      </c>
      <c r="E5" s="9"/>
      <c r="F5" s="9" t="s">
        <v>419</v>
      </c>
      <c r="G5" s="9"/>
      <c r="H5" s="9" t="s">
        <v>419</v>
      </c>
      <c r="I5" s="9"/>
      <c r="J5" s="9" t="s">
        <v>419</v>
      </c>
      <c r="K5" s="9"/>
      <c r="L5" s="9" t="s">
        <v>419</v>
      </c>
      <c r="M5" s="9"/>
      <c r="N5" s="9" t="s">
        <v>419</v>
      </c>
      <c r="O5" s="9"/>
      <c r="P5" s="8" t="s">
        <v>625</v>
      </c>
      <c r="Q5" s="9"/>
      <c r="S5" s="11" t="s">
        <v>5</v>
      </c>
      <c r="T5" s="9" t="s">
        <v>172</v>
      </c>
      <c r="U5" s="9"/>
    </row>
    <row r="6" spans="1:21" ht="20.25" customHeight="1">
      <c r="A6" s="11" t="s">
        <v>8</v>
      </c>
      <c r="B6" s="12"/>
      <c r="C6" s="12"/>
      <c r="D6" s="12"/>
      <c r="E6" s="12"/>
      <c r="F6" s="12"/>
      <c r="G6" s="12"/>
      <c r="H6" s="12"/>
      <c r="I6" s="12"/>
      <c r="J6" s="12"/>
      <c r="K6" s="12"/>
      <c r="L6" s="12"/>
      <c r="M6" s="12"/>
      <c r="N6" s="13" t="s">
        <v>419</v>
      </c>
      <c r="O6" s="9"/>
      <c r="P6" s="12"/>
      <c r="Q6" s="12"/>
      <c r="S6" s="11" t="s">
        <v>8</v>
      </c>
      <c r="T6" s="14"/>
      <c r="U6" s="14"/>
    </row>
    <row r="7" spans="1:21" ht="15.6">
      <c r="A7" s="15" t="s">
        <v>9</v>
      </c>
      <c r="B7" s="16"/>
      <c r="C7" s="12"/>
      <c r="D7" s="12"/>
      <c r="E7" s="12"/>
      <c r="F7" s="12"/>
      <c r="G7" s="12"/>
      <c r="H7" s="12"/>
      <c r="I7" s="12"/>
      <c r="J7" s="12"/>
      <c r="K7" s="12"/>
      <c r="L7" s="12"/>
      <c r="M7" s="12"/>
      <c r="N7" s="12"/>
      <c r="O7" s="12"/>
      <c r="P7" s="12"/>
      <c r="Q7" s="12"/>
      <c r="S7" s="15" t="s">
        <v>9</v>
      </c>
      <c r="T7" s="525"/>
      <c r="U7" s="14"/>
    </row>
    <row r="8" spans="1:21" ht="28.8">
      <c r="A8" s="17" t="s">
        <v>10</v>
      </c>
      <c r="B8" s="8" t="s">
        <v>626</v>
      </c>
      <c r="C8" s="9"/>
      <c r="D8" s="9"/>
      <c r="E8" s="9"/>
      <c r="F8" s="9"/>
      <c r="G8" s="9"/>
      <c r="H8" s="9"/>
      <c r="I8" s="9"/>
      <c r="J8" s="9"/>
      <c r="K8" s="9"/>
      <c r="L8" s="9"/>
      <c r="M8" s="9"/>
      <c r="N8" s="9"/>
      <c r="O8" s="9"/>
      <c r="P8" s="8" t="s">
        <v>626</v>
      </c>
      <c r="Q8" s="9"/>
      <c r="S8" s="17" t="s">
        <v>10</v>
      </c>
      <c r="T8" s="9" t="s">
        <v>11</v>
      </c>
      <c r="U8" s="9"/>
    </row>
    <row r="9" spans="1:21" ht="43.2">
      <c r="A9" s="17" t="s">
        <v>12</v>
      </c>
      <c r="B9" s="8" t="s">
        <v>627</v>
      </c>
      <c r="C9" s="9"/>
      <c r="D9" s="9"/>
      <c r="E9" s="9"/>
      <c r="F9" s="9"/>
      <c r="G9" s="9"/>
      <c r="H9" s="9"/>
      <c r="I9" s="9"/>
      <c r="J9" s="9"/>
      <c r="K9" s="9"/>
      <c r="L9" s="9"/>
      <c r="M9" s="9"/>
      <c r="N9" s="9"/>
      <c r="O9" s="9"/>
      <c r="P9" s="8" t="s">
        <v>627</v>
      </c>
      <c r="Q9" s="9"/>
      <c r="S9" s="17" t="s">
        <v>12</v>
      </c>
      <c r="T9" s="9" t="s">
        <v>13</v>
      </c>
      <c r="U9" s="9"/>
    </row>
    <row r="10" spans="1:21" ht="131.25" customHeight="1">
      <c r="A10" s="17" t="s">
        <v>14</v>
      </c>
      <c r="B10" s="8" t="s">
        <v>628</v>
      </c>
      <c r="C10" s="9"/>
      <c r="D10" s="9"/>
      <c r="E10" s="9"/>
      <c r="F10" s="9"/>
      <c r="G10" s="9"/>
      <c r="H10" s="9"/>
      <c r="I10" s="9"/>
      <c r="J10" s="9"/>
      <c r="K10" s="9"/>
      <c r="L10" s="9"/>
      <c r="M10" s="9"/>
      <c r="N10" s="9"/>
      <c r="O10" s="9"/>
      <c r="P10" s="8" t="s">
        <v>628</v>
      </c>
      <c r="Q10" s="9"/>
      <c r="S10" s="17" t="s">
        <v>14</v>
      </c>
      <c r="T10" s="9" t="s">
        <v>15</v>
      </c>
      <c r="U10" s="9"/>
    </row>
    <row r="11" spans="1:21" ht="15.75" customHeight="1">
      <c r="A11" s="15" t="s">
        <v>17</v>
      </c>
      <c r="B11" s="16"/>
      <c r="C11" s="12"/>
      <c r="D11" s="12"/>
      <c r="E11" s="12"/>
      <c r="F11" s="12"/>
      <c r="G11" s="12"/>
      <c r="H11" s="12"/>
      <c r="I11" s="12"/>
      <c r="J11" s="12"/>
      <c r="K11" s="12"/>
      <c r="L11" s="12"/>
      <c r="M11" s="12"/>
      <c r="N11" s="12"/>
      <c r="O11" s="12"/>
      <c r="P11" s="12"/>
      <c r="Q11" s="12"/>
      <c r="S11" s="15" t="s">
        <v>17</v>
      </c>
      <c r="T11" s="14"/>
      <c r="U11" s="14"/>
    </row>
    <row r="12" spans="1:21" ht="15.75" customHeight="1">
      <c r="A12" s="17" t="s">
        <v>18</v>
      </c>
      <c r="B12" s="8" t="s">
        <v>629</v>
      </c>
      <c r="C12" s="9"/>
      <c r="D12" s="9"/>
      <c r="E12" s="9"/>
      <c r="F12" s="9"/>
      <c r="G12" s="9"/>
      <c r="H12" s="9"/>
      <c r="I12" s="9"/>
      <c r="J12" s="9"/>
      <c r="K12" s="9"/>
      <c r="L12" s="9"/>
      <c r="M12" s="9"/>
      <c r="N12" s="9"/>
      <c r="O12" s="9"/>
      <c r="P12" s="8" t="s">
        <v>630</v>
      </c>
      <c r="Q12" s="9"/>
      <c r="S12" s="17" t="s">
        <v>18</v>
      </c>
      <c r="T12" s="10" t="s">
        <v>20</v>
      </c>
      <c r="U12" s="9"/>
    </row>
    <row r="13" spans="1:21" ht="15.75" customHeight="1">
      <c r="A13" s="17" t="s">
        <v>21</v>
      </c>
      <c r="B13" s="8" t="s">
        <v>20</v>
      </c>
      <c r="C13" s="9"/>
      <c r="D13" s="9"/>
      <c r="E13" s="9"/>
      <c r="F13" s="9"/>
      <c r="G13" s="9"/>
      <c r="H13" s="9"/>
      <c r="I13" s="9"/>
      <c r="J13" s="9"/>
      <c r="K13" s="9"/>
      <c r="L13" s="9"/>
      <c r="M13" s="9"/>
      <c r="N13" s="9"/>
      <c r="O13" s="9"/>
      <c r="P13" s="13" t="s">
        <v>20</v>
      </c>
      <c r="Q13" s="9"/>
      <c r="S13" s="17" t="s">
        <v>21</v>
      </c>
      <c r="T13" s="10" t="s">
        <v>20</v>
      </c>
      <c r="U13" s="9"/>
    </row>
    <row r="14" spans="1:21" ht="15.75" customHeight="1">
      <c r="A14" s="17" t="s">
        <v>23</v>
      </c>
      <c r="B14" s="8" t="s">
        <v>20</v>
      </c>
      <c r="C14" s="9"/>
      <c r="D14" s="9"/>
      <c r="E14" s="9"/>
      <c r="F14" s="9"/>
      <c r="G14" s="9"/>
      <c r="H14" s="9"/>
      <c r="I14" s="9"/>
      <c r="J14" s="9"/>
      <c r="K14" s="9"/>
      <c r="L14" s="9"/>
      <c r="M14" s="9"/>
      <c r="N14" s="9"/>
      <c r="O14" s="9"/>
      <c r="P14" s="13" t="s">
        <v>20</v>
      </c>
      <c r="Q14" s="9"/>
      <c r="S14" s="17" t="s">
        <v>23</v>
      </c>
      <c r="T14" s="10" t="s">
        <v>20</v>
      </c>
      <c r="U14" s="9"/>
    </row>
    <row r="15" spans="1:21" ht="15.75" customHeight="1">
      <c r="A15" s="17" t="s">
        <v>25</v>
      </c>
      <c r="B15" s="8" t="s">
        <v>20</v>
      </c>
      <c r="C15" s="9"/>
      <c r="D15" s="9"/>
      <c r="E15" s="9"/>
      <c r="F15" s="9"/>
      <c r="G15" s="9"/>
      <c r="H15" s="9"/>
      <c r="I15" s="9"/>
      <c r="J15" s="9"/>
      <c r="K15" s="9"/>
      <c r="L15" s="9"/>
      <c r="M15" s="9"/>
      <c r="N15" s="9"/>
      <c r="O15" s="9"/>
      <c r="P15" s="13" t="s">
        <v>20</v>
      </c>
      <c r="Q15" s="9"/>
      <c r="S15" s="17" t="s">
        <v>25</v>
      </c>
      <c r="T15" s="10" t="s">
        <v>20</v>
      </c>
      <c r="U15" s="9"/>
    </row>
    <row r="16" spans="1:21" ht="15.75" customHeight="1">
      <c r="A16" s="17" t="s">
        <v>27</v>
      </c>
      <c r="B16" s="8" t="s">
        <v>20</v>
      </c>
      <c r="C16" s="9"/>
      <c r="D16" s="9"/>
      <c r="E16" s="9"/>
      <c r="F16" s="9"/>
      <c r="G16" s="9"/>
      <c r="H16" s="9"/>
      <c r="I16" s="9"/>
      <c r="J16" s="9"/>
      <c r="K16" s="9"/>
      <c r="L16" s="9"/>
      <c r="M16" s="9"/>
      <c r="N16" s="9"/>
      <c r="O16" s="9"/>
      <c r="P16" s="13" t="s">
        <v>20</v>
      </c>
      <c r="Q16" s="9"/>
      <c r="S16" s="17" t="s">
        <v>27</v>
      </c>
      <c r="T16" s="10" t="s">
        <v>20</v>
      </c>
      <c r="U16" s="9"/>
    </row>
    <row r="17" spans="1:21" ht="15.75" customHeight="1">
      <c r="A17" s="17" t="s">
        <v>28</v>
      </c>
      <c r="B17" s="8" t="s">
        <v>20</v>
      </c>
      <c r="C17" s="9"/>
      <c r="D17" s="9"/>
      <c r="E17" s="9"/>
      <c r="F17" s="9"/>
      <c r="G17" s="9"/>
      <c r="H17" s="9"/>
      <c r="I17" s="9"/>
      <c r="J17" s="9"/>
      <c r="K17" s="9"/>
      <c r="L17" s="9"/>
      <c r="M17" s="9"/>
      <c r="N17" s="9"/>
      <c r="O17" s="9"/>
      <c r="P17" s="13" t="s">
        <v>20</v>
      </c>
      <c r="Q17" s="9"/>
      <c r="S17" s="17" t="s">
        <v>28</v>
      </c>
      <c r="T17" s="10" t="s">
        <v>20</v>
      </c>
      <c r="U17" s="9"/>
    </row>
    <row r="18" spans="1:21">
      <c r="A18" s="18" t="s">
        <v>29</v>
      </c>
      <c r="B18" s="12"/>
      <c r="C18" s="12"/>
      <c r="D18" s="12"/>
      <c r="E18" s="12"/>
      <c r="F18" s="12"/>
      <c r="G18" s="12"/>
      <c r="H18" s="9"/>
      <c r="I18" s="9"/>
      <c r="J18" s="12"/>
      <c r="K18" s="12"/>
      <c r="L18" s="12"/>
      <c r="M18" s="12"/>
      <c r="N18" s="12"/>
      <c r="O18" s="12"/>
      <c r="P18" s="12"/>
      <c r="Q18" s="12"/>
      <c r="S18" s="18" t="s">
        <v>29</v>
      </c>
      <c r="T18" s="14"/>
      <c r="U18" s="14"/>
    </row>
    <row r="19" spans="1:21" ht="129.6">
      <c r="A19" s="13" t="s">
        <v>30</v>
      </c>
      <c r="B19" s="12"/>
      <c r="C19" s="540" t="s">
        <v>631</v>
      </c>
      <c r="D19" s="12"/>
      <c r="E19" s="12"/>
      <c r="F19" s="12"/>
      <c r="G19" s="12"/>
      <c r="H19" s="12"/>
      <c r="I19" s="12"/>
      <c r="J19" s="12"/>
      <c r="K19" s="12"/>
      <c r="L19" s="12"/>
      <c r="M19" s="12"/>
      <c r="N19" s="12"/>
      <c r="O19" s="12"/>
      <c r="P19" s="12"/>
      <c r="Q19" s="12"/>
      <c r="S19" s="13" t="s">
        <v>30</v>
      </c>
      <c r="T19" s="14"/>
      <c r="U19" s="9" t="s">
        <v>422</v>
      </c>
    </row>
    <row r="20" spans="1:21">
      <c r="A20" s="18" t="s">
        <v>14</v>
      </c>
      <c r="B20" s="9"/>
      <c r="C20" s="9"/>
      <c r="D20" s="12"/>
      <c r="E20" s="12"/>
      <c r="F20" s="12"/>
      <c r="G20" s="12"/>
      <c r="H20" s="12"/>
      <c r="I20" s="12"/>
      <c r="J20" s="12"/>
      <c r="K20" s="12"/>
      <c r="L20" s="12"/>
      <c r="M20" s="12"/>
      <c r="N20" s="12"/>
      <c r="O20" s="12"/>
      <c r="P20" s="12"/>
      <c r="Q20" s="12"/>
      <c r="S20" s="18" t="s">
        <v>14</v>
      </c>
      <c r="T20" s="9"/>
      <c r="U20" s="9"/>
    </row>
    <row r="21" spans="1:21">
      <c r="A21" s="20" t="s">
        <v>31</v>
      </c>
      <c r="B21" s="8">
        <v>130</v>
      </c>
      <c r="C21" s="9"/>
      <c r="D21" s="12"/>
      <c r="E21" s="12"/>
      <c r="F21" s="12"/>
      <c r="G21" s="12"/>
      <c r="H21" s="12"/>
      <c r="I21" s="12"/>
      <c r="J21" s="12"/>
      <c r="K21" s="12"/>
      <c r="L21" s="12"/>
      <c r="M21" s="12"/>
      <c r="N21" s="12"/>
      <c r="O21" s="12"/>
      <c r="P21" s="12"/>
      <c r="Q21" s="12"/>
      <c r="S21" s="20" t="s">
        <v>31</v>
      </c>
      <c r="T21" s="9">
        <v>100</v>
      </c>
      <c r="U21" s="9"/>
    </row>
    <row r="22" spans="1:21">
      <c r="A22" s="20" t="s">
        <v>32</v>
      </c>
      <c r="B22" s="8" t="s">
        <v>20</v>
      </c>
      <c r="C22" s="9"/>
      <c r="D22" s="12"/>
      <c r="E22" s="12"/>
      <c r="F22" s="12"/>
      <c r="G22" s="12"/>
      <c r="H22" s="12"/>
      <c r="I22" s="12"/>
      <c r="J22" s="12"/>
      <c r="K22" s="12"/>
      <c r="L22" s="12"/>
      <c r="M22" s="12"/>
      <c r="N22" s="12"/>
      <c r="O22" s="12"/>
      <c r="P22" s="12"/>
      <c r="Q22" s="12"/>
      <c r="S22" s="20" t="s">
        <v>32</v>
      </c>
      <c r="T22" s="9">
        <v>100</v>
      </c>
      <c r="U22" s="9"/>
    </row>
    <row r="23" spans="1:21">
      <c r="A23" s="20" t="s">
        <v>33</v>
      </c>
      <c r="B23" s="8" t="s">
        <v>20</v>
      </c>
      <c r="C23" s="9"/>
      <c r="D23" s="12"/>
      <c r="E23" s="12"/>
      <c r="F23" s="12"/>
      <c r="G23" s="12"/>
      <c r="H23" s="12"/>
      <c r="I23" s="12"/>
      <c r="J23" s="12"/>
      <c r="K23" s="12"/>
      <c r="L23" s="12"/>
      <c r="M23" s="12"/>
      <c r="N23" s="12"/>
      <c r="O23" s="12"/>
      <c r="P23" s="12"/>
      <c r="Q23" s="12"/>
      <c r="S23" s="20" t="s">
        <v>33</v>
      </c>
      <c r="T23" s="9">
        <v>100</v>
      </c>
      <c r="U23" s="9"/>
    </row>
    <row r="24" spans="1:21">
      <c r="A24" s="20" t="s">
        <v>34</v>
      </c>
      <c r="B24" s="8" t="s">
        <v>20</v>
      </c>
      <c r="C24" s="9"/>
      <c r="D24" s="12"/>
      <c r="E24" s="12"/>
      <c r="F24" s="12"/>
      <c r="G24" s="12"/>
      <c r="H24" s="12"/>
      <c r="I24" s="12"/>
      <c r="J24" s="12"/>
      <c r="K24" s="12"/>
      <c r="L24" s="12"/>
      <c r="M24" s="12"/>
      <c r="N24" s="12"/>
      <c r="O24" s="12"/>
      <c r="P24" s="12"/>
      <c r="Q24" s="12"/>
      <c r="S24" s="20" t="s">
        <v>34</v>
      </c>
      <c r="T24" s="526" t="s">
        <v>20</v>
      </c>
      <c r="U24" s="9"/>
    </row>
    <row r="25" spans="1:21">
      <c r="A25" s="18" t="s">
        <v>12</v>
      </c>
      <c r="B25" s="9"/>
      <c r="C25" s="9"/>
      <c r="D25" s="12"/>
      <c r="E25" s="12"/>
      <c r="F25" s="12"/>
      <c r="G25" s="12"/>
      <c r="H25" s="12"/>
      <c r="I25" s="12"/>
      <c r="J25" s="12"/>
      <c r="K25" s="12"/>
      <c r="L25" s="12"/>
      <c r="M25" s="12"/>
      <c r="N25" s="12"/>
      <c r="O25" s="12"/>
      <c r="P25" s="12"/>
      <c r="Q25" s="12"/>
      <c r="S25" s="18" t="s">
        <v>12</v>
      </c>
      <c r="T25" s="9"/>
      <c r="U25" s="9"/>
    </row>
    <row r="26" spans="1:21">
      <c r="A26" s="20" t="s">
        <v>31</v>
      </c>
      <c r="B26" s="8">
        <v>90</v>
      </c>
      <c r="C26" s="9"/>
      <c r="D26" s="12"/>
      <c r="E26" s="12"/>
      <c r="F26" s="12"/>
      <c r="G26" s="12"/>
      <c r="H26" s="12"/>
      <c r="I26" s="12"/>
      <c r="J26" s="12"/>
      <c r="K26" s="12"/>
      <c r="L26" s="12"/>
      <c r="M26" s="12"/>
      <c r="N26" s="12"/>
      <c r="O26" s="12"/>
      <c r="P26" s="12"/>
      <c r="Q26" s="12"/>
      <c r="S26" s="20" t="s">
        <v>31</v>
      </c>
      <c r="T26" s="9">
        <v>70</v>
      </c>
      <c r="U26" s="9"/>
    </row>
    <row r="27" spans="1:21">
      <c r="A27" s="20" t="s">
        <v>32</v>
      </c>
      <c r="B27" s="8" t="s">
        <v>20</v>
      </c>
      <c r="C27" s="9"/>
      <c r="D27" s="12"/>
      <c r="E27" s="12"/>
      <c r="F27" s="12"/>
      <c r="G27" s="12"/>
      <c r="H27" s="12"/>
      <c r="I27" s="12"/>
      <c r="J27" s="12"/>
      <c r="K27" s="12"/>
      <c r="L27" s="12"/>
      <c r="M27" s="12"/>
      <c r="N27" s="12"/>
      <c r="O27" s="12"/>
      <c r="P27" s="12"/>
      <c r="Q27" s="12"/>
      <c r="S27" s="20" t="s">
        <v>32</v>
      </c>
      <c r="T27" s="9">
        <v>70</v>
      </c>
      <c r="U27" s="9"/>
    </row>
    <row r="28" spans="1:21">
      <c r="A28" s="20" t="s">
        <v>33</v>
      </c>
      <c r="B28" s="8" t="s">
        <v>20</v>
      </c>
      <c r="C28" s="9"/>
      <c r="D28" s="12"/>
      <c r="E28" s="12"/>
      <c r="F28" s="12"/>
      <c r="G28" s="12"/>
      <c r="H28" s="12"/>
      <c r="I28" s="12"/>
      <c r="J28" s="12"/>
      <c r="K28" s="12"/>
      <c r="L28" s="12"/>
      <c r="M28" s="12"/>
      <c r="N28" s="12"/>
      <c r="O28" s="12"/>
      <c r="P28" s="12"/>
      <c r="Q28" s="12"/>
      <c r="S28" s="20" t="s">
        <v>33</v>
      </c>
      <c r="T28" s="9">
        <v>70</v>
      </c>
      <c r="U28" s="9"/>
    </row>
    <row r="29" spans="1:21">
      <c r="A29" s="20" t="s">
        <v>34</v>
      </c>
      <c r="B29" s="8" t="s">
        <v>20</v>
      </c>
      <c r="C29" s="9"/>
      <c r="D29" s="12"/>
      <c r="E29" s="12"/>
      <c r="F29" s="12"/>
      <c r="G29" s="12"/>
      <c r="H29" s="12"/>
      <c r="I29" s="12"/>
      <c r="J29" s="12"/>
      <c r="K29" s="12"/>
      <c r="L29" s="12"/>
      <c r="M29" s="12"/>
      <c r="N29" s="12"/>
      <c r="O29" s="12"/>
      <c r="P29" s="12"/>
      <c r="Q29" s="12"/>
      <c r="S29" s="20" t="s">
        <v>34</v>
      </c>
      <c r="T29" s="526" t="s">
        <v>20</v>
      </c>
      <c r="U29" s="9"/>
    </row>
    <row r="30" spans="1:21">
      <c r="A30" s="18" t="s">
        <v>10</v>
      </c>
      <c r="B30" s="9"/>
      <c r="C30" s="9"/>
      <c r="D30" s="12"/>
      <c r="E30" s="12"/>
      <c r="F30" s="12"/>
      <c r="G30" s="12"/>
      <c r="H30" s="12"/>
      <c r="I30" s="12"/>
      <c r="J30" s="12"/>
      <c r="K30" s="12"/>
      <c r="L30" s="12"/>
      <c r="M30" s="12"/>
      <c r="N30" s="12"/>
      <c r="O30" s="12"/>
      <c r="P30" s="12"/>
      <c r="Q30" s="12"/>
      <c r="S30" s="18" t="s">
        <v>10</v>
      </c>
      <c r="T30" s="9"/>
      <c r="U30" s="9"/>
    </row>
    <row r="31" spans="1:21">
      <c r="A31" s="20" t="s">
        <v>31</v>
      </c>
      <c r="B31" s="8">
        <v>50</v>
      </c>
      <c r="C31" s="9"/>
      <c r="D31" s="12"/>
      <c r="E31" s="12"/>
      <c r="F31" s="12"/>
      <c r="G31" s="12"/>
      <c r="H31" s="12"/>
      <c r="I31" s="12"/>
      <c r="J31" s="12"/>
      <c r="K31" s="12"/>
      <c r="L31" s="12"/>
      <c r="M31" s="12"/>
      <c r="N31" s="12"/>
      <c r="O31" s="12"/>
      <c r="P31" s="12"/>
      <c r="Q31" s="12"/>
      <c r="S31" s="20" t="s">
        <v>31</v>
      </c>
      <c r="T31" s="9">
        <v>50</v>
      </c>
      <c r="U31" s="9"/>
    </row>
    <row r="32" spans="1:21">
      <c r="A32" s="20" t="s">
        <v>32</v>
      </c>
      <c r="B32" s="8" t="s">
        <v>20</v>
      </c>
      <c r="C32" s="9"/>
      <c r="D32" s="12"/>
      <c r="E32" s="12"/>
      <c r="F32" s="12"/>
      <c r="G32" s="12"/>
      <c r="H32" s="12"/>
      <c r="I32" s="12"/>
      <c r="J32" s="12"/>
      <c r="K32" s="12"/>
      <c r="L32" s="12"/>
      <c r="M32" s="12"/>
      <c r="N32" s="12"/>
      <c r="O32" s="12"/>
      <c r="P32" s="12"/>
      <c r="Q32" s="12"/>
      <c r="S32" s="20" t="s">
        <v>32</v>
      </c>
      <c r="T32" s="9">
        <v>50</v>
      </c>
      <c r="U32" s="9"/>
    </row>
    <row r="33" spans="1:21">
      <c r="A33" s="20" t="s">
        <v>33</v>
      </c>
      <c r="B33" s="8" t="s">
        <v>20</v>
      </c>
      <c r="C33" s="9"/>
      <c r="D33" s="12"/>
      <c r="E33" s="12"/>
      <c r="F33" s="12"/>
      <c r="G33" s="12"/>
      <c r="H33" s="12"/>
      <c r="I33" s="12"/>
      <c r="J33" s="12"/>
      <c r="K33" s="12"/>
      <c r="L33" s="12"/>
      <c r="M33" s="12"/>
      <c r="N33" s="12"/>
      <c r="O33" s="12"/>
      <c r="P33" s="12"/>
      <c r="Q33" s="12"/>
      <c r="S33" s="20" t="s">
        <v>33</v>
      </c>
      <c r="T33" s="9">
        <v>50</v>
      </c>
      <c r="U33" s="9"/>
    </row>
    <row r="34" spans="1:21">
      <c r="A34" s="20" t="s">
        <v>34</v>
      </c>
      <c r="B34" s="8" t="s">
        <v>20</v>
      </c>
      <c r="C34" s="9"/>
      <c r="D34" s="12"/>
      <c r="E34" s="12"/>
      <c r="F34" s="12"/>
      <c r="G34" s="12"/>
      <c r="H34" s="12"/>
      <c r="I34" s="12"/>
      <c r="J34" s="12"/>
      <c r="K34" s="12"/>
      <c r="L34" s="12"/>
      <c r="M34" s="12"/>
      <c r="N34" s="12"/>
      <c r="O34" s="12"/>
      <c r="P34" s="12"/>
      <c r="Q34" s="12"/>
      <c r="S34" s="20" t="s">
        <v>34</v>
      </c>
      <c r="T34" s="526" t="s">
        <v>20</v>
      </c>
      <c r="U34" s="9"/>
    </row>
    <row r="35" spans="1:21" ht="15.75" customHeight="1">
      <c r="A35" s="18" t="s">
        <v>35</v>
      </c>
      <c r="B35" s="12"/>
      <c r="C35" s="12"/>
      <c r="D35" s="12"/>
      <c r="E35" s="12"/>
      <c r="F35" s="12"/>
      <c r="G35" s="12"/>
      <c r="H35" s="12"/>
      <c r="I35" s="12"/>
      <c r="J35" s="12"/>
      <c r="K35" s="12"/>
      <c r="L35" s="12"/>
      <c r="M35" s="12"/>
      <c r="N35" s="9"/>
      <c r="O35" s="9"/>
      <c r="P35" s="12"/>
      <c r="Q35" s="12"/>
      <c r="S35" s="18" t="s">
        <v>35</v>
      </c>
      <c r="T35" s="14"/>
      <c r="U35" s="14"/>
    </row>
    <row r="36" spans="1:21" ht="14.55" customHeight="1">
      <c r="A36" s="11"/>
      <c r="B36" s="21"/>
      <c r="C36" s="21"/>
      <c r="D36" s="21"/>
      <c r="E36" s="21"/>
      <c r="F36" s="21"/>
      <c r="G36" s="21"/>
      <c r="H36" s="21"/>
      <c r="I36" s="21"/>
      <c r="J36" s="21"/>
      <c r="K36" s="21"/>
      <c r="L36" s="21"/>
      <c r="M36" s="21"/>
      <c r="N36" s="21"/>
      <c r="O36" s="21"/>
      <c r="P36" s="21"/>
      <c r="Q36" s="21"/>
      <c r="S36" s="11"/>
      <c r="T36" s="21"/>
      <c r="U36" s="21"/>
    </row>
    <row r="37" spans="1:21" ht="15.6">
      <c r="A37" s="5" t="s">
        <v>36</v>
      </c>
      <c r="B37" s="6"/>
      <c r="C37" s="7" t="s">
        <v>2</v>
      </c>
      <c r="D37" s="6"/>
      <c r="E37" s="7" t="s">
        <v>2</v>
      </c>
      <c r="F37" s="6"/>
      <c r="G37" s="7" t="s">
        <v>2</v>
      </c>
      <c r="H37" s="6"/>
      <c r="I37" s="7" t="s">
        <v>2</v>
      </c>
      <c r="J37" s="6"/>
      <c r="K37" s="7" t="s">
        <v>2</v>
      </c>
      <c r="L37" s="6"/>
      <c r="M37" s="7" t="s">
        <v>2</v>
      </c>
      <c r="N37" s="7"/>
      <c r="O37" s="7" t="s">
        <v>2</v>
      </c>
      <c r="P37" s="6"/>
      <c r="Q37" s="7" t="s">
        <v>2</v>
      </c>
      <c r="S37" s="5" t="s">
        <v>36</v>
      </c>
      <c r="T37" s="6"/>
      <c r="U37" s="7" t="s">
        <v>2</v>
      </c>
    </row>
    <row r="38" spans="1:21">
      <c r="A38" s="11" t="s">
        <v>37</v>
      </c>
      <c r="B38" s="11" t="s">
        <v>38</v>
      </c>
      <c r="C38" s="21"/>
      <c r="D38" s="21" t="s">
        <v>419</v>
      </c>
      <c r="E38" s="21"/>
      <c r="F38" s="21" t="s">
        <v>419</v>
      </c>
      <c r="G38" s="21"/>
      <c r="H38" s="21" t="s">
        <v>419</v>
      </c>
      <c r="I38" s="21"/>
      <c r="J38" s="21" t="s">
        <v>419</v>
      </c>
      <c r="K38" s="21"/>
      <c r="L38" s="21" t="s">
        <v>419</v>
      </c>
      <c r="M38" s="21"/>
      <c r="N38" s="21" t="s">
        <v>419</v>
      </c>
      <c r="O38" s="21"/>
      <c r="P38" s="11" t="s">
        <v>424</v>
      </c>
      <c r="Q38" s="21"/>
      <c r="S38" s="11" t="s">
        <v>37</v>
      </c>
      <c r="T38" s="21" t="s">
        <v>38</v>
      </c>
      <c r="U38" s="21"/>
    </row>
    <row r="39" spans="1:21">
      <c r="A39" s="11" t="s">
        <v>39</v>
      </c>
      <c r="B39" s="11" t="s">
        <v>40</v>
      </c>
      <c r="C39" s="21"/>
      <c r="D39" s="21" t="s">
        <v>419</v>
      </c>
      <c r="E39" s="21"/>
      <c r="F39" s="21" t="s">
        <v>419</v>
      </c>
      <c r="G39" s="21"/>
      <c r="H39" s="21" t="s">
        <v>419</v>
      </c>
      <c r="I39" s="21"/>
      <c r="J39" s="21" t="s">
        <v>419</v>
      </c>
      <c r="K39" s="21"/>
      <c r="L39" s="21" t="s">
        <v>419</v>
      </c>
      <c r="M39" s="21"/>
      <c r="N39" s="12"/>
      <c r="O39" s="21"/>
      <c r="P39" s="11" t="s">
        <v>40</v>
      </c>
      <c r="Q39" s="21"/>
      <c r="S39" s="11" t="s">
        <v>39</v>
      </c>
      <c r="T39" s="21" t="s">
        <v>40</v>
      </c>
      <c r="U39" s="21"/>
    </row>
    <row r="40" spans="1:21">
      <c r="A40" s="8" t="s">
        <v>41</v>
      </c>
      <c r="B40" s="12"/>
      <c r="C40" s="12"/>
      <c r="D40" s="12"/>
      <c r="E40" s="12"/>
      <c r="F40" s="9"/>
      <c r="G40" s="9"/>
      <c r="H40" s="12"/>
      <c r="I40" s="12"/>
      <c r="J40" s="12"/>
      <c r="K40" s="12"/>
      <c r="L40" s="12"/>
      <c r="M40" s="12"/>
      <c r="N40" s="12"/>
      <c r="O40" s="12"/>
      <c r="P40" s="12"/>
      <c r="Q40" s="12"/>
      <c r="S40" s="8" t="s">
        <v>41</v>
      </c>
      <c r="T40" s="14"/>
      <c r="U40" s="14"/>
    </row>
    <row r="41" spans="1:21">
      <c r="A41" s="11" t="s">
        <v>42</v>
      </c>
      <c r="B41" s="8">
        <v>49509</v>
      </c>
      <c r="C41" s="9"/>
      <c r="D41" s="9"/>
      <c r="E41" s="9"/>
      <c r="F41" s="9"/>
      <c r="G41" s="9"/>
      <c r="H41" s="9"/>
      <c r="I41" s="9"/>
      <c r="J41" s="9"/>
      <c r="K41" s="9"/>
      <c r="L41" s="9"/>
      <c r="M41" s="9"/>
      <c r="N41" s="9"/>
      <c r="O41" s="9"/>
      <c r="P41" s="8">
        <v>8053</v>
      </c>
      <c r="Q41" s="9"/>
      <c r="S41" s="11" t="s">
        <v>42</v>
      </c>
      <c r="T41" s="9">
        <v>105600</v>
      </c>
      <c r="U41" s="9"/>
    </row>
    <row r="42" spans="1:21">
      <c r="A42" s="11" t="s">
        <v>44</v>
      </c>
      <c r="B42" s="8" t="s">
        <v>632</v>
      </c>
      <c r="C42" s="9"/>
      <c r="D42" s="9"/>
      <c r="E42" s="9"/>
      <c r="F42" s="9"/>
      <c r="G42" s="9"/>
      <c r="H42" s="9"/>
      <c r="I42" s="9"/>
      <c r="J42" s="9"/>
      <c r="K42" s="9"/>
      <c r="L42" s="9"/>
      <c r="M42" s="9"/>
      <c r="N42" s="9"/>
      <c r="O42" s="9"/>
      <c r="P42" s="8" t="s">
        <v>632</v>
      </c>
      <c r="Q42" s="9"/>
      <c r="S42" s="11" t="s">
        <v>44</v>
      </c>
      <c r="T42" s="9" t="s">
        <v>425</v>
      </c>
      <c r="U42" s="9"/>
    </row>
    <row r="43" spans="1:21" ht="15.6">
      <c r="A43" s="15" t="s">
        <v>46</v>
      </c>
      <c r="B43" s="12"/>
      <c r="C43" s="12"/>
      <c r="D43" s="12"/>
      <c r="E43" s="12"/>
      <c r="F43" s="12"/>
      <c r="G43" s="12"/>
      <c r="H43" s="12"/>
      <c r="I43" s="12"/>
      <c r="J43" s="12"/>
      <c r="K43" s="12"/>
      <c r="L43" s="12"/>
      <c r="M43" s="12"/>
      <c r="N43" s="12"/>
      <c r="O43" s="12"/>
      <c r="P43" s="12"/>
      <c r="Q43" s="12"/>
      <c r="S43" s="15" t="s">
        <v>46</v>
      </c>
      <c r="T43" s="14"/>
      <c r="U43" s="14"/>
    </row>
    <row r="44" spans="1:21" ht="43.2">
      <c r="A44" s="17" t="s">
        <v>47</v>
      </c>
      <c r="B44" s="9" t="s">
        <v>633</v>
      </c>
      <c r="C44" s="9"/>
      <c r="D44" s="9"/>
      <c r="E44" s="9"/>
      <c r="F44" s="9"/>
      <c r="G44" s="9"/>
      <c r="H44" s="9"/>
      <c r="I44" s="9"/>
      <c r="J44" s="9"/>
      <c r="K44" s="9"/>
      <c r="L44" s="9"/>
      <c r="M44" s="9"/>
      <c r="N44" s="9"/>
      <c r="O44" s="9"/>
      <c r="P44" s="8" t="s">
        <v>634</v>
      </c>
      <c r="Q44" s="9"/>
      <c r="S44" s="17" t="s">
        <v>47</v>
      </c>
      <c r="T44" s="9" t="s">
        <v>426</v>
      </c>
      <c r="U44" s="9"/>
    </row>
    <row r="45" spans="1:21" ht="15.6">
      <c r="A45" s="17" t="s">
        <v>49</v>
      </c>
      <c r="B45" s="8" t="s">
        <v>20</v>
      </c>
      <c r="C45" s="9"/>
      <c r="D45" s="9"/>
      <c r="E45" s="9"/>
      <c r="F45" s="9"/>
      <c r="G45" s="9"/>
      <c r="H45" s="9"/>
      <c r="I45" s="9"/>
      <c r="J45" s="9"/>
      <c r="K45" s="9"/>
      <c r="L45" s="9"/>
      <c r="M45" s="9"/>
      <c r="N45" s="9"/>
      <c r="O45" s="9"/>
      <c r="P45" s="13" t="s">
        <v>20</v>
      </c>
      <c r="Q45" s="9"/>
      <c r="S45" s="17" t="s">
        <v>49</v>
      </c>
      <c r="T45" s="9" t="s">
        <v>20</v>
      </c>
      <c r="U45" s="9"/>
    </row>
    <row r="46" spans="1:21" ht="28.8">
      <c r="A46" s="17" t="s">
        <v>50</v>
      </c>
      <c r="B46" s="8" t="s">
        <v>20</v>
      </c>
      <c r="C46" s="9"/>
      <c r="D46" s="9"/>
      <c r="E46" s="9"/>
      <c r="F46" s="14"/>
      <c r="G46" s="9"/>
      <c r="H46" s="9"/>
      <c r="I46" s="9"/>
      <c r="J46" s="9"/>
      <c r="K46" s="9"/>
      <c r="L46" s="9"/>
      <c r="M46" s="9"/>
      <c r="N46" s="9"/>
      <c r="O46" s="9"/>
      <c r="P46" s="13" t="s">
        <v>20</v>
      </c>
      <c r="Q46" s="9"/>
      <c r="S46" s="17" t="s">
        <v>50</v>
      </c>
      <c r="T46" s="9" t="s">
        <v>427</v>
      </c>
      <c r="U46" s="9"/>
    </row>
    <row r="47" spans="1:21" ht="15.6">
      <c r="A47" s="22" t="s">
        <v>52</v>
      </c>
      <c r="B47" s="12"/>
      <c r="C47" s="12"/>
      <c r="D47" s="12"/>
      <c r="E47" s="12"/>
      <c r="F47" s="12"/>
      <c r="G47" s="12"/>
      <c r="H47" s="12"/>
      <c r="I47" s="12"/>
      <c r="J47" s="12"/>
      <c r="K47" s="12"/>
      <c r="L47" s="12"/>
      <c r="M47" s="12"/>
      <c r="N47" s="12"/>
      <c r="O47" s="12"/>
      <c r="P47" s="12"/>
      <c r="Q47" s="12"/>
      <c r="S47" s="22" t="s">
        <v>52</v>
      </c>
      <c r="T47" s="14"/>
      <c r="U47" s="14"/>
    </row>
    <row r="48" spans="1:21">
      <c r="A48" s="18" t="s">
        <v>53</v>
      </c>
      <c r="B48" s="14"/>
      <c r="C48" s="14"/>
      <c r="D48" s="14"/>
      <c r="E48" s="14"/>
      <c r="F48" s="14"/>
      <c r="G48" s="14"/>
      <c r="H48" s="14"/>
      <c r="I48" s="14"/>
      <c r="J48" s="14"/>
      <c r="K48" s="14"/>
      <c r="L48" s="14"/>
      <c r="M48" s="14"/>
      <c r="N48" s="9"/>
      <c r="O48" s="9"/>
      <c r="P48" s="14"/>
      <c r="Q48" s="14"/>
      <c r="S48" s="18" t="s">
        <v>53</v>
      </c>
      <c r="T48" s="14"/>
      <c r="U48" s="14"/>
    </row>
    <row r="49" spans="1:21" ht="15.75" customHeight="1">
      <c r="A49" s="18" t="s">
        <v>54</v>
      </c>
      <c r="B49" s="12"/>
      <c r="C49" s="12"/>
      <c r="D49" s="12"/>
      <c r="E49" s="12"/>
      <c r="F49" s="12"/>
      <c r="G49" s="12"/>
      <c r="H49" s="12"/>
      <c r="I49" s="12"/>
      <c r="J49" s="12"/>
      <c r="K49" s="12"/>
      <c r="L49" s="12"/>
      <c r="M49" s="12"/>
      <c r="N49" s="12"/>
      <c r="O49" s="12"/>
      <c r="P49" s="12"/>
      <c r="Q49" s="12"/>
      <c r="S49" s="18" t="s">
        <v>54</v>
      </c>
      <c r="T49" s="14"/>
      <c r="U49" s="14"/>
    </row>
    <row r="50" spans="1:21" ht="15.75" customHeight="1">
      <c r="A50" s="20" t="s">
        <v>55</v>
      </c>
      <c r="B50" s="12"/>
      <c r="C50" s="12"/>
      <c r="D50" s="12"/>
      <c r="E50" s="12"/>
      <c r="F50" s="12"/>
      <c r="G50" s="12"/>
      <c r="H50" s="12"/>
      <c r="I50" s="12"/>
      <c r="J50" s="12"/>
      <c r="K50" s="12"/>
      <c r="L50" s="12"/>
      <c r="M50" s="12"/>
      <c r="N50" s="9"/>
      <c r="O50" s="9"/>
      <c r="P50" s="12"/>
      <c r="Q50" s="12"/>
      <c r="S50" s="20" t="s">
        <v>55</v>
      </c>
      <c r="T50" s="14"/>
      <c r="U50" s="14"/>
    </row>
    <row r="51" spans="1:21" ht="15.75" customHeight="1">
      <c r="A51" s="20" t="s">
        <v>56</v>
      </c>
      <c r="B51" s="12"/>
      <c r="C51" s="12"/>
      <c r="D51" s="12"/>
      <c r="E51" s="12"/>
      <c r="F51" s="12"/>
      <c r="G51" s="12"/>
      <c r="H51" s="12"/>
      <c r="I51" s="12"/>
      <c r="J51" s="12"/>
      <c r="K51" s="12"/>
      <c r="L51" s="12"/>
      <c r="M51" s="12"/>
      <c r="N51" s="9"/>
      <c r="O51" s="9"/>
      <c r="P51" s="12"/>
      <c r="Q51" s="12"/>
      <c r="S51" s="20" t="s">
        <v>56</v>
      </c>
      <c r="T51" s="14"/>
      <c r="U51" s="14"/>
    </row>
    <row r="52" spans="1:21" ht="28.8">
      <c r="A52" s="13" t="s">
        <v>57</v>
      </c>
      <c r="B52" s="14"/>
      <c r="C52" s="14"/>
      <c r="D52" s="14"/>
      <c r="E52" s="14"/>
      <c r="F52" s="14"/>
      <c r="G52" s="14"/>
      <c r="H52" s="14"/>
      <c r="I52" s="14"/>
      <c r="J52" s="14"/>
      <c r="K52" s="14"/>
      <c r="L52" s="14"/>
      <c r="M52" s="14"/>
      <c r="N52" s="9"/>
      <c r="O52" s="9"/>
      <c r="P52" s="14"/>
      <c r="Q52" s="14"/>
      <c r="S52" s="13" t="s">
        <v>57</v>
      </c>
      <c r="T52" s="14"/>
      <c r="U52" s="14"/>
    </row>
    <row r="53" spans="1:21" ht="7.5" customHeight="1">
      <c r="A53" s="11"/>
      <c r="B53" s="21"/>
      <c r="C53" s="21"/>
      <c r="D53" s="21"/>
      <c r="E53" s="21"/>
      <c r="F53" s="21"/>
      <c r="G53" s="21"/>
      <c r="H53" s="21"/>
      <c r="I53" s="21"/>
      <c r="J53" s="21"/>
      <c r="K53" s="21"/>
      <c r="L53" s="21"/>
      <c r="M53" s="21"/>
      <c r="N53" s="21"/>
      <c r="O53" s="21"/>
      <c r="P53" s="21"/>
      <c r="Q53" s="21"/>
      <c r="S53" s="11"/>
      <c r="T53" s="21"/>
      <c r="U53" s="21"/>
    </row>
    <row r="54" spans="1:21" ht="15.6">
      <c r="A54" s="5" t="s">
        <v>58</v>
      </c>
      <c r="B54" s="6"/>
      <c r="C54" s="7" t="s">
        <v>2</v>
      </c>
      <c r="D54" s="6"/>
      <c r="E54" s="7" t="s">
        <v>2</v>
      </c>
      <c r="F54" s="6"/>
      <c r="G54" s="7" t="s">
        <v>2</v>
      </c>
      <c r="H54" s="6"/>
      <c r="I54" s="7" t="s">
        <v>2</v>
      </c>
      <c r="J54" s="6"/>
      <c r="K54" s="7" t="s">
        <v>2</v>
      </c>
      <c r="L54" s="6"/>
      <c r="M54" s="7" t="s">
        <v>2</v>
      </c>
      <c r="N54" s="7"/>
      <c r="O54" s="7" t="s">
        <v>2</v>
      </c>
      <c r="P54" s="6"/>
      <c r="Q54" s="7" t="s">
        <v>2</v>
      </c>
      <c r="S54" s="5" t="s">
        <v>58</v>
      </c>
      <c r="T54" s="6"/>
      <c r="U54" s="7" t="s">
        <v>2</v>
      </c>
    </row>
    <row r="55" spans="1:21" ht="15.6">
      <c r="A55" s="15" t="s">
        <v>59</v>
      </c>
      <c r="B55" s="12"/>
      <c r="C55" s="12"/>
      <c r="D55" s="12"/>
      <c r="E55" s="12"/>
      <c r="F55" s="12"/>
      <c r="G55" s="12"/>
      <c r="H55" s="12"/>
      <c r="I55" s="12"/>
      <c r="J55" s="12"/>
      <c r="K55" s="12"/>
      <c r="L55" s="12"/>
      <c r="M55" s="12"/>
      <c r="N55" s="12"/>
      <c r="O55" s="12"/>
      <c r="P55" s="12"/>
      <c r="Q55" s="12"/>
      <c r="S55" s="15" t="s">
        <v>59</v>
      </c>
      <c r="T55" s="14"/>
      <c r="U55" s="14"/>
    </row>
    <row r="56" spans="1:21" ht="16.95" customHeight="1">
      <c r="A56" s="17" t="s">
        <v>60</v>
      </c>
      <c r="B56" s="362" t="s">
        <v>635</v>
      </c>
      <c r="C56" s="9"/>
      <c r="D56" s="23"/>
      <c r="E56" s="9"/>
      <c r="F56" s="23"/>
      <c r="G56" s="9"/>
      <c r="H56" s="23"/>
      <c r="I56" s="9"/>
      <c r="J56" s="23"/>
      <c r="K56" s="9"/>
      <c r="L56" s="23"/>
      <c r="M56" s="9"/>
      <c r="N56" s="9"/>
      <c r="O56" s="9"/>
      <c r="P56" s="362" t="s">
        <v>636</v>
      </c>
      <c r="Q56" s="9"/>
      <c r="S56" s="17" t="s">
        <v>60</v>
      </c>
      <c r="T56" s="9" t="s">
        <v>431</v>
      </c>
      <c r="U56" s="9"/>
    </row>
    <row r="57" spans="1:21" ht="15.6">
      <c r="A57" s="17" t="s">
        <v>62</v>
      </c>
      <c r="B57" s="8" t="s">
        <v>637</v>
      </c>
      <c r="C57" s="9"/>
      <c r="D57" s="9"/>
      <c r="E57" s="9"/>
      <c r="F57" s="9"/>
      <c r="G57" s="9"/>
      <c r="H57" s="9"/>
      <c r="I57" s="9"/>
      <c r="J57" s="9"/>
      <c r="K57" s="9"/>
      <c r="L57" s="9"/>
      <c r="M57" s="9"/>
      <c r="N57" s="9"/>
      <c r="O57" s="9"/>
      <c r="P57" s="8" t="s">
        <v>638</v>
      </c>
      <c r="Q57" s="9"/>
      <c r="S57" s="17" t="s">
        <v>62</v>
      </c>
      <c r="T57" s="9" t="s">
        <v>432</v>
      </c>
      <c r="U57" s="9"/>
    </row>
    <row r="58" spans="1:21" ht="15.6">
      <c r="A58" s="15" t="s">
        <v>64</v>
      </c>
      <c r="B58" s="12"/>
      <c r="C58" s="12"/>
      <c r="D58" s="12"/>
      <c r="E58" s="12"/>
      <c r="F58" s="12"/>
      <c r="G58" s="12"/>
      <c r="H58" s="12"/>
      <c r="I58" s="12"/>
      <c r="J58" s="12"/>
      <c r="K58" s="12"/>
      <c r="L58" s="12"/>
      <c r="M58" s="12"/>
      <c r="N58" s="12"/>
      <c r="O58" s="12"/>
      <c r="P58" s="12"/>
      <c r="Q58" s="12"/>
      <c r="S58" s="15" t="s">
        <v>64</v>
      </c>
      <c r="T58" s="14"/>
      <c r="U58" s="14"/>
    </row>
    <row r="59" spans="1:21" ht="15.6">
      <c r="A59" s="17" t="s">
        <v>10</v>
      </c>
      <c r="B59" s="8">
        <v>35</v>
      </c>
      <c r="C59" s="9"/>
      <c r="D59" s="9"/>
      <c r="E59" s="9"/>
      <c r="F59" s="9"/>
      <c r="G59" s="9"/>
      <c r="H59" s="9"/>
      <c r="I59" s="9"/>
      <c r="J59" s="9"/>
      <c r="K59" s="9"/>
      <c r="L59" s="9"/>
      <c r="M59" s="9"/>
      <c r="N59" s="9"/>
      <c r="O59" s="9"/>
      <c r="P59" s="8">
        <v>10</v>
      </c>
      <c r="Q59" s="9"/>
      <c r="S59" s="17" t="s">
        <v>10</v>
      </c>
      <c r="T59" s="9">
        <v>17</v>
      </c>
      <c r="U59" s="9"/>
    </row>
    <row r="60" spans="1:21" ht="15.6">
      <c r="A60" s="17" t="s">
        <v>12</v>
      </c>
      <c r="B60" s="8">
        <v>22</v>
      </c>
      <c r="C60" s="9"/>
      <c r="D60" s="9"/>
      <c r="E60" s="9"/>
      <c r="F60" s="9"/>
      <c r="G60" s="9"/>
      <c r="H60" s="9"/>
      <c r="I60" s="9"/>
      <c r="J60" s="9"/>
      <c r="K60" s="9"/>
      <c r="L60" s="9"/>
      <c r="M60" s="9"/>
      <c r="N60" s="9"/>
      <c r="O60" s="9"/>
      <c r="P60" s="8">
        <v>10</v>
      </c>
      <c r="Q60" s="9"/>
      <c r="S60" s="17" t="s">
        <v>12</v>
      </c>
      <c r="T60" s="9">
        <v>17</v>
      </c>
      <c r="U60" s="9"/>
    </row>
    <row r="61" spans="1:21" ht="15.6">
      <c r="A61" s="17" t="s">
        <v>14</v>
      </c>
      <c r="B61" s="8">
        <v>10</v>
      </c>
      <c r="C61" s="9"/>
      <c r="D61" s="9"/>
      <c r="E61" s="9"/>
      <c r="F61" s="9"/>
      <c r="G61" s="9"/>
      <c r="H61" s="9"/>
      <c r="I61" s="9"/>
      <c r="J61" s="9"/>
      <c r="K61" s="9"/>
      <c r="L61" s="9"/>
      <c r="M61" s="9"/>
      <c r="N61" s="9"/>
      <c r="O61" s="9"/>
      <c r="P61" s="8">
        <v>10</v>
      </c>
      <c r="Q61" s="9"/>
      <c r="S61" s="17" t="s">
        <v>14</v>
      </c>
      <c r="T61" s="9">
        <v>10</v>
      </c>
      <c r="U61" s="9"/>
    </row>
    <row r="62" spans="1:21" ht="15.6">
      <c r="A62" s="15" t="s">
        <v>65</v>
      </c>
      <c r="B62" s="14"/>
      <c r="C62" s="14"/>
      <c r="D62" s="14"/>
      <c r="E62" s="14"/>
      <c r="F62" s="14"/>
      <c r="G62" s="14"/>
      <c r="H62" s="14"/>
      <c r="I62" s="14"/>
      <c r="J62" s="14"/>
      <c r="K62" s="14"/>
      <c r="L62" s="14"/>
      <c r="M62" s="14"/>
      <c r="N62" s="14"/>
      <c r="O62" s="14"/>
      <c r="P62" s="14"/>
      <c r="Q62" s="14"/>
      <c r="S62" s="15" t="s">
        <v>65</v>
      </c>
      <c r="T62" s="14"/>
      <c r="U62" s="14"/>
    </row>
    <row r="63" spans="1:21" ht="15.6">
      <c r="A63" s="17" t="s">
        <v>10</v>
      </c>
      <c r="B63" s="8">
        <v>35</v>
      </c>
      <c r="C63" s="9"/>
      <c r="D63" s="9"/>
      <c r="E63" s="9"/>
      <c r="F63" s="9"/>
      <c r="G63" s="9"/>
      <c r="H63" s="9"/>
      <c r="I63" s="9"/>
      <c r="J63" s="9"/>
      <c r="K63" s="9"/>
      <c r="L63" s="9"/>
      <c r="M63" s="9"/>
      <c r="N63" s="9"/>
      <c r="O63" s="9"/>
      <c r="P63" s="8">
        <v>10</v>
      </c>
      <c r="Q63" s="9"/>
      <c r="S63" s="17" t="s">
        <v>10</v>
      </c>
      <c r="T63" s="299" t="s">
        <v>20</v>
      </c>
      <c r="U63" s="9"/>
    </row>
    <row r="64" spans="1:21" ht="15.6">
      <c r="A64" s="17" t="s">
        <v>12</v>
      </c>
      <c r="B64" s="8">
        <v>22</v>
      </c>
      <c r="C64" s="9"/>
      <c r="D64" s="9"/>
      <c r="E64" s="9"/>
      <c r="F64" s="9"/>
      <c r="G64" s="9"/>
      <c r="H64" s="9"/>
      <c r="I64" s="9"/>
      <c r="J64" s="9"/>
      <c r="K64" s="9"/>
      <c r="L64" s="9"/>
      <c r="M64" s="9"/>
      <c r="N64" s="9"/>
      <c r="O64" s="9"/>
      <c r="P64" s="8">
        <v>10</v>
      </c>
      <c r="Q64" s="9"/>
      <c r="S64" s="17" t="s">
        <v>12</v>
      </c>
      <c r="T64" s="299" t="s">
        <v>20</v>
      </c>
      <c r="U64" s="9"/>
    </row>
    <row r="65" spans="1:21" ht="15.6">
      <c r="A65" s="17" t="s">
        <v>14</v>
      </c>
      <c r="B65" s="8">
        <v>10</v>
      </c>
      <c r="C65" s="9"/>
      <c r="D65" s="9"/>
      <c r="E65" s="9"/>
      <c r="F65" s="9"/>
      <c r="G65" s="9"/>
      <c r="H65" s="9"/>
      <c r="I65" s="9"/>
      <c r="J65" s="9"/>
      <c r="K65" s="9"/>
      <c r="L65" s="9"/>
      <c r="M65" s="9"/>
      <c r="N65" s="9"/>
      <c r="O65" s="9"/>
      <c r="P65" s="8">
        <v>10</v>
      </c>
      <c r="Q65" s="9"/>
      <c r="S65" s="17" t="s">
        <v>14</v>
      </c>
      <c r="T65" s="299" t="s">
        <v>20</v>
      </c>
      <c r="U65" s="9"/>
    </row>
    <row r="66" spans="1:21" ht="15.6">
      <c r="A66" s="17" t="s">
        <v>18</v>
      </c>
      <c r="B66" s="8">
        <v>67</v>
      </c>
      <c r="C66" s="9"/>
      <c r="D66" s="9"/>
      <c r="E66" s="9"/>
      <c r="F66" s="9"/>
      <c r="G66" s="9"/>
      <c r="H66" s="9"/>
      <c r="I66" s="9"/>
      <c r="J66" s="9"/>
      <c r="K66" s="9"/>
      <c r="L66" s="9"/>
      <c r="M66" s="9"/>
      <c r="N66" s="9"/>
      <c r="O66" s="9"/>
      <c r="P66" s="8">
        <v>30</v>
      </c>
      <c r="Q66" s="9"/>
      <c r="S66" s="17" t="s">
        <v>18</v>
      </c>
      <c r="T66" s="299" t="s">
        <v>20</v>
      </c>
      <c r="U66" s="9"/>
    </row>
    <row r="67" spans="1:21" ht="15.6">
      <c r="A67" s="17" t="s">
        <v>21</v>
      </c>
      <c r="B67" s="8" t="s">
        <v>20</v>
      </c>
      <c r="C67" s="9"/>
      <c r="D67" s="9"/>
      <c r="E67" s="9"/>
      <c r="F67" s="9"/>
      <c r="G67" s="9"/>
      <c r="H67" s="9"/>
      <c r="I67" s="9"/>
      <c r="J67" s="9"/>
      <c r="K67" s="9"/>
      <c r="L67" s="9"/>
      <c r="M67" s="9"/>
      <c r="N67" s="9"/>
      <c r="O67" s="9"/>
      <c r="P67" s="13" t="s">
        <v>20</v>
      </c>
      <c r="Q67" s="9"/>
      <c r="S67" s="17" t="s">
        <v>21</v>
      </c>
      <c r="T67" s="299" t="s">
        <v>20</v>
      </c>
      <c r="U67" s="9"/>
    </row>
    <row r="68" spans="1:21" ht="15.6">
      <c r="A68" s="17" t="s">
        <v>23</v>
      </c>
      <c r="B68" s="8" t="s">
        <v>20</v>
      </c>
      <c r="C68" s="9"/>
      <c r="D68" s="9"/>
      <c r="E68" s="9"/>
      <c r="F68" s="9"/>
      <c r="G68" s="9"/>
      <c r="H68" s="9"/>
      <c r="I68" s="9"/>
      <c r="J68" s="9"/>
      <c r="K68" s="9"/>
      <c r="L68" s="9"/>
      <c r="M68" s="9"/>
      <c r="N68" s="9"/>
      <c r="O68" s="9"/>
      <c r="P68" s="13" t="s">
        <v>20</v>
      </c>
      <c r="Q68" s="9"/>
      <c r="S68" s="17" t="s">
        <v>23</v>
      </c>
      <c r="T68" s="299" t="s">
        <v>20</v>
      </c>
      <c r="U68" s="9"/>
    </row>
    <row r="69" spans="1:21" ht="15.6">
      <c r="A69" s="17" t="s">
        <v>25</v>
      </c>
      <c r="B69" s="8" t="s">
        <v>20</v>
      </c>
      <c r="C69" s="9"/>
      <c r="D69" s="9"/>
      <c r="E69" s="9"/>
      <c r="F69" s="9"/>
      <c r="G69" s="9"/>
      <c r="H69" s="9"/>
      <c r="I69" s="9"/>
      <c r="J69" s="9"/>
      <c r="K69" s="9"/>
      <c r="L69" s="9"/>
      <c r="M69" s="9"/>
      <c r="N69" s="9"/>
      <c r="O69" s="9"/>
      <c r="P69" s="13" t="s">
        <v>20</v>
      </c>
      <c r="Q69" s="9"/>
      <c r="S69" s="17" t="s">
        <v>25</v>
      </c>
      <c r="T69" s="299" t="s">
        <v>20</v>
      </c>
      <c r="U69" s="9"/>
    </row>
    <row r="70" spans="1:21" ht="15.6">
      <c r="A70" s="17" t="s">
        <v>27</v>
      </c>
      <c r="B70" s="8" t="s">
        <v>20</v>
      </c>
      <c r="C70" s="9"/>
      <c r="D70" s="9"/>
      <c r="E70" s="9"/>
      <c r="F70" s="9"/>
      <c r="G70" s="9"/>
      <c r="H70" s="9"/>
      <c r="I70" s="9"/>
      <c r="J70" s="9"/>
      <c r="K70" s="9"/>
      <c r="L70" s="9"/>
      <c r="M70" s="9"/>
      <c r="N70" s="9"/>
      <c r="O70" s="9"/>
      <c r="P70" s="13" t="s">
        <v>20</v>
      </c>
      <c r="Q70" s="9"/>
      <c r="S70" s="17" t="s">
        <v>27</v>
      </c>
      <c r="T70" s="299" t="s">
        <v>20</v>
      </c>
      <c r="U70" s="9"/>
    </row>
    <row r="71" spans="1:21" ht="15.6">
      <c r="A71" s="17" t="s">
        <v>28</v>
      </c>
      <c r="B71" s="8" t="s">
        <v>20</v>
      </c>
      <c r="C71" s="9"/>
      <c r="D71" s="9"/>
      <c r="E71" s="9"/>
      <c r="F71" s="9"/>
      <c r="G71" s="9"/>
      <c r="H71" s="9"/>
      <c r="I71" s="9"/>
      <c r="J71" s="9"/>
      <c r="K71" s="9"/>
      <c r="L71" s="9"/>
      <c r="M71" s="9"/>
      <c r="N71" s="9"/>
      <c r="O71" s="9"/>
      <c r="P71" s="13" t="s">
        <v>20</v>
      </c>
      <c r="Q71" s="9"/>
      <c r="S71" s="17" t="s">
        <v>28</v>
      </c>
      <c r="T71" s="299" t="s">
        <v>20</v>
      </c>
      <c r="U71" s="9"/>
    </row>
    <row r="72" spans="1:21">
      <c r="A72" s="11" t="s">
        <v>66</v>
      </c>
      <c r="B72" s="541">
        <v>0.27083333333333331</v>
      </c>
      <c r="C72" s="9"/>
      <c r="D72" s="9"/>
      <c r="E72" s="9"/>
      <c r="F72" s="9"/>
      <c r="G72" s="9"/>
      <c r="H72" s="9"/>
      <c r="I72" s="9"/>
      <c r="J72" s="9"/>
      <c r="K72" s="9"/>
      <c r="L72" s="9"/>
      <c r="M72" s="9"/>
      <c r="N72" s="9"/>
      <c r="O72" s="9"/>
      <c r="P72" s="542">
        <v>3.125E-2</v>
      </c>
      <c r="Q72" s="9"/>
      <c r="S72" s="11" t="s">
        <v>66</v>
      </c>
      <c r="T72" s="9" t="s">
        <v>433</v>
      </c>
      <c r="U72" s="9"/>
    </row>
    <row r="73" spans="1:21">
      <c r="A73" s="11" t="s">
        <v>68</v>
      </c>
      <c r="B73" s="14"/>
      <c r="C73" s="14"/>
      <c r="D73" s="14"/>
      <c r="E73" s="14"/>
      <c r="F73" s="9"/>
      <c r="G73" s="9"/>
      <c r="H73" s="14"/>
      <c r="I73" s="14"/>
      <c r="J73" s="14"/>
      <c r="K73" s="14"/>
      <c r="L73" s="14"/>
      <c r="M73" s="14"/>
      <c r="N73" s="14"/>
      <c r="O73" s="14"/>
      <c r="P73" s="14"/>
      <c r="Q73" s="14"/>
      <c r="S73" s="11" t="s">
        <v>68</v>
      </c>
      <c r="T73" s="14"/>
      <c r="U73" s="14"/>
    </row>
    <row r="74" spans="1:21" ht="28.8">
      <c r="A74" s="11" t="s">
        <v>69</v>
      </c>
      <c r="B74" s="8" t="s">
        <v>639</v>
      </c>
      <c r="C74" s="9"/>
      <c r="D74" s="9"/>
      <c r="E74" s="9"/>
      <c r="F74" s="14"/>
      <c r="G74" s="9"/>
      <c r="H74" s="9"/>
      <c r="I74" s="9"/>
      <c r="J74" s="9"/>
      <c r="K74" s="9"/>
      <c r="L74" s="9"/>
      <c r="M74" s="9"/>
      <c r="N74" s="9"/>
      <c r="O74" s="9"/>
      <c r="P74" s="8" t="s">
        <v>640</v>
      </c>
      <c r="Q74" s="9"/>
      <c r="S74" s="11" t="s">
        <v>69</v>
      </c>
      <c r="T74" s="8" t="s">
        <v>70</v>
      </c>
      <c r="U74" s="9"/>
    </row>
    <row r="75" spans="1:21" ht="33" customHeight="1">
      <c r="A75" s="18" t="s">
        <v>71</v>
      </c>
      <c r="B75" s="8" t="s">
        <v>196</v>
      </c>
      <c r="C75" s="9"/>
      <c r="D75" s="9"/>
      <c r="E75" s="9"/>
      <c r="F75" s="14"/>
      <c r="G75" s="9"/>
      <c r="H75" s="9"/>
      <c r="I75" s="9"/>
      <c r="J75" s="9"/>
      <c r="K75" s="9"/>
      <c r="L75" s="9"/>
      <c r="M75" s="8"/>
      <c r="N75" s="9"/>
      <c r="O75" s="8"/>
      <c r="P75" s="8" t="s">
        <v>196</v>
      </c>
      <c r="Q75" s="8"/>
      <c r="R75" s="24"/>
      <c r="S75" s="18" t="s">
        <v>71</v>
      </c>
      <c r="T75" s="9" t="s">
        <v>196</v>
      </c>
      <c r="U75" s="11"/>
    </row>
    <row r="76" spans="1:21" ht="39" customHeight="1">
      <c r="A76" s="13" t="s">
        <v>74</v>
      </c>
      <c r="B76" s="8" t="s">
        <v>20</v>
      </c>
      <c r="C76" s="9"/>
      <c r="D76" s="9"/>
      <c r="E76" s="9"/>
      <c r="F76" s="14"/>
      <c r="G76" s="9"/>
      <c r="H76" s="9"/>
      <c r="I76" s="9"/>
      <c r="J76" s="9"/>
      <c r="K76" s="9"/>
      <c r="L76" s="9"/>
      <c r="M76" s="9"/>
      <c r="N76" s="9"/>
      <c r="O76" s="9"/>
      <c r="P76" s="13" t="s">
        <v>20</v>
      </c>
      <c r="Q76" s="9"/>
      <c r="R76" s="24"/>
      <c r="S76" s="13" t="s">
        <v>74</v>
      </c>
      <c r="T76" s="11" t="s">
        <v>16</v>
      </c>
      <c r="U76" s="11"/>
    </row>
    <row r="77" spans="1:21" ht="33.75" customHeight="1">
      <c r="A77" s="11" t="s">
        <v>76</v>
      </c>
      <c r="B77" s="8" t="s">
        <v>641</v>
      </c>
      <c r="C77" s="9" t="s">
        <v>642</v>
      </c>
      <c r="D77" s="9"/>
      <c r="E77" s="9"/>
      <c r="F77" s="14"/>
      <c r="G77" s="9"/>
      <c r="H77" s="9"/>
      <c r="I77" s="9"/>
      <c r="J77" s="9"/>
      <c r="K77" s="9"/>
      <c r="L77" s="9"/>
      <c r="M77" s="9"/>
      <c r="N77" s="9"/>
      <c r="O77" s="9"/>
      <c r="P77" s="8" t="s">
        <v>643</v>
      </c>
      <c r="Q77" s="9" t="s">
        <v>642</v>
      </c>
      <c r="S77" s="11" t="s">
        <v>76</v>
      </c>
      <c r="T77" s="8" t="s">
        <v>199</v>
      </c>
      <c r="U77" s="9" t="s">
        <v>435</v>
      </c>
    </row>
    <row r="78" spans="1:21" ht="29.25" customHeight="1">
      <c r="A78" s="11" t="s">
        <v>77</v>
      </c>
      <c r="B78" s="8" t="s">
        <v>644</v>
      </c>
      <c r="C78" s="9"/>
      <c r="D78" s="9"/>
      <c r="E78" s="9"/>
      <c r="F78" s="14"/>
      <c r="G78" s="9"/>
      <c r="H78" s="9"/>
      <c r="I78" s="9"/>
      <c r="J78" s="9"/>
      <c r="K78" s="9"/>
      <c r="L78" s="9"/>
      <c r="M78" s="9"/>
      <c r="N78" s="9"/>
      <c r="O78" s="9"/>
      <c r="P78" s="13" t="s">
        <v>20</v>
      </c>
      <c r="Q78" s="9"/>
      <c r="S78" s="11" t="s">
        <v>77</v>
      </c>
      <c r="T78" s="9" t="s">
        <v>201</v>
      </c>
      <c r="U78" s="9"/>
    </row>
    <row r="79" spans="1:21" ht="29.25" customHeight="1">
      <c r="A79" s="11" t="s">
        <v>79</v>
      </c>
      <c r="B79" s="8" t="s">
        <v>645</v>
      </c>
      <c r="C79" s="9"/>
      <c r="D79" s="9"/>
      <c r="E79" s="9"/>
      <c r="F79" s="14"/>
      <c r="G79" s="9"/>
      <c r="H79" s="9"/>
      <c r="I79" s="9"/>
      <c r="J79" s="9"/>
      <c r="K79" s="9"/>
      <c r="L79" s="9"/>
      <c r="M79" s="9"/>
      <c r="N79" s="9"/>
      <c r="O79" s="9"/>
      <c r="P79" s="8" t="s">
        <v>646</v>
      </c>
      <c r="Q79" s="9"/>
      <c r="S79" s="11" t="s">
        <v>79</v>
      </c>
      <c r="T79" s="9" t="s">
        <v>436</v>
      </c>
      <c r="U79" s="9"/>
    </row>
    <row r="80" spans="1:21" ht="15.75" customHeight="1">
      <c r="A80" s="22" t="s">
        <v>52</v>
      </c>
      <c r="B80" s="14"/>
      <c r="C80" s="14"/>
      <c r="D80" s="14"/>
      <c r="E80" s="14"/>
      <c r="F80" s="14"/>
      <c r="G80" s="14"/>
      <c r="H80" s="14"/>
      <c r="I80" s="14"/>
      <c r="J80" s="14"/>
      <c r="K80" s="14"/>
      <c r="L80" s="14"/>
      <c r="M80" s="14"/>
      <c r="N80" s="14"/>
      <c r="O80" s="14"/>
      <c r="P80" s="14"/>
      <c r="Q80" s="14"/>
      <c r="S80" s="22" t="s">
        <v>52</v>
      </c>
      <c r="T80" s="14"/>
      <c r="U80" s="14"/>
    </row>
    <row r="81" spans="1:21" ht="29.25" customHeight="1">
      <c r="A81" s="11" t="s">
        <v>82</v>
      </c>
      <c r="B81" s="14"/>
      <c r="C81" s="14"/>
      <c r="D81" s="14"/>
      <c r="E81" s="14"/>
      <c r="F81" s="14"/>
      <c r="G81" s="14"/>
      <c r="H81" s="14"/>
      <c r="I81" s="14"/>
      <c r="J81" s="14"/>
      <c r="K81" s="14"/>
      <c r="L81" s="14"/>
      <c r="M81" s="14"/>
      <c r="N81" s="9"/>
      <c r="O81" s="9"/>
      <c r="P81" s="14"/>
      <c r="Q81" s="14"/>
      <c r="S81" s="11" t="s">
        <v>82</v>
      </c>
      <c r="T81" s="14"/>
      <c r="U81" s="14"/>
    </row>
    <row r="82" spans="1:21" ht="7.5" customHeight="1">
      <c r="A82" s="11"/>
      <c r="B82" s="21"/>
      <c r="C82" s="21"/>
      <c r="D82" s="21"/>
      <c r="E82" s="21"/>
      <c r="F82" s="21"/>
      <c r="G82" s="21"/>
      <c r="H82" s="21"/>
      <c r="I82" s="21"/>
      <c r="J82" s="21"/>
      <c r="K82" s="21"/>
      <c r="L82" s="21"/>
      <c r="M82" s="21"/>
      <c r="N82" s="21"/>
      <c r="O82" s="21"/>
      <c r="P82" s="21"/>
      <c r="Q82" s="21"/>
      <c r="S82" s="11"/>
      <c r="T82" s="21"/>
      <c r="U82" s="21"/>
    </row>
    <row r="83" spans="1:21" ht="15.6">
      <c r="A83" s="5" t="s">
        <v>83</v>
      </c>
      <c r="B83" s="6"/>
      <c r="C83" s="7" t="s">
        <v>2</v>
      </c>
      <c r="D83" s="6"/>
      <c r="E83" s="7" t="s">
        <v>2</v>
      </c>
      <c r="F83" s="6"/>
      <c r="G83" s="7" t="s">
        <v>2</v>
      </c>
      <c r="H83" s="6"/>
      <c r="I83" s="7" t="s">
        <v>2</v>
      </c>
      <c r="J83" s="6"/>
      <c r="K83" s="7" t="s">
        <v>2</v>
      </c>
      <c r="L83" s="6"/>
      <c r="M83" s="7" t="s">
        <v>2</v>
      </c>
      <c r="N83" s="7"/>
      <c r="O83" s="7" t="s">
        <v>2</v>
      </c>
      <c r="P83" s="6"/>
      <c r="Q83" s="7" t="s">
        <v>2</v>
      </c>
      <c r="S83" s="5" t="s">
        <v>83</v>
      </c>
      <c r="T83" s="6"/>
      <c r="U83" s="7" t="s">
        <v>2</v>
      </c>
    </row>
    <row r="84" spans="1:21" ht="43.2">
      <c r="A84" s="11" t="s">
        <v>84</v>
      </c>
      <c r="B84" s="8" t="s">
        <v>647</v>
      </c>
      <c r="C84" s="9"/>
      <c r="D84" s="9"/>
      <c r="E84" s="9"/>
      <c r="F84" s="14"/>
      <c r="G84" s="14"/>
      <c r="H84" s="9"/>
      <c r="I84" s="9"/>
      <c r="J84" s="9"/>
      <c r="K84" s="9"/>
      <c r="L84" s="9"/>
      <c r="M84" s="9"/>
      <c r="N84" s="9"/>
      <c r="O84" s="9"/>
      <c r="P84" s="8" t="s">
        <v>648</v>
      </c>
      <c r="Q84" s="9"/>
      <c r="S84" s="11" t="s">
        <v>84</v>
      </c>
      <c r="T84" s="9" t="s">
        <v>438</v>
      </c>
      <c r="U84" s="9"/>
    </row>
    <row r="85" spans="1:21" ht="43.2">
      <c r="A85" s="11" t="s">
        <v>86</v>
      </c>
      <c r="B85" s="8">
        <v>73748</v>
      </c>
      <c r="C85" s="9"/>
      <c r="D85" s="9"/>
      <c r="E85" s="9"/>
      <c r="F85" s="14"/>
      <c r="G85" s="14"/>
      <c r="H85" s="9"/>
      <c r="I85" s="9"/>
      <c r="J85" s="9"/>
      <c r="K85" s="9"/>
      <c r="L85" s="9"/>
      <c r="M85" s="9"/>
      <c r="N85" s="9"/>
      <c r="O85" s="9"/>
      <c r="P85" s="8" t="s">
        <v>648</v>
      </c>
      <c r="Q85" s="9"/>
      <c r="S85" s="11" t="s">
        <v>86</v>
      </c>
      <c r="T85" s="9" t="s">
        <v>439</v>
      </c>
      <c r="U85" s="9"/>
    </row>
    <row r="86" spans="1:21">
      <c r="A86" s="11" t="s">
        <v>87</v>
      </c>
      <c r="B86" s="8" t="s">
        <v>20</v>
      </c>
      <c r="C86" s="9"/>
      <c r="D86" s="9"/>
      <c r="E86" s="9"/>
      <c r="F86" s="14"/>
      <c r="G86" s="14"/>
      <c r="H86" s="9"/>
      <c r="I86" s="9"/>
      <c r="J86" s="9"/>
      <c r="K86" s="9"/>
      <c r="L86" s="9"/>
      <c r="M86" s="9"/>
      <c r="N86" s="9"/>
      <c r="O86" s="9"/>
      <c r="P86" s="13" t="s">
        <v>20</v>
      </c>
      <c r="Q86" s="9"/>
      <c r="S86" s="11" t="s">
        <v>87</v>
      </c>
      <c r="T86" s="9" t="s">
        <v>16</v>
      </c>
      <c r="U86" s="9"/>
    </row>
    <row r="87" spans="1:21" ht="72">
      <c r="A87" s="11" t="s">
        <v>89</v>
      </c>
      <c r="B87" s="8" t="s">
        <v>649</v>
      </c>
      <c r="C87" s="9"/>
      <c r="D87" s="9"/>
      <c r="E87" s="9"/>
      <c r="F87" s="14"/>
      <c r="G87" s="14"/>
      <c r="H87" s="9"/>
      <c r="I87" s="9"/>
      <c r="J87" s="9"/>
      <c r="K87" s="9"/>
      <c r="L87" s="9"/>
      <c r="M87" s="9"/>
      <c r="N87" s="9"/>
      <c r="O87" s="9"/>
      <c r="P87" s="8" t="s">
        <v>649</v>
      </c>
      <c r="Q87" s="9"/>
      <c r="S87" s="11" t="s">
        <v>89</v>
      </c>
      <c r="T87" s="9" t="s">
        <v>16</v>
      </c>
      <c r="U87" s="9"/>
    </row>
    <row r="88" spans="1:21" ht="273.60000000000002" customHeight="1">
      <c r="A88" s="543" t="s">
        <v>90</v>
      </c>
      <c r="B88" s="544" t="s">
        <v>650</v>
      </c>
      <c r="C88" s="9"/>
      <c r="D88" s="9"/>
      <c r="E88" s="9"/>
      <c r="F88" s="9"/>
      <c r="G88" s="9"/>
      <c r="H88" s="9"/>
      <c r="I88" s="9"/>
      <c r="J88" s="9"/>
      <c r="K88" s="9"/>
      <c r="L88" s="9"/>
      <c r="M88" s="9"/>
      <c r="N88" s="9"/>
      <c r="O88" s="9"/>
      <c r="P88" s="545" t="s">
        <v>651</v>
      </c>
      <c r="Q88" s="9"/>
      <c r="S88" s="18" t="s">
        <v>90</v>
      </c>
      <c r="T88" s="9" t="s">
        <v>441</v>
      </c>
      <c r="U88" s="9"/>
    </row>
    <row r="89" spans="1:21" ht="57" customHeight="1">
      <c r="A89" s="543" t="s">
        <v>92</v>
      </c>
      <c r="B89" s="544" t="s">
        <v>652</v>
      </c>
      <c r="C89" s="9"/>
      <c r="D89" s="9"/>
      <c r="E89" s="9"/>
      <c r="F89" s="14"/>
      <c r="G89" s="14"/>
      <c r="H89" s="9"/>
      <c r="I89" s="9"/>
      <c r="J89" s="9"/>
      <c r="K89" s="9"/>
      <c r="L89" s="9"/>
      <c r="M89" s="9"/>
      <c r="N89" s="9"/>
      <c r="O89" s="9"/>
      <c r="P89" s="545" t="s">
        <v>653</v>
      </c>
      <c r="Q89" s="9"/>
      <c r="S89" s="18" t="s">
        <v>92</v>
      </c>
      <c r="T89" s="9"/>
      <c r="U89" s="9"/>
    </row>
    <row r="90" spans="1:21" ht="7.5" customHeight="1">
      <c r="A90" s="11"/>
      <c r="B90" s="21"/>
      <c r="C90" s="21"/>
      <c r="D90" s="21"/>
      <c r="E90" s="21"/>
      <c r="F90" s="21"/>
      <c r="G90" s="21"/>
      <c r="H90" s="21"/>
      <c r="I90" s="21"/>
      <c r="J90" s="21"/>
      <c r="K90" s="21"/>
      <c r="L90" s="21"/>
      <c r="M90" s="21"/>
      <c r="N90" s="21"/>
      <c r="O90" s="21"/>
      <c r="P90" s="21"/>
      <c r="Q90" s="21"/>
      <c r="S90" s="11"/>
      <c r="T90" s="21"/>
      <c r="U90" s="21"/>
    </row>
    <row r="91" spans="1:21" ht="15.6">
      <c r="A91" s="5" t="s">
        <v>93</v>
      </c>
      <c r="B91" s="6"/>
      <c r="C91" s="7" t="s">
        <v>2</v>
      </c>
      <c r="D91" s="6"/>
      <c r="E91" s="7" t="s">
        <v>2</v>
      </c>
      <c r="F91" s="6"/>
      <c r="G91" s="7" t="s">
        <v>2</v>
      </c>
      <c r="H91" s="6"/>
      <c r="I91" s="7" t="s">
        <v>2</v>
      </c>
      <c r="J91" s="6"/>
      <c r="K91" s="7" t="s">
        <v>2</v>
      </c>
      <c r="L91" s="6"/>
      <c r="M91" s="7" t="s">
        <v>2</v>
      </c>
      <c r="N91" s="7"/>
      <c r="O91" s="7" t="s">
        <v>2</v>
      </c>
      <c r="P91" s="6"/>
      <c r="Q91" s="7" t="s">
        <v>2</v>
      </c>
      <c r="S91" s="5" t="s">
        <v>93</v>
      </c>
      <c r="T91" s="6"/>
      <c r="U91" s="7" t="s">
        <v>2</v>
      </c>
    </row>
    <row r="92" spans="1:21" ht="132" customHeight="1">
      <c r="A92" s="11" t="s">
        <v>94</v>
      </c>
      <c r="B92" s="8" t="s">
        <v>654</v>
      </c>
      <c r="C92" s="9"/>
      <c r="D92" s="9"/>
      <c r="E92" s="9"/>
      <c r="F92" s="9"/>
      <c r="G92" s="9"/>
      <c r="H92" s="9"/>
      <c r="I92" s="9"/>
      <c r="J92" s="9"/>
      <c r="K92" s="9"/>
      <c r="L92" s="9"/>
      <c r="M92" s="9"/>
      <c r="N92" s="9"/>
      <c r="O92" s="9"/>
      <c r="P92" s="8" t="s">
        <v>655</v>
      </c>
      <c r="Q92" s="9"/>
      <c r="S92" s="11" t="s">
        <v>94</v>
      </c>
      <c r="T92" s="9" t="s">
        <v>443</v>
      </c>
      <c r="U92" s="9"/>
    </row>
    <row r="94" spans="1:21" ht="20.399999999999999">
      <c r="A94" s="528" t="s">
        <v>444</v>
      </c>
      <c r="B94" s="529"/>
      <c r="C94" s="530"/>
    </row>
    <row r="95" spans="1:21" ht="15.6">
      <c r="A95" s="531" t="s">
        <v>445</v>
      </c>
      <c r="B95" s="532"/>
      <c r="C95" s="533" t="s">
        <v>2</v>
      </c>
    </row>
    <row r="96" spans="1:21">
      <c r="A96" s="11" t="s">
        <v>446</v>
      </c>
      <c r="B96" s="9"/>
      <c r="C96" s="9"/>
    </row>
    <row r="97" spans="1:3">
      <c r="A97" s="11" t="s">
        <v>447</v>
      </c>
      <c r="B97" s="9"/>
      <c r="C97" s="9"/>
    </row>
    <row r="98" spans="1:3">
      <c r="A98" s="11" t="s">
        <v>5</v>
      </c>
      <c r="B98" s="21" t="s">
        <v>419</v>
      </c>
      <c r="C98" s="9"/>
    </row>
    <row r="99" spans="1:3" ht="7.5" customHeight="1">
      <c r="A99" s="11"/>
      <c r="B99" s="21"/>
      <c r="C99" s="21"/>
    </row>
    <row r="100" spans="1:3" ht="15.6">
      <c r="A100" s="5" t="s">
        <v>448</v>
      </c>
      <c r="B100" s="530"/>
      <c r="C100" s="533" t="s">
        <v>2</v>
      </c>
    </row>
    <row r="101" spans="1:3">
      <c r="A101" s="11" t="s">
        <v>449</v>
      </c>
      <c r="B101" s="9"/>
      <c r="C101" s="9"/>
    </row>
    <row r="102" spans="1:3">
      <c r="A102" s="18" t="s">
        <v>450</v>
      </c>
      <c r="B102" s="9"/>
      <c r="C102" s="9"/>
    </row>
    <row r="103" spans="1:3" ht="28.8">
      <c r="A103" s="13" t="s">
        <v>451</v>
      </c>
      <c r="B103" s="9"/>
      <c r="C103" s="9"/>
    </row>
    <row r="104" spans="1:3" ht="30.75" customHeight="1">
      <c r="A104" s="13" t="s">
        <v>452</v>
      </c>
      <c r="B104" s="9"/>
      <c r="C104" s="9"/>
    </row>
    <row r="105" spans="1:3">
      <c r="A105" s="18" t="s">
        <v>453</v>
      </c>
      <c r="B105" s="9"/>
      <c r="C105" s="9"/>
    </row>
    <row r="106" spans="1:3">
      <c r="A106" s="18" t="s">
        <v>454</v>
      </c>
      <c r="B106" s="9"/>
      <c r="C106" s="9"/>
    </row>
    <row r="107" spans="1:3">
      <c r="A107" s="20">
        <v>2019</v>
      </c>
      <c r="B107" s="9"/>
      <c r="C107" s="9"/>
    </row>
    <row r="108" spans="1:3">
      <c r="A108" s="20">
        <v>2020</v>
      </c>
      <c r="B108" s="9"/>
      <c r="C108" s="9"/>
    </row>
    <row r="109" spans="1:3" ht="8.25" customHeight="1">
      <c r="A109" s="11"/>
      <c r="B109" s="21"/>
      <c r="C109" s="21"/>
    </row>
    <row r="110" spans="1:3" ht="15.6">
      <c r="A110" s="5" t="s">
        <v>455</v>
      </c>
      <c r="B110" s="530"/>
      <c r="C110" s="533" t="s">
        <v>2</v>
      </c>
    </row>
    <row r="111" spans="1:3">
      <c r="A111" s="11" t="s">
        <v>449</v>
      </c>
      <c r="B111" s="9"/>
      <c r="C111" s="9"/>
    </row>
    <row r="112" spans="1:3">
      <c r="A112" s="18" t="s">
        <v>450</v>
      </c>
      <c r="B112" s="9"/>
      <c r="C112" s="9"/>
    </row>
    <row r="113" spans="1:3">
      <c r="A113" s="11" t="s">
        <v>456</v>
      </c>
      <c r="B113" s="9"/>
      <c r="C113" s="9"/>
    </row>
    <row r="114" spans="1:3">
      <c r="A114" s="11" t="s">
        <v>457</v>
      </c>
      <c r="B114" s="9"/>
      <c r="C114" s="9"/>
    </row>
    <row r="115" spans="1:3">
      <c r="A115" s="11" t="s">
        <v>458</v>
      </c>
      <c r="B115" s="9"/>
      <c r="C115" s="9"/>
    </row>
    <row r="116" spans="1:3" ht="15" customHeight="1">
      <c r="A116" s="8" t="s">
        <v>459</v>
      </c>
      <c r="B116" s="9"/>
      <c r="C116" s="9"/>
    </row>
    <row r="117" spans="1:3">
      <c r="A117" s="11" t="s">
        <v>460</v>
      </c>
      <c r="B117" s="9"/>
      <c r="C117" s="9"/>
    </row>
    <row r="119" spans="1:3" ht="20.399999999999999">
      <c r="A119" s="528" t="s">
        <v>461</v>
      </c>
      <c r="B119" s="529"/>
      <c r="C119" s="530"/>
    </row>
    <row r="120" spans="1:3" ht="15.6">
      <c r="A120" s="531" t="s">
        <v>445</v>
      </c>
      <c r="B120" s="532"/>
      <c r="C120" s="533" t="s">
        <v>2</v>
      </c>
    </row>
    <row r="121" spans="1:3">
      <c r="A121" s="11" t="s">
        <v>462</v>
      </c>
      <c r="B121" s="9"/>
      <c r="C121" s="9"/>
    </row>
    <row r="122" spans="1:3">
      <c r="A122" s="11" t="s">
        <v>447</v>
      </c>
      <c r="B122" s="9"/>
      <c r="C122" s="9"/>
    </row>
    <row r="123" spans="1:3">
      <c r="A123" s="11" t="s">
        <v>5</v>
      </c>
      <c r="B123" s="9" t="s">
        <v>419</v>
      </c>
      <c r="C123" s="9"/>
    </row>
    <row r="124" spans="1:3">
      <c r="A124" s="11" t="s">
        <v>463</v>
      </c>
      <c r="B124" s="9" t="s">
        <v>419</v>
      </c>
      <c r="C124" s="9"/>
    </row>
    <row r="125" spans="1:3">
      <c r="A125" s="11" t="s">
        <v>464</v>
      </c>
      <c r="B125" s="9"/>
      <c r="C125" s="9"/>
    </row>
    <row r="126" spans="1:3">
      <c r="A126" s="11" t="s">
        <v>465</v>
      </c>
      <c r="B126" s="9"/>
      <c r="C126" s="9"/>
    </row>
    <row r="127" spans="1:3">
      <c r="A127" s="11" t="s">
        <v>466</v>
      </c>
      <c r="B127" s="9"/>
      <c r="C127" s="9"/>
    </row>
    <row r="128" spans="1:3" ht="7.5" customHeight="1">
      <c r="A128" s="11"/>
      <c r="B128" s="21"/>
      <c r="C128" s="21"/>
    </row>
    <row r="129" spans="1:3" ht="15.6">
      <c r="A129" s="5" t="s">
        <v>467</v>
      </c>
      <c r="B129" s="530"/>
      <c r="C129" s="533" t="s">
        <v>2</v>
      </c>
    </row>
    <row r="130" spans="1:3">
      <c r="A130" s="11" t="s">
        <v>468</v>
      </c>
      <c r="B130" s="9"/>
      <c r="C130" s="9"/>
    </row>
    <row r="131" spans="1:3">
      <c r="A131" s="11" t="s">
        <v>469</v>
      </c>
      <c r="B131" s="9"/>
      <c r="C131" s="9"/>
    </row>
    <row r="132" spans="1:3">
      <c r="A132" s="11" t="s">
        <v>470</v>
      </c>
      <c r="B132" s="9"/>
      <c r="C132" s="9"/>
    </row>
    <row r="133" spans="1:3">
      <c r="A133" s="11" t="s">
        <v>471</v>
      </c>
      <c r="B133" s="9"/>
      <c r="C133" s="9"/>
    </row>
    <row r="134" spans="1:3">
      <c r="A134" s="11" t="s">
        <v>472</v>
      </c>
      <c r="B134" s="9"/>
      <c r="C134" s="9"/>
    </row>
    <row r="135" spans="1:3">
      <c r="A135" s="18" t="s">
        <v>473</v>
      </c>
      <c r="B135" s="9"/>
      <c r="C135" s="9"/>
    </row>
    <row r="136" spans="1:3" ht="7.5" customHeight="1">
      <c r="A136" s="11"/>
      <c r="B136" s="21"/>
      <c r="C136" s="21"/>
    </row>
    <row r="137" spans="1:3" ht="15.6">
      <c r="A137" s="5" t="s">
        <v>474</v>
      </c>
      <c r="B137" s="530"/>
      <c r="C137" s="533" t="s">
        <v>2</v>
      </c>
    </row>
    <row r="138" spans="1:3">
      <c r="A138" s="11" t="s">
        <v>475</v>
      </c>
      <c r="B138" s="9"/>
      <c r="C138" s="9"/>
    </row>
    <row r="139" spans="1:3" ht="15.75" customHeight="1">
      <c r="A139" s="13" t="s">
        <v>476</v>
      </c>
      <c r="B139" s="9"/>
      <c r="C139" s="9"/>
    </row>
    <row r="141" spans="1:3" ht="20.399999999999999">
      <c r="A141" s="528" t="s">
        <v>477</v>
      </c>
      <c r="B141" s="529"/>
      <c r="C141" s="530"/>
    </row>
    <row r="142" spans="1:3" ht="15.6">
      <c r="A142" s="5" t="s">
        <v>478</v>
      </c>
      <c r="B142" s="530"/>
      <c r="C142" s="533" t="s">
        <v>2</v>
      </c>
    </row>
    <row r="143" spans="1:3">
      <c r="A143" s="11" t="s">
        <v>5</v>
      </c>
      <c r="B143" s="9" t="s">
        <v>419</v>
      </c>
      <c r="C143" s="9"/>
    </row>
    <row r="144" spans="1:3">
      <c r="A144" s="11" t="s">
        <v>449</v>
      </c>
      <c r="B144" s="9"/>
      <c r="C144" s="9"/>
    </row>
    <row r="145" spans="1:3">
      <c r="A145" s="18" t="s">
        <v>479</v>
      </c>
      <c r="B145" s="9"/>
      <c r="C145" s="9"/>
    </row>
    <row r="146" spans="1:3">
      <c r="A146" s="11" t="s">
        <v>447</v>
      </c>
      <c r="B146" s="9"/>
      <c r="C146" s="9"/>
    </row>
    <row r="147" spans="1:3">
      <c r="A147" s="18" t="s">
        <v>473</v>
      </c>
      <c r="B147" s="9"/>
      <c r="C147" s="9"/>
    </row>
    <row r="148" spans="1:3">
      <c r="A148" s="18" t="s">
        <v>480</v>
      </c>
      <c r="B148" s="9"/>
      <c r="C148" s="9"/>
    </row>
    <row r="149" spans="1:3">
      <c r="A149" s="13" t="s">
        <v>481</v>
      </c>
      <c r="B149" s="9"/>
      <c r="C149" s="9"/>
    </row>
    <row r="150" spans="1:3">
      <c r="A150" s="11" t="s">
        <v>482</v>
      </c>
      <c r="B150" s="9"/>
      <c r="C150" s="9"/>
    </row>
    <row r="151" spans="1:3" ht="15.6">
      <c r="A151" s="17" t="s">
        <v>10</v>
      </c>
      <c r="B151" s="9"/>
      <c r="C151" s="9"/>
    </row>
    <row r="152" spans="1:3" ht="15.6">
      <c r="A152" s="17" t="s">
        <v>12</v>
      </c>
      <c r="B152" s="9"/>
      <c r="C152" s="9"/>
    </row>
    <row r="153" spans="1:3" ht="15.6">
      <c r="A153" s="17" t="s">
        <v>483</v>
      </c>
      <c r="B153" s="9"/>
      <c r="C153" s="9"/>
    </row>
    <row r="154" spans="1:3">
      <c r="A154" s="11" t="s">
        <v>484</v>
      </c>
      <c r="B154" s="9"/>
      <c r="C154" s="9"/>
    </row>
    <row r="155" spans="1:3" ht="15.6">
      <c r="A155" s="17" t="s">
        <v>485</v>
      </c>
      <c r="B155" s="9"/>
      <c r="C155" s="9"/>
    </row>
    <row r="156" spans="1:3" ht="15.6">
      <c r="A156" s="17" t="s">
        <v>486</v>
      </c>
      <c r="B156" s="9"/>
      <c r="C156" s="9"/>
    </row>
    <row r="157" spans="1:3" ht="7.5" customHeight="1">
      <c r="A157" s="11"/>
      <c r="B157" s="21"/>
      <c r="C157" s="21"/>
    </row>
    <row r="158" spans="1:3" ht="15.6">
      <c r="A158" s="5" t="s">
        <v>36</v>
      </c>
      <c r="B158" s="530"/>
      <c r="C158" s="533" t="s">
        <v>2</v>
      </c>
    </row>
    <row r="159" spans="1:3">
      <c r="A159" s="11" t="s">
        <v>487</v>
      </c>
      <c r="B159" s="9" t="s">
        <v>419</v>
      </c>
      <c r="C159" s="9"/>
    </row>
    <row r="160" spans="1:3">
      <c r="A160" s="11" t="s">
        <v>42</v>
      </c>
      <c r="B160" s="9"/>
      <c r="C160" s="9"/>
    </row>
    <row r="161" spans="1:3">
      <c r="A161" s="11" t="s">
        <v>44</v>
      </c>
      <c r="B161" s="9"/>
      <c r="C161" s="9"/>
    </row>
    <row r="162" spans="1:3">
      <c r="A162" s="11" t="s">
        <v>488</v>
      </c>
      <c r="B162" s="9"/>
      <c r="C162" s="9"/>
    </row>
    <row r="163" spans="1:3" ht="7.5" customHeight="1">
      <c r="A163" s="11"/>
      <c r="B163" s="21"/>
      <c r="C163" s="21"/>
    </row>
    <row r="164" spans="1:3" ht="15.6">
      <c r="A164" s="5" t="s">
        <v>489</v>
      </c>
      <c r="B164" s="530"/>
      <c r="C164" s="533" t="s">
        <v>2</v>
      </c>
    </row>
    <row r="165" spans="1:3">
      <c r="A165" s="11" t="s">
        <v>490</v>
      </c>
      <c r="B165" s="9"/>
      <c r="C165" s="9"/>
    </row>
    <row r="166" spans="1:3">
      <c r="A166" s="11" t="s">
        <v>491</v>
      </c>
      <c r="B166" s="9"/>
      <c r="C166" s="9"/>
    </row>
    <row r="167" spans="1:3">
      <c r="A167" s="11" t="s">
        <v>492</v>
      </c>
      <c r="B167" s="9"/>
      <c r="C167" s="9"/>
    </row>
    <row r="168" spans="1:3">
      <c r="A168" s="11" t="s">
        <v>493</v>
      </c>
      <c r="B168" s="9"/>
      <c r="C168" s="9"/>
    </row>
    <row r="169" spans="1:3" ht="7.5" customHeight="1">
      <c r="A169" s="11"/>
      <c r="B169" s="21"/>
      <c r="C169" s="21"/>
    </row>
    <row r="170" spans="1:3" ht="15.6">
      <c r="A170" s="5" t="s">
        <v>83</v>
      </c>
      <c r="B170" s="530"/>
      <c r="C170" s="533" t="s">
        <v>2</v>
      </c>
    </row>
    <row r="171" spans="1:3">
      <c r="A171" s="11" t="s">
        <v>90</v>
      </c>
      <c r="B171" s="9"/>
      <c r="C171" s="9"/>
    </row>
    <row r="172" spans="1:3">
      <c r="A172" s="8" t="s">
        <v>494</v>
      </c>
      <c r="B172" s="9"/>
      <c r="C172" s="9"/>
    </row>
    <row r="173" spans="1:3">
      <c r="A173" s="11" t="s">
        <v>495</v>
      </c>
      <c r="B173" s="9"/>
      <c r="C173" s="9"/>
    </row>
    <row r="174" spans="1:3" ht="15.6">
      <c r="A174" s="534" t="s">
        <v>496</v>
      </c>
      <c r="B174" s="9"/>
      <c r="C174" s="9"/>
    </row>
    <row r="175" spans="1:3" ht="7.5" customHeight="1">
      <c r="A175" s="11"/>
      <c r="B175" s="21"/>
      <c r="C175" s="21"/>
    </row>
    <row r="176" spans="1:3" ht="15.6">
      <c r="A176" s="5" t="s">
        <v>497</v>
      </c>
      <c r="B176" s="530"/>
      <c r="C176" s="533" t="s">
        <v>2</v>
      </c>
    </row>
    <row r="177" spans="1:3">
      <c r="A177" s="11" t="s">
        <v>498</v>
      </c>
      <c r="B177" s="9"/>
      <c r="C177" s="9"/>
    </row>
    <row r="178" spans="1:3">
      <c r="A178" s="11" t="s">
        <v>499</v>
      </c>
      <c r="B178" s="9"/>
      <c r="C178" s="9"/>
    </row>
    <row r="179" spans="1:3">
      <c r="A179" s="11" t="s">
        <v>500</v>
      </c>
      <c r="B179" s="9"/>
      <c r="C179" s="9"/>
    </row>
    <row r="180" spans="1:3">
      <c r="A180" s="11" t="s">
        <v>501</v>
      </c>
      <c r="B180" s="9"/>
      <c r="C180" s="9"/>
    </row>
    <row r="181" spans="1:3">
      <c r="A181" s="11" t="s">
        <v>502</v>
      </c>
      <c r="B181" s="9"/>
      <c r="C181" s="9"/>
    </row>
    <row r="182" spans="1:3">
      <c r="A182" s="8" t="s">
        <v>503</v>
      </c>
      <c r="B182" s="9"/>
      <c r="C182" s="9"/>
    </row>
    <row r="183" spans="1:3" ht="18" customHeight="1">
      <c r="A183" s="8" t="s">
        <v>504</v>
      </c>
      <c r="B183" s="9"/>
      <c r="C183" s="9"/>
    </row>
    <row r="184" spans="1:3">
      <c r="A184" s="8" t="s">
        <v>505</v>
      </c>
      <c r="B184" s="9"/>
      <c r="C184" s="9"/>
    </row>
    <row r="185" spans="1:3">
      <c r="A185" s="11" t="s">
        <v>506</v>
      </c>
      <c r="B185" s="9"/>
      <c r="C185" s="9"/>
    </row>
  </sheetData>
  <dataValidations count="10">
    <dataValidation type="list" allowBlank="1" showInputMessage="1" showErrorMessage="1" sqref="B159 P39 L39 J39 H39 D39 F39 B39 T39" xr:uid="{3285B156-1CA5-4CEB-891C-87A252B2D44C}">
      <formula1>"Please select, Simple random, Stratified random, Other (please specify)"</formula1>
    </dataValidation>
    <dataValidation type="list" allowBlank="1" showInputMessage="1" showErrorMessage="1" sqref="T38" xr:uid="{1102C1ED-D8F4-4BA6-BBC5-52AABE335C9B}">
      <formula1>"Please select, Vehicle, Driver, Occupant, Rider, Passenger, Other (please specify)"</formula1>
    </dataValidation>
    <dataValidation type="list" allowBlank="1" showInputMessage="1" showErrorMessage="1" sqref="B124" xr:uid="{101A2E95-E160-4C79-932A-84A02D74759C}">
      <formula1>"Please select, Area of the road, Functional class, Speed limits, Type of carriageway, Other (Please specify)"</formula1>
    </dataValidation>
    <dataValidation type="list" allowBlank="1" showInputMessage="1" showErrorMessage="1" sqref="D5 F5 H5 J5 P5 T5 B98 B123 B143 B5" xr:uid="{25E0A8E8-B20F-4FD5-B89D-8ADE473517CE}">
      <formula1>"Please select, Roadside observations by researchers, Automated measurements, Self-reported behaviour, Observations/measurements by the police, Analysis of video images, Analysis of existing databases, Other (please specify)"</formula1>
    </dataValidation>
    <dataValidation type="list" allowBlank="1" showInputMessage="1" showErrorMessage="1" sqref="T75" xr:uid="{738EB382-F0FA-4B9F-BA6E-79E1D90F6F7E}">
      <formula1>"Please select, National mobility survey, Automatic traffic measuring points, Traffic counts during measurements, Other (please specify)"</formula1>
    </dataValidation>
    <dataValidation type="list" allowBlank="1" showInputMessage="1" showErrorMessage="1" sqref="L5" xr:uid="{8D4908D6-0605-48BD-BB88-798126606A76}">
      <formula1>"Please select, Roadside observations by researchers, Automated measurements, Self-reported behaviour, Observations/measurements by the police, Analysis of video images, Analysis of existing databases, Enforcement data, Other (please specify)"</formula1>
    </dataValidation>
    <dataValidation type="list" allowBlank="1" showInputMessage="1" showErrorMessage="1" sqref="D38 F38 B38 H38 J38 L38 P38 N38" xr:uid="{132768B3-CB49-4C15-812D-31371621E273}">
      <formula1>"Please select, Vehicle, Driver, Rider, Passenger, Driver and Passenger, Rider and Passenger, Other (please specify)"</formula1>
    </dataValidation>
    <dataValidation type="list" allowBlank="1" showInputMessage="1" showErrorMessage="1" sqref="N5" xr:uid="{21C4F867-3679-40D4-BC94-61F83973D6E0}">
      <formula1>"Please select, Roadside interviews, Telephone interviews, Online survey, Other (please specify)"</formula1>
    </dataValidation>
    <dataValidation type="list" allowBlank="1" showInputMessage="1" showErrorMessage="1" sqref="N6" xr:uid="{5DEAC9A7-ADB5-475D-BC68-13F578C89628}">
      <formula1>"Please select, Period-based prevalence survey, Trip-based prevalence survey"</formula1>
    </dataValidation>
    <dataValidation type="list" allowBlank="1" showInputMessage="1" showErrorMessage="1" sqref="B75 D75 F75 H75 J75 L75 N75 P75" xr:uid="{A9192020-50A7-4443-ADE7-5AC63F508AF5}">
      <formula1>"National mobility survey, Automatic traffic measuring points, Traffic counts during measurements, Other (please specify)"</formula1>
    </dataValidation>
  </dataValidation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83894-3419-4D50-A5D3-F3DDA2F011C7}">
  <sheetPr>
    <tabColor rgb="FF92D050"/>
  </sheetPr>
  <dimension ref="A2"/>
  <sheetViews>
    <sheetView workbookViewId="0">
      <selection activeCell="A3" sqref="A3"/>
    </sheetView>
  </sheetViews>
  <sheetFormatPr defaultRowHeight="14.4"/>
  <sheetData>
    <row r="2" spans="1:1">
      <c r="A2" t="s">
        <v>236</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0F762-A3F9-49F9-ABDD-54154929C2C0}">
  <dimension ref="B1:AA44"/>
  <sheetViews>
    <sheetView workbookViewId="0">
      <selection activeCell="E20" sqref="E20"/>
    </sheetView>
  </sheetViews>
  <sheetFormatPr defaultColWidth="8.88671875" defaultRowHeight="15.6"/>
  <cols>
    <col min="1" max="1" width="5.6640625" style="558" customWidth="1"/>
    <col min="2" max="2" width="16.33203125" style="657" customWidth="1"/>
    <col min="3" max="3" width="15.6640625" style="558" customWidth="1"/>
    <col min="4" max="4" width="39.109375" style="558" customWidth="1"/>
    <col min="5" max="5" width="20.44140625" style="645" customWidth="1"/>
    <col min="6" max="6" width="7.88671875" style="645" customWidth="1"/>
    <col min="7" max="7" width="19.5546875" style="645" customWidth="1"/>
    <col min="8" max="8" width="23.5546875" style="646" customWidth="1"/>
    <col min="9" max="9" width="20.33203125" style="647" customWidth="1"/>
    <col min="10" max="10" width="10" style="648" customWidth="1"/>
    <col min="11" max="11" width="25.88671875" style="648" customWidth="1"/>
    <col min="12" max="12" width="26.109375" style="648" customWidth="1"/>
    <col min="13" max="13" width="32.44140625" style="648" customWidth="1"/>
    <col min="14" max="14" width="10" style="648" customWidth="1"/>
    <col min="15" max="15" width="28.5546875" style="648" customWidth="1"/>
    <col min="16" max="16" width="30.109375" style="648" bestFit="1" customWidth="1"/>
    <col min="17" max="17" width="28.44140625" style="647" customWidth="1"/>
    <col min="18" max="18" width="10" style="648" customWidth="1"/>
    <col min="19" max="19" width="28.5546875" style="648" customWidth="1"/>
    <col min="20" max="20" width="28.88671875" style="648" customWidth="1"/>
    <col min="21" max="21" width="9.5546875" style="648" customWidth="1"/>
    <col min="22" max="22" width="10" style="558" customWidth="1"/>
    <col min="23" max="23" width="28.5546875" style="558" customWidth="1"/>
    <col min="24" max="24" width="28.88671875" style="558" bestFit="1" customWidth="1"/>
    <col min="25" max="32" width="8.88671875" style="558"/>
    <col min="33" max="33" width="12.88671875" style="558" bestFit="1" customWidth="1"/>
    <col min="34" max="16384" width="8.88671875" style="558"/>
  </cols>
  <sheetData>
    <row r="1" spans="2:26" ht="20.399999999999999">
      <c r="B1" s="550" t="s">
        <v>96</v>
      </c>
      <c r="C1" s="551"/>
      <c r="D1" s="551"/>
      <c r="E1" s="552"/>
      <c r="F1" s="552"/>
      <c r="G1" s="552"/>
      <c r="H1" s="553"/>
      <c r="I1" s="554"/>
      <c r="J1" s="555"/>
      <c r="K1" s="555"/>
      <c r="L1" s="556"/>
      <c r="M1" s="555"/>
      <c r="N1" s="555"/>
      <c r="O1" s="555"/>
      <c r="P1" s="555"/>
      <c r="Q1" s="557"/>
      <c r="R1" s="555"/>
      <c r="S1" s="555"/>
      <c r="T1" s="555"/>
      <c r="U1" s="555"/>
      <c r="V1" s="551"/>
      <c r="W1" s="552"/>
    </row>
    <row r="2" spans="2:26" ht="18">
      <c r="B2" s="559" t="s">
        <v>166</v>
      </c>
      <c r="C2" s="560"/>
      <c r="D2" s="560"/>
      <c r="E2" s="560"/>
      <c r="F2" s="560"/>
      <c r="G2" s="560"/>
      <c r="H2" s="561"/>
      <c r="I2" s="562"/>
      <c r="J2" s="563"/>
      <c r="K2" s="564"/>
      <c r="L2" s="564"/>
      <c r="M2" s="563"/>
      <c r="N2" s="563"/>
      <c r="O2" s="563"/>
      <c r="P2" s="564"/>
      <c r="Q2" s="565"/>
      <c r="R2" s="563"/>
      <c r="S2" s="563"/>
      <c r="T2" s="563"/>
      <c r="U2" s="564"/>
      <c r="V2" s="566"/>
      <c r="W2" s="560"/>
      <c r="X2" s="567"/>
    </row>
    <row r="3" spans="2:26" s="579" customFormat="1">
      <c r="B3" s="568" t="s">
        <v>97</v>
      </c>
      <c r="C3" s="569" t="s">
        <v>98</v>
      </c>
      <c r="D3" s="569" t="s">
        <v>100</v>
      </c>
      <c r="E3" s="570" t="s">
        <v>101</v>
      </c>
      <c r="F3" s="570" t="s">
        <v>102</v>
      </c>
      <c r="G3" s="570" t="s">
        <v>103</v>
      </c>
      <c r="H3" s="571" t="s">
        <v>104</v>
      </c>
      <c r="I3" s="572" t="s">
        <v>105</v>
      </c>
      <c r="J3" s="573" t="s">
        <v>106</v>
      </c>
      <c r="K3" s="574" t="s">
        <v>107</v>
      </c>
      <c r="L3" s="574" t="s">
        <v>108</v>
      </c>
      <c r="M3" s="575" t="s">
        <v>109</v>
      </c>
      <c r="N3" s="575" t="s">
        <v>111</v>
      </c>
      <c r="O3" s="576" t="s">
        <v>112</v>
      </c>
      <c r="P3" s="576" t="s">
        <v>113</v>
      </c>
      <c r="Q3" s="577" t="s">
        <v>110</v>
      </c>
      <c r="R3" s="575" t="s">
        <v>115</v>
      </c>
      <c r="S3" s="576" t="s">
        <v>116</v>
      </c>
      <c r="T3" s="576" t="s">
        <v>117</v>
      </c>
      <c r="U3" s="575" t="s">
        <v>114</v>
      </c>
      <c r="V3" s="569" t="s">
        <v>656</v>
      </c>
      <c r="W3" s="578" t="s">
        <v>657</v>
      </c>
      <c r="X3" s="578" t="s">
        <v>658</v>
      </c>
    </row>
    <row r="4" spans="2:26">
      <c r="B4" s="580" t="s">
        <v>18</v>
      </c>
      <c r="C4" s="581" t="s">
        <v>14</v>
      </c>
      <c r="D4" s="581" t="s">
        <v>31</v>
      </c>
      <c r="E4" s="582" t="s">
        <v>16</v>
      </c>
      <c r="F4" s="582" t="s">
        <v>16</v>
      </c>
      <c r="G4" s="582" t="s">
        <v>16</v>
      </c>
      <c r="H4" s="583" t="s">
        <v>16</v>
      </c>
      <c r="I4" s="584" t="s">
        <v>16</v>
      </c>
      <c r="J4" s="585" t="s">
        <v>16</v>
      </c>
      <c r="K4" s="585" t="s">
        <v>16</v>
      </c>
      <c r="L4" s="586" t="s">
        <v>16</v>
      </c>
      <c r="M4" s="586" t="s">
        <v>16</v>
      </c>
      <c r="N4" s="586" t="s">
        <v>16</v>
      </c>
      <c r="O4" s="586" t="s">
        <v>16</v>
      </c>
      <c r="P4" s="586" t="s">
        <v>16</v>
      </c>
      <c r="Q4" s="587" t="s">
        <v>16</v>
      </c>
      <c r="R4" s="586" t="s">
        <v>16</v>
      </c>
      <c r="S4" s="586" t="s">
        <v>16</v>
      </c>
      <c r="T4" s="586" t="s">
        <v>16</v>
      </c>
      <c r="U4" s="586" t="s">
        <v>16</v>
      </c>
      <c r="V4" s="588" t="s">
        <v>16</v>
      </c>
      <c r="W4" s="588" t="s">
        <v>16</v>
      </c>
      <c r="X4" s="588" t="s">
        <v>16</v>
      </c>
    </row>
    <row r="5" spans="2:26">
      <c r="B5" s="580" t="s">
        <v>18</v>
      </c>
      <c r="C5" s="581" t="s">
        <v>12</v>
      </c>
      <c r="D5" s="581" t="s">
        <v>31</v>
      </c>
      <c r="E5" s="582">
        <v>13</v>
      </c>
      <c r="F5" s="582">
        <v>4477</v>
      </c>
      <c r="G5" s="582">
        <v>4477</v>
      </c>
      <c r="H5" s="583">
        <v>0.63469524542059719</v>
      </c>
      <c r="I5" s="584">
        <v>59.983963082384001</v>
      </c>
      <c r="J5" s="585">
        <v>0.88897798331030586</v>
      </c>
      <c r="K5" s="585">
        <v>58.241566235095803</v>
      </c>
      <c r="L5" s="586">
        <v>61.726359929672199</v>
      </c>
      <c r="M5" s="586">
        <v>12.335247279796183</v>
      </c>
      <c r="N5" s="586">
        <v>7.2989628874533627E-2</v>
      </c>
      <c r="O5" s="586">
        <v>59.287309336313015</v>
      </c>
      <c r="P5" s="586">
        <v>59.573428681501184</v>
      </c>
      <c r="Q5" s="587">
        <v>70.903905772348764</v>
      </c>
      <c r="R5" s="586">
        <v>1.0521853565652861</v>
      </c>
      <c r="S5" s="586">
        <v>68.841622473480797</v>
      </c>
      <c r="T5" s="586">
        <v>72.966189071216732</v>
      </c>
      <c r="U5" s="586">
        <v>0.73730590910241856</v>
      </c>
      <c r="V5" s="588">
        <v>6.5774182950781353E-3</v>
      </c>
      <c r="W5" s="588">
        <v>0.72441416924406543</v>
      </c>
      <c r="X5" s="588">
        <v>0.75019764896077168</v>
      </c>
    </row>
    <row r="6" spans="2:26">
      <c r="B6" s="580" t="s">
        <v>18</v>
      </c>
      <c r="C6" s="581" t="s">
        <v>10</v>
      </c>
      <c r="D6" s="581" t="s">
        <v>31</v>
      </c>
      <c r="E6" s="582">
        <v>14</v>
      </c>
      <c r="F6" s="582">
        <v>3174</v>
      </c>
      <c r="G6" s="582">
        <v>3174</v>
      </c>
      <c r="H6" s="583">
        <v>0.36530475457940292</v>
      </c>
      <c r="I6" s="584">
        <v>45.428901246062416</v>
      </c>
      <c r="J6" s="585">
        <v>0.79743527275504289</v>
      </c>
      <c r="K6" s="585">
        <v>43.86592811146253</v>
      </c>
      <c r="L6" s="586">
        <v>46.991874380662303</v>
      </c>
      <c r="M6" s="586">
        <v>14.38222177877673</v>
      </c>
      <c r="N6" s="586">
        <v>7.3378682544779236E-2</v>
      </c>
      <c r="O6" s="586">
        <v>50.43356845541129</v>
      </c>
      <c r="P6" s="586">
        <v>50.750988208261056</v>
      </c>
      <c r="Q6" s="587">
        <v>54.885029239240239</v>
      </c>
      <c r="R6" s="586">
        <v>0.96528942892051872</v>
      </c>
      <c r="S6" s="586">
        <v>52.993061958556019</v>
      </c>
      <c r="T6" s="586">
        <v>56.77699651992446</v>
      </c>
      <c r="U6" s="586">
        <v>0.70288867982417802</v>
      </c>
      <c r="V6" s="588">
        <v>8.1114671332977156E-3</v>
      </c>
      <c r="W6" s="588">
        <v>0.68699020424291446</v>
      </c>
      <c r="X6" s="588">
        <v>0.71878715540544158</v>
      </c>
    </row>
    <row r="7" spans="2:26">
      <c r="B7" s="589" t="s">
        <v>18</v>
      </c>
      <c r="C7" s="590" t="s">
        <v>135</v>
      </c>
      <c r="D7" s="591" t="s">
        <v>137</v>
      </c>
      <c r="E7" s="592">
        <v>27</v>
      </c>
      <c r="F7" s="592">
        <v>7651</v>
      </c>
      <c r="G7" s="593">
        <v>7651</v>
      </c>
      <c r="H7" s="594">
        <v>1</v>
      </c>
      <c r="I7" s="595">
        <v>54.666929790378497</v>
      </c>
      <c r="J7" s="596">
        <v>0.61923659821492105</v>
      </c>
      <c r="K7" s="597">
        <v>53.453226057877252</v>
      </c>
      <c r="L7" s="598">
        <v>55.880633522879741</v>
      </c>
      <c r="M7" s="598">
        <v>13.758171174361276</v>
      </c>
      <c r="N7" s="598">
        <v>1.8872662790619034E-2</v>
      </c>
      <c r="O7" s="598">
        <v>55.51633125925207</v>
      </c>
      <c r="P7" s="598">
        <v>55.742052642337214</v>
      </c>
      <c r="Q7" s="599">
        <v>65.052134011783806</v>
      </c>
      <c r="R7" s="598">
        <v>0.73796960512157661</v>
      </c>
      <c r="S7" s="598">
        <v>63.605713585745519</v>
      </c>
      <c r="T7" s="598">
        <v>66.498554437822094</v>
      </c>
      <c r="U7" s="598">
        <v>0.72473313160762765</v>
      </c>
      <c r="V7" s="600">
        <v>5.1063070726041016E-3</v>
      </c>
      <c r="W7" s="600">
        <v>0.71472476974532362</v>
      </c>
      <c r="X7" s="600">
        <v>0.73474149346993167</v>
      </c>
    </row>
    <row r="8" spans="2:26">
      <c r="B8" s="601"/>
      <c r="C8" s="602"/>
      <c r="D8" s="603"/>
      <c r="E8" s="604"/>
      <c r="F8" s="604"/>
      <c r="G8" s="605"/>
      <c r="H8" s="606"/>
      <c r="I8" s="607"/>
      <c r="J8" s="608"/>
      <c r="K8" s="608"/>
      <c r="L8" s="609"/>
      <c r="M8" s="608"/>
      <c r="N8" s="610"/>
      <c r="O8" s="608"/>
      <c r="P8" s="608"/>
      <c r="Q8" s="611"/>
      <c r="R8" s="608"/>
      <c r="S8" s="610"/>
      <c r="T8" s="608"/>
      <c r="U8" s="608"/>
      <c r="V8" s="612"/>
      <c r="W8" s="606"/>
    </row>
    <row r="9" spans="2:26" s="579" customFormat="1" ht="18">
      <c r="B9" s="559" t="s">
        <v>167</v>
      </c>
      <c r="C9" s="560"/>
      <c r="D9" s="560"/>
      <c r="E9" s="560"/>
      <c r="F9" s="560"/>
      <c r="G9" s="560"/>
      <c r="H9" s="561"/>
      <c r="I9" s="562"/>
      <c r="J9" s="563"/>
      <c r="K9" s="564"/>
      <c r="L9" s="564"/>
      <c r="M9" s="563"/>
      <c r="N9" s="563"/>
      <c r="O9" s="563"/>
      <c r="P9" s="564"/>
      <c r="Q9" s="565"/>
      <c r="R9" s="563"/>
      <c r="S9" s="563"/>
      <c r="T9" s="563"/>
      <c r="U9" s="564"/>
      <c r="V9" s="566"/>
      <c r="W9" s="560"/>
      <c r="X9" s="613"/>
      <c r="Y9" s="614"/>
    </row>
    <row r="10" spans="2:26" s="579" customFormat="1">
      <c r="B10" s="568" t="s">
        <v>97</v>
      </c>
      <c r="C10" s="569" t="s">
        <v>98</v>
      </c>
      <c r="D10" s="569" t="s">
        <v>100</v>
      </c>
      <c r="E10" s="570" t="s">
        <v>101</v>
      </c>
      <c r="F10" s="570" t="s">
        <v>102</v>
      </c>
      <c r="G10" s="570" t="s">
        <v>103</v>
      </c>
      <c r="H10" s="571" t="s">
        <v>104</v>
      </c>
      <c r="I10" s="572" t="s">
        <v>105</v>
      </c>
      <c r="J10" s="573" t="s">
        <v>106</v>
      </c>
      <c r="K10" s="574" t="s">
        <v>107</v>
      </c>
      <c r="L10" s="574" t="s">
        <v>108</v>
      </c>
      <c r="M10" s="573" t="s">
        <v>109</v>
      </c>
      <c r="N10" s="573" t="s">
        <v>111</v>
      </c>
      <c r="O10" s="574" t="s">
        <v>112</v>
      </c>
      <c r="P10" s="574" t="s">
        <v>113</v>
      </c>
      <c r="Q10" s="572" t="s">
        <v>110</v>
      </c>
      <c r="R10" s="573" t="s">
        <v>115</v>
      </c>
      <c r="S10" s="574" t="s">
        <v>116</v>
      </c>
      <c r="T10" s="574" t="s">
        <v>117</v>
      </c>
      <c r="U10" s="573" t="s">
        <v>114</v>
      </c>
      <c r="V10" s="570" t="s">
        <v>656</v>
      </c>
      <c r="W10" s="615" t="s">
        <v>657</v>
      </c>
      <c r="X10" s="615" t="s">
        <v>658</v>
      </c>
      <c r="Z10" s="614"/>
    </row>
    <row r="11" spans="2:26">
      <c r="B11" s="580" t="s">
        <v>18</v>
      </c>
      <c r="C11" s="581" t="s">
        <v>14</v>
      </c>
      <c r="D11" s="581" t="s">
        <v>31</v>
      </c>
      <c r="E11" s="582" t="s">
        <v>16</v>
      </c>
      <c r="F11" s="582" t="s">
        <v>16</v>
      </c>
      <c r="G11" s="582" t="s">
        <v>16</v>
      </c>
      <c r="H11" s="583" t="s">
        <v>16</v>
      </c>
      <c r="I11" s="584" t="s">
        <v>16</v>
      </c>
      <c r="J11" s="585" t="s">
        <v>16</v>
      </c>
      <c r="K11" s="585" t="s">
        <v>16</v>
      </c>
      <c r="L11" s="585" t="s">
        <v>16</v>
      </c>
      <c r="M11" s="585" t="s">
        <v>16</v>
      </c>
      <c r="N11" s="585" t="s">
        <v>16</v>
      </c>
      <c r="O11" s="585" t="s">
        <v>16</v>
      </c>
      <c r="P11" s="585" t="s">
        <v>16</v>
      </c>
      <c r="Q11" s="584" t="s">
        <v>16</v>
      </c>
      <c r="R11" s="585" t="s">
        <v>16</v>
      </c>
      <c r="S11" s="585" t="s">
        <v>16</v>
      </c>
      <c r="T11" s="585" t="s">
        <v>16</v>
      </c>
      <c r="U11" s="585" t="s">
        <v>16</v>
      </c>
      <c r="V11" s="583" t="s">
        <v>16</v>
      </c>
      <c r="W11" s="583" t="s">
        <v>16</v>
      </c>
      <c r="X11" s="583" t="s">
        <v>16</v>
      </c>
    </row>
    <row r="12" spans="2:26">
      <c r="B12" s="580" t="s">
        <v>18</v>
      </c>
      <c r="C12" s="581" t="s">
        <v>14</v>
      </c>
      <c r="D12" s="581" t="s">
        <v>118</v>
      </c>
      <c r="E12" s="582" t="s">
        <v>16</v>
      </c>
      <c r="F12" s="582" t="s">
        <v>16</v>
      </c>
      <c r="G12" s="582" t="s">
        <v>16</v>
      </c>
      <c r="H12" s="583" t="s">
        <v>16</v>
      </c>
      <c r="I12" s="584" t="s">
        <v>16</v>
      </c>
      <c r="J12" s="585" t="s">
        <v>16</v>
      </c>
      <c r="K12" s="585" t="s">
        <v>16</v>
      </c>
      <c r="L12" s="585" t="s">
        <v>16</v>
      </c>
      <c r="M12" s="585" t="s">
        <v>16</v>
      </c>
      <c r="N12" s="585" t="s">
        <v>16</v>
      </c>
      <c r="O12" s="585" t="s">
        <v>16</v>
      </c>
      <c r="P12" s="585" t="s">
        <v>16</v>
      </c>
      <c r="Q12" s="584" t="s">
        <v>16</v>
      </c>
      <c r="R12" s="585" t="s">
        <v>16</v>
      </c>
      <c r="S12" s="585" t="s">
        <v>16</v>
      </c>
      <c r="T12" s="585" t="s">
        <v>16</v>
      </c>
      <c r="U12" s="585" t="s">
        <v>16</v>
      </c>
      <c r="V12" s="583" t="s">
        <v>16</v>
      </c>
      <c r="W12" s="583" t="s">
        <v>16</v>
      </c>
      <c r="X12" s="583" t="s">
        <v>16</v>
      </c>
    </row>
    <row r="13" spans="2:26">
      <c r="B13" s="580" t="s">
        <v>18</v>
      </c>
      <c r="C13" s="581" t="s">
        <v>14</v>
      </c>
      <c r="D13" s="581" t="s">
        <v>119</v>
      </c>
      <c r="E13" s="582" t="s">
        <v>16</v>
      </c>
      <c r="F13" s="582" t="s">
        <v>16</v>
      </c>
      <c r="G13" s="582" t="s">
        <v>16</v>
      </c>
      <c r="H13" s="583" t="s">
        <v>16</v>
      </c>
      <c r="I13" s="584" t="s">
        <v>16</v>
      </c>
      <c r="J13" s="585" t="s">
        <v>16</v>
      </c>
      <c r="K13" s="585" t="s">
        <v>16</v>
      </c>
      <c r="L13" s="585" t="s">
        <v>16</v>
      </c>
      <c r="M13" s="585" t="s">
        <v>16</v>
      </c>
      <c r="N13" s="585" t="s">
        <v>16</v>
      </c>
      <c r="O13" s="585" t="s">
        <v>16</v>
      </c>
      <c r="P13" s="585" t="s">
        <v>16</v>
      </c>
      <c r="Q13" s="584" t="s">
        <v>16</v>
      </c>
      <c r="R13" s="585" t="s">
        <v>16</v>
      </c>
      <c r="S13" s="585" t="s">
        <v>16</v>
      </c>
      <c r="T13" s="585" t="s">
        <v>16</v>
      </c>
      <c r="U13" s="585" t="s">
        <v>16</v>
      </c>
      <c r="V13" s="583" t="s">
        <v>16</v>
      </c>
      <c r="W13" s="583" t="s">
        <v>16</v>
      </c>
      <c r="X13" s="583" t="s">
        <v>16</v>
      </c>
    </row>
    <row r="14" spans="2:26">
      <c r="B14" s="580" t="s">
        <v>18</v>
      </c>
      <c r="C14" s="581" t="s">
        <v>14</v>
      </c>
      <c r="D14" s="581" t="s">
        <v>34</v>
      </c>
      <c r="E14" s="582" t="s">
        <v>16</v>
      </c>
      <c r="F14" s="582" t="s">
        <v>16</v>
      </c>
      <c r="G14" s="582" t="s">
        <v>16</v>
      </c>
      <c r="H14" s="583" t="s">
        <v>16</v>
      </c>
      <c r="I14" s="584" t="s">
        <v>16</v>
      </c>
      <c r="J14" s="585" t="s">
        <v>16</v>
      </c>
      <c r="K14" s="585" t="s">
        <v>16</v>
      </c>
      <c r="L14" s="585" t="s">
        <v>16</v>
      </c>
      <c r="M14" s="585" t="s">
        <v>16</v>
      </c>
      <c r="N14" s="585" t="s">
        <v>16</v>
      </c>
      <c r="O14" s="585" t="s">
        <v>16</v>
      </c>
      <c r="P14" s="585" t="s">
        <v>16</v>
      </c>
      <c r="Q14" s="584" t="s">
        <v>16</v>
      </c>
      <c r="R14" s="585" t="s">
        <v>16</v>
      </c>
      <c r="S14" s="585" t="s">
        <v>16</v>
      </c>
      <c r="T14" s="585" t="s">
        <v>16</v>
      </c>
      <c r="U14" s="585" t="s">
        <v>16</v>
      </c>
      <c r="V14" s="583" t="s">
        <v>16</v>
      </c>
      <c r="W14" s="583" t="s">
        <v>16</v>
      </c>
      <c r="X14" s="583" t="s">
        <v>16</v>
      </c>
    </row>
    <row r="15" spans="2:26" s="625" customFormat="1">
      <c r="B15" s="616" t="s">
        <v>18</v>
      </c>
      <c r="C15" s="617" t="s">
        <v>128</v>
      </c>
      <c r="D15" s="618" t="s">
        <v>121</v>
      </c>
      <c r="E15" s="619" t="s">
        <v>16</v>
      </c>
      <c r="F15" s="619" t="s">
        <v>16</v>
      </c>
      <c r="G15" s="619" t="s">
        <v>16</v>
      </c>
      <c r="H15" s="620" t="s">
        <v>16</v>
      </c>
      <c r="I15" s="621" t="s">
        <v>16</v>
      </c>
      <c r="J15" s="622" t="s">
        <v>16</v>
      </c>
      <c r="K15" s="623" t="s">
        <v>16</v>
      </c>
      <c r="L15" s="623" t="s">
        <v>16</v>
      </c>
      <c r="M15" s="623" t="s">
        <v>16</v>
      </c>
      <c r="N15" s="623" t="s">
        <v>16</v>
      </c>
      <c r="O15" s="622" t="s">
        <v>16</v>
      </c>
      <c r="P15" s="623" t="s">
        <v>16</v>
      </c>
      <c r="Q15" s="621" t="s">
        <v>16</v>
      </c>
      <c r="R15" s="623" t="s">
        <v>16</v>
      </c>
      <c r="S15" s="623" t="s">
        <v>16</v>
      </c>
      <c r="T15" s="622" t="s">
        <v>16</v>
      </c>
      <c r="U15" s="623" t="s">
        <v>16</v>
      </c>
      <c r="V15" s="620" t="s">
        <v>16</v>
      </c>
      <c r="W15" s="620" t="s">
        <v>16</v>
      </c>
      <c r="X15" s="624" t="s">
        <v>16</v>
      </c>
    </row>
    <row r="16" spans="2:26">
      <c r="B16" s="580" t="s">
        <v>18</v>
      </c>
      <c r="C16" s="581" t="s">
        <v>12</v>
      </c>
      <c r="D16" s="581" t="s">
        <v>31</v>
      </c>
      <c r="E16" s="582">
        <v>13</v>
      </c>
      <c r="F16" s="582">
        <v>4477</v>
      </c>
      <c r="G16" s="582">
        <v>4477</v>
      </c>
      <c r="H16" s="583">
        <v>0.63469524542059719</v>
      </c>
      <c r="I16" s="584">
        <v>59.983963082384001</v>
      </c>
      <c r="J16" s="585">
        <v>0.88897798331030586</v>
      </c>
      <c r="K16" s="585">
        <v>58.241566235095803</v>
      </c>
      <c r="L16" s="585">
        <v>61.726359929672199</v>
      </c>
      <c r="M16" s="585">
        <v>12.335247279796183</v>
      </c>
      <c r="N16" s="585">
        <v>7.2989628874533627E-2</v>
      </c>
      <c r="O16" s="585">
        <v>59.287309336313015</v>
      </c>
      <c r="P16" s="585">
        <v>59.573428681501184</v>
      </c>
      <c r="Q16" s="584">
        <v>70.903905772348764</v>
      </c>
      <c r="R16" s="585">
        <v>1.0521853565652861</v>
      </c>
      <c r="S16" s="585">
        <v>68.841622473480797</v>
      </c>
      <c r="T16" s="585">
        <v>72.966189071216732</v>
      </c>
      <c r="U16" s="585">
        <v>0.73730590910241856</v>
      </c>
      <c r="V16" s="583">
        <v>6.5774182950781353E-3</v>
      </c>
      <c r="W16" s="583">
        <v>0.72441416924406543</v>
      </c>
      <c r="X16" s="583">
        <v>0.75019764896077168</v>
      </c>
    </row>
    <row r="17" spans="2:27">
      <c r="B17" s="580" t="s">
        <v>18</v>
      </c>
      <c r="C17" s="581" t="s">
        <v>12</v>
      </c>
      <c r="D17" s="581" t="s">
        <v>118</v>
      </c>
      <c r="E17" s="582">
        <v>13</v>
      </c>
      <c r="F17" s="582">
        <v>1942</v>
      </c>
      <c r="G17" s="582">
        <v>1942</v>
      </c>
      <c r="H17" s="583">
        <v>0.63469524542059719</v>
      </c>
      <c r="I17" s="584">
        <v>59.827958487924398</v>
      </c>
      <c r="J17" s="585">
        <v>1.3504090070008632</v>
      </c>
      <c r="K17" s="585">
        <v>57.18115683420271</v>
      </c>
      <c r="L17" s="585">
        <v>62.474760141646087</v>
      </c>
      <c r="M17" s="585">
        <v>14.968358890550054</v>
      </c>
      <c r="N17" s="585">
        <v>8.8570170950000318E-2</v>
      </c>
      <c r="O17" s="585">
        <v>59.256771473845099</v>
      </c>
      <c r="P17" s="585">
        <v>59.603966543969101</v>
      </c>
      <c r="Q17" s="584">
        <v>71.875034677559299</v>
      </c>
      <c r="R17" s="585">
        <v>1.6246395495366182</v>
      </c>
      <c r="S17" s="585">
        <v>68.690741160467525</v>
      </c>
      <c r="T17" s="585">
        <v>75.059328194651073</v>
      </c>
      <c r="U17" s="585">
        <v>0.49653724729029824</v>
      </c>
      <c r="V17" s="583">
        <v>1.1381013398690687E-2</v>
      </c>
      <c r="W17" s="583">
        <v>0.47423046102886451</v>
      </c>
      <c r="X17" s="583">
        <v>0.51884403355173203</v>
      </c>
    </row>
    <row r="18" spans="2:27">
      <c r="B18" s="580" t="s">
        <v>18</v>
      </c>
      <c r="C18" s="581" t="s">
        <v>12</v>
      </c>
      <c r="D18" s="581" t="s">
        <v>119</v>
      </c>
      <c r="E18" s="582">
        <v>13</v>
      </c>
      <c r="F18" s="582">
        <v>582</v>
      </c>
      <c r="G18" s="582">
        <v>582</v>
      </c>
      <c r="H18" s="583">
        <v>0.63469524542059719</v>
      </c>
      <c r="I18" s="584">
        <v>55.358246760449155</v>
      </c>
      <c r="J18" s="585">
        <v>2.2738530350034458</v>
      </c>
      <c r="K18" s="585">
        <v>50.901494811842404</v>
      </c>
      <c r="L18" s="585">
        <v>59.814998709055907</v>
      </c>
      <c r="M18" s="585">
        <v>16.273231080931406</v>
      </c>
      <c r="N18" s="585">
        <v>9.6291308171191747E-2</v>
      </c>
      <c r="O18" s="585">
        <v>59.241638044891566</v>
      </c>
      <c r="P18" s="585">
        <v>59.619099972922633</v>
      </c>
      <c r="Q18" s="584">
        <v>66.556472931782139</v>
      </c>
      <c r="R18" s="585">
        <v>2.7380504565707446</v>
      </c>
      <c r="S18" s="585">
        <v>61.189894036903482</v>
      </c>
      <c r="T18" s="585">
        <v>71.923051826660796</v>
      </c>
      <c r="U18" s="585">
        <v>0.68270917041774937</v>
      </c>
      <c r="V18" s="583">
        <v>1.9292350167666249E-2</v>
      </c>
      <c r="W18" s="583">
        <v>0.64489616408912354</v>
      </c>
      <c r="X18" s="583">
        <v>0.7205221767463752</v>
      </c>
    </row>
    <row r="19" spans="2:27">
      <c r="B19" s="580" t="s">
        <v>18</v>
      </c>
      <c r="C19" s="581" t="s">
        <v>12</v>
      </c>
      <c r="D19" s="581" t="s">
        <v>34</v>
      </c>
      <c r="E19" s="582">
        <v>13</v>
      </c>
      <c r="F19" s="582">
        <v>318</v>
      </c>
      <c r="G19" s="582">
        <v>318</v>
      </c>
      <c r="H19" s="583">
        <v>0.63469524542059719</v>
      </c>
      <c r="I19" s="584">
        <v>60.179068614106825</v>
      </c>
      <c r="J19" s="585">
        <v>3.7010088181089587</v>
      </c>
      <c r="K19" s="585">
        <v>52.925091330613263</v>
      </c>
      <c r="L19" s="585">
        <v>67.43304589760038</v>
      </c>
      <c r="M19" s="585">
        <v>14.103596509806806</v>
      </c>
      <c r="N19" s="585">
        <v>8.345323378583909E-2</v>
      </c>
      <c r="O19" s="585">
        <v>59.266800670686855</v>
      </c>
      <c r="P19" s="585">
        <v>59.593937347127344</v>
      </c>
      <c r="Q19" s="584">
        <v>68.916522545255063</v>
      </c>
      <c r="R19" s="585">
        <v>4.2428992977341631</v>
      </c>
      <c r="S19" s="585">
        <v>60.600439921696108</v>
      </c>
      <c r="T19" s="585">
        <v>77.232605168814018</v>
      </c>
      <c r="U19" s="585">
        <v>0.73521996803400691</v>
      </c>
      <c r="V19" s="583">
        <v>2.7363055289237149E-2</v>
      </c>
      <c r="W19" s="583">
        <v>0.68158837966710206</v>
      </c>
      <c r="X19" s="583">
        <v>0.78885155640091176</v>
      </c>
    </row>
    <row r="20" spans="2:27">
      <c r="B20" s="616" t="s">
        <v>18</v>
      </c>
      <c r="C20" s="617" t="s">
        <v>131</v>
      </c>
      <c r="D20" s="618" t="s">
        <v>121</v>
      </c>
      <c r="E20" s="619">
        <v>13</v>
      </c>
      <c r="F20" s="619">
        <v>7211</v>
      </c>
      <c r="G20" s="619">
        <f>Table11320[[#This Row],[N]]</f>
        <v>7211</v>
      </c>
      <c r="H20" s="620">
        <v>0.63469524542059719</v>
      </c>
      <c r="I20" s="621">
        <v>59.913135532895765</v>
      </c>
      <c r="J20" s="622">
        <v>0.70622403767333475</v>
      </c>
      <c r="K20" s="623">
        <v>58.528936419056031</v>
      </c>
      <c r="L20" s="623">
        <v>61.2973346467355</v>
      </c>
      <c r="M20" s="623">
        <v>13.161490196752805</v>
      </c>
      <c r="N20" s="623">
        <v>7.787864021747222E-2</v>
      </c>
      <c r="O20" s="622">
        <v>59.277726874080855</v>
      </c>
      <c r="P20" s="623">
        <v>59.583011143733344</v>
      </c>
      <c r="Q20" s="621">
        <v>72.134568718060066</v>
      </c>
      <c r="R20" s="623">
        <v>0.85150553113436611</v>
      </c>
      <c r="S20" s="623">
        <v>70.465617877036706</v>
      </c>
      <c r="T20" s="622">
        <v>73.803519559083426</v>
      </c>
      <c r="U20" s="623">
        <v>0.61234751279005895</v>
      </c>
      <c r="V20" s="620">
        <v>5.7915614499483023E-3</v>
      </c>
      <c r="W20" s="620">
        <v>0.60099605234816023</v>
      </c>
      <c r="X20" s="624">
        <v>0.62369897323195767</v>
      </c>
      <c r="Y20" s="625"/>
      <c r="AA20" s="625"/>
    </row>
    <row r="21" spans="2:27">
      <c r="B21" s="580" t="s">
        <v>18</v>
      </c>
      <c r="C21" s="581" t="s">
        <v>10</v>
      </c>
      <c r="D21" s="581" t="s">
        <v>31</v>
      </c>
      <c r="E21" s="582">
        <v>14</v>
      </c>
      <c r="F21" s="582">
        <v>3174</v>
      </c>
      <c r="G21" s="582">
        <v>3174</v>
      </c>
      <c r="H21" s="583">
        <v>0.36530475457940292</v>
      </c>
      <c r="I21" s="584">
        <v>45.428901246062416</v>
      </c>
      <c r="J21" s="585">
        <v>0.79743527275504289</v>
      </c>
      <c r="K21" s="585">
        <v>43.86592811146253</v>
      </c>
      <c r="L21" s="585">
        <v>46.991874380662303</v>
      </c>
      <c r="M21" s="585">
        <v>14.38222177877673</v>
      </c>
      <c r="N21" s="585">
        <v>7.3378682544779236E-2</v>
      </c>
      <c r="O21" s="585">
        <v>50.43356845541129</v>
      </c>
      <c r="P21" s="585">
        <v>50.750988208261056</v>
      </c>
      <c r="Q21" s="584">
        <v>54.885029239240239</v>
      </c>
      <c r="R21" s="585">
        <v>0.96528942892051872</v>
      </c>
      <c r="S21" s="585">
        <v>52.993061958556019</v>
      </c>
      <c r="T21" s="585">
        <v>56.77699651992446</v>
      </c>
      <c r="U21" s="585">
        <v>0.70288867982417802</v>
      </c>
      <c r="V21" s="583">
        <v>8.1114671332977156E-3</v>
      </c>
      <c r="W21" s="583">
        <v>0.68699020424291446</v>
      </c>
      <c r="X21" s="583">
        <v>0.71878715540544158</v>
      </c>
    </row>
    <row r="22" spans="2:27">
      <c r="B22" s="580" t="s">
        <v>18</v>
      </c>
      <c r="C22" s="581" t="s">
        <v>10</v>
      </c>
      <c r="D22" s="581" t="s">
        <v>118</v>
      </c>
      <c r="E22" s="582">
        <v>14</v>
      </c>
      <c r="F22" s="582">
        <v>1119</v>
      </c>
      <c r="G22" s="582">
        <v>1119</v>
      </c>
      <c r="H22" s="583">
        <v>0.36530475457940292</v>
      </c>
      <c r="I22" s="584">
        <v>42.872375628049504</v>
      </c>
      <c r="J22" s="585">
        <v>1.2665943078308861</v>
      </c>
      <c r="K22" s="585">
        <v>40.389850784700968</v>
      </c>
      <c r="L22" s="585">
        <v>45.354900471398039</v>
      </c>
      <c r="M22" s="585">
        <v>14.694502770629121</v>
      </c>
      <c r="N22" s="585">
        <v>7.4971952911373069E-2</v>
      </c>
      <c r="O22" s="585">
        <v>50.43044564549276</v>
      </c>
      <c r="P22" s="585">
        <v>50.766121637214589</v>
      </c>
      <c r="Q22" s="584">
        <v>51.741152277732056</v>
      </c>
      <c r="R22" s="585">
        <v>1.5317333475620727</v>
      </c>
      <c r="S22" s="585">
        <v>48.738954916510394</v>
      </c>
      <c r="T22" s="585">
        <v>54.743349638953717</v>
      </c>
      <c r="U22" s="585">
        <v>0.57760052322107558</v>
      </c>
      <c r="V22" s="583">
        <v>1.4765917292550827E-2</v>
      </c>
      <c r="W22" s="583">
        <v>0.54865932532767592</v>
      </c>
      <c r="X22" s="583">
        <v>0.60654172111447524</v>
      </c>
    </row>
    <row r="23" spans="2:27">
      <c r="B23" s="580" t="s">
        <v>18</v>
      </c>
      <c r="C23" s="581" t="s">
        <v>10</v>
      </c>
      <c r="D23" s="581" t="s">
        <v>119</v>
      </c>
      <c r="E23" s="582">
        <v>14</v>
      </c>
      <c r="F23" s="582">
        <v>245</v>
      </c>
      <c r="G23" s="582">
        <v>245</v>
      </c>
      <c r="H23" s="583">
        <v>0.36530475457940292</v>
      </c>
      <c r="I23" s="584">
        <v>41.377567559970402</v>
      </c>
      <c r="J23" s="585">
        <v>2.6113766246942962</v>
      </c>
      <c r="K23" s="585">
        <v>36.259269375569581</v>
      </c>
      <c r="L23" s="585">
        <v>46.495865744371223</v>
      </c>
      <c r="M23" s="585">
        <v>19.4051510236221</v>
      </c>
      <c r="N23" s="585">
        <v>9.9005872569500511E-2</v>
      </c>
      <c r="O23" s="585">
        <v>50.383339162962834</v>
      </c>
      <c r="P23" s="585">
        <v>50.740959011419299</v>
      </c>
      <c r="Q23" s="584">
        <v>49.88215000335498</v>
      </c>
      <c r="R23" s="585">
        <v>3.1547481150163792</v>
      </c>
      <c r="S23" s="585">
        <v>43.698843697922875</v>
      </c>
      <c r="T23" s="585">
        <v>56.065456308787084</v>
      </c>
      <c r="U23" s="585">
        <v>0.63427678839260726</v>
      </c>
      <c r="V23" s="583">
        <v>3.0770363696852852E-2</v>
      </c>
      <c r="W23" s="583">
        <v>0.57396687554677572</v>
      </c>
      <c r="X23" s="583">
        <v>0.6945867012384388</v>
      </c>
    </row>
    <row r="24" spans="2:27">
      <c r="B24" s="580" t="s">
        <v>18</v>
      </c>
      <c r="C24" s="581" t="s">
        <v>10</v>
      </c>
      <c r="D24" s="581" t="s">
        <v>34</v>
      </c>
      <c r="E24" s="582">
        <v>14</v>
      </c>
      <c r="F24" s="626">
        <v>973</v>
      </c>
      <c r="G24" s="626">
        <v>973</v>
      </c>
      <c r="H24" s="627">
        <v>0.36530475457940292</v>
      </c>
      <c r="I24" s="628">
        <v>43.790336041112525</v>
      </c>
      <c r="J24" s="629">
        <v>1.3877318865153438</v>
      </c>
      <c r="K24" s="629">
        <v>41.070381543542453</v>
      </c>
      <c r="L24" s="629">
        <v>46.510290538682597</v>
      </c>
      <c r="M24" s="629">
        <v>13.149751301680777</v>
      </c>
      <c r="N24" s="629">
        <v>6.7090567865718251E-2</v>
      </c>
      <c r="O24" s="629">
        <v>50.445893160182244</v>
      </c>
      <c r="P24" s="629">
        <v>50.7300328080253</v>
      </c>
      <c r="Q24" s="628">
        <v>52.153718247656229</v>
      </c>
      <c r="R24" s="629">
        <v>1.6558645999256711</v>
      </c>
      <c r="S24" s="629">
        <v>48.908223631801917</v>
      </c>
      <c r="T24" s="629">
        <v>55.399212863510542</v>
      </c>
      <c r="U24" s="629">
        <v>0.77525067214004173</v>
      </c>
      <c r="V24" s="627">
        <v>1.3381779097160269E-2</v>
      </c>
      <c r="W24" s="627">
        <v>0.74902238510960761</v>
      </c>
      <c r="X24" s="627">
        <v>0.80147895917047585</v>
      </c>
    </row>
    <row r="25" spans="2:27">
      <c r="B25" s="616" t="s">
        <v>18</v>
      </c>
      <c r="C25" s="617" t="s">
        <v>168</v>
      </c>
      <c r="D25" s="618" t="s">
        <v>121</v>
      </c>
      <c r="E25" s="619">
        <v>14</v>
      </c>
      <c r="F25" s="619">
        <v>5511</v>
      </c>
      <c r="G25" s="619">
        <f>Table11320[[#This Row],[N]]</f>
        <v>5511</v>
      </c>
      <c r="H25" s="620">
        <v>0.36530475457940292</v>
      </c>
      <c r="I25" s="621">
        <v>51.335061060517788</v>
      </c>
      <c r="J25" s="630">
        <v>0.68474226622389356</v>
      </c>
      <c r="K25" s="623">
        <v>49.992966218718955</v>
      </c>
      <c r="L25" s="623">
        <v>52.67715590231662</v>
      </c>
      <c r="M25" s="623">
        <v>14.576693371029284</v>
      </c>
      <c r="N25" s="623">
        <v>7.4370884546067773E-2</v>
      </c>
      <c r="O25" s="630">
        <v>50.431623739488764</v>
      </c>
      <c r="P25" s="630">
        <v>50.72121289098682</v>
      </c>
      <c r="Q25" s="621">
        <v>61.947659253595184</v>
      </c>
      <c r="R25" s="623">
        <v>0.8277053461452144</v>
      </c>
      <c r="S25" s="623">
        <v>60.325356775150567</v>
      </c>
      <c r="T25" s="630">
        <v>63.5699617320398</v>
      </c>
      <c r="U25" s="623">
        <v>0.5805129592915812</v>
      </c>
      <c r="V25" s="620">
        <v>6.6473726892761677E-3</v>
      </c>
      <c r="W25" s="620">
        <v>0.56748410882059996</v>
      </c>
      <c r="X25" s="624">
        <v>0.59354180976256243</v>
      </c>
      <c r="Y25" s="625"/>
      <c r="AA25" s="625"/>
    </row>
    <row r="26" spans="2:27">
      <c r="B26" s="616" t="s">
        <v>18</v>
      </c>
      <c r="C26" s="618" t="s">
        <v>135</v>
      </c>
      <c r="D26" s="617" t="s">
        <v>137</v>
      </c>
      <c r="E26" s="631">
        <v>27</v>
      </c>
      <c r="F26" s="631">
        <v>7651</v>
      </c>
      <c r="G26" s="632">
        <f>Table11320[[#This Row],[N]]</f>
        <v>7651</v>
      </c>
      <c r="H26" s="633">
        <v>1</v>
      </c>
      <c r="I26" s="621">
        <v>54.666929790378497</v>
      </c>
      <c r="J26" s="630">
        <v>0.61923659821492105</v>
      </c>
      <c r="K26" s="623">
        <v>53.453226057877252</v>
      </c>
      <c r="L26" s="623">
        <v>55.880633522879741</v>
      </c>
      <c r="M26" s="623">
        <v>13.758171174361276</v>
      </c>
      <c r="N26" s="623">
        <v>1.8872662790619034E-2</v>
      </c>
      <c r="O26" s="630">
        <v>55.51633125925207</v>
      </c>
      <c r="P26" s="630">
        <v>55.742052642337214</v>
      </c>
      <c r="Q26" s="621">
        <v>65.052134011783806</v>
      </c>
      <c r="R26" s="623">
        <v>0.73796960512157661</v>
      </c>
      <c r="S26" s="623">
        <v>63.605713585745519</v>
      </c>
      <c r="T26" s="630">
        <v>66.498554437822094</v>
      </c>
      <c r="U26" s="623">
        <v>0.72473313160762765</v>
      </c>
      <c r="V26" s="620">
        <v>5.1063070726041016E-3</v>
      </c>
      <c r="W26" s="620">
        <v>0.71472476974532362</v>
      </c>
      <c r="X26" s="620">
        <v>0.73474149346993167</v>
      </c>
    </row>
    <row r="27" spans="2:27">
      <c r="B27" s="616" t="s">
        <v>18</v>
      </c>
      <c r="C27" s="618" t="s">
        <v>135</v>
      </c>
      <c r="D27" s="617" t="s">
        <v>138</v>
      </c>
      <c r="E27" s="631">
        <v>27</v>
      </c>
      <c r="F27" s="631">
        <v>3049</v>
      </c>
      <c r="G27" s="632">
        <f>Table11320[[#This Row],[N]]</f>
        <v>3049</v>
      </c>
      <c r="H27" s="633">
        <v>1</v>
      </c>
      <c r="I27" s="621">
        <v>53.634003452547056</v>
      </c>
      <c r="J27" s="630">
        <v>0.96222048377436664</v>
      </c>
      <c r="K27" s="623">
        <v>51.748051304349296</v>
      </c>
      <c r="L27" s="623">
        <v>55.519955600744815</v>
      </c>
      <c r="M27" s="623">
        <v>14.968358890550054</v>
      </c>
      <c r="N27" s="623">
        <v>2.0532728244924629E-2</v>
      </c>
      <c r="O27" s="630">
        <v>55.513077530961631</v>
      </c>
      <c r="P27" s="630">
        <v>55.716890016541925</v>
      </c>
      <c r="Q27" s="621">
        <v>64.520031708759845</v>
      </c>
      <c r="R27" s="623">
        <v>1.1593749885393898</v>
      </c>
      <c r="S27" s="623">
        <v>62.247656731222641</v>
      </c>
      <c r="T27" s="630">
        <v>66.792406686297056</v>
      </c>
      <c r="U27" s="623">
        <v>0.52615004740959326</v>
      </c>
      <c r="V27" s="620">
        <v>9.0426665303892304E-3</v>
      </c>
      <c r="W27" s="620">
        <v>0.50842642101003033</v>
      </c>
      <c r="X27" s="620">
        <v>0.54387367380915619</v>
      </c>
    </row>
    <row r="28" spans="2:27">
      <c r="B28" s="616" t="s">
        <v>18</v>
      </c>
      <c r="C28" s="618" t="s">
        <v>135</v>
      </c>
      <c r="D28" s="617" t="s">
        <v>139</v>
      </c>
      <c r="E28" s="631">
        <v>27</v>
      </c>
      <c r="F28" s="631">
        <v>827</v>
      </c>
      <c r="G28" s="632">
        <f>Table11320[[#This Row],[N]]</f>
        <v>827</v>
      </c>
      <c r="H28" s="633">
        <v>1</v>
      </c>
      <c r="I28" s="621">
        <v>50.929095426027473</v>
      </c>
      <c r="J28" s="630">
        <v>1.7535052700659886</v>
      </c>
      <c r="K28" s="623">
        <v>47.492225096698135</v>
      </c>
      <c r="L28" s="623">
        <v>54.365965755356811</v>
      </c>
      <c r="M28" s="623">
        <v>17.319647229340195</v>
      </c>
      <c r="N28" s="623">
        <v>2.3758089477832915E-2</v>
      </c>
      <c r="O28" s="630">
        <v>55.506755822945131</v>
      </c>
      <c r="P28" s="630">
        <v>55.705963813147925</v>
      </c>
      <c r="Q28" s="621">
        <v>61.27396136063529</v>
      </c>
      <c r="R28" s="623">
        <v>2.113246177530872</v>
      </c>
      <c r="S28" s="623">
        <v>57.131998852674784</v>
      </c>
      <c r="T28" s="630">
        <v>65.415923868595797</v>
      </c>
      <c r="U28" s="623">
        <v>0.66736554180001162</v>
      </c>
      <c r="V28" s="620">
        <v>1.6383728893393689E-2</v>
      </c>
      <c r="W28" s="620">
        <v>0.63525343316895999</v>
      </c>
      <c r="X28" s="620">
        <v>0.69947765043106325</v>
      </c>
    </row>
    <row r="29" spans="2:27">
      <c r="B29" s="616" t="s">
        <v>18</v>
      </c>
      <c r="C29" s="618" t="s">
        <v>135</v>
      </c>
      <c r="D29" s="617" t="s">
        <v>140</v>
      </c>
      <c r="E29" s="631">
        <v>27</v>
      </c>
      <c r="F29" s="631">
        <v>1233</v>
      </c>
      <c r="G29" s="631">
        <f>Table11320[[#This Row],[N]]</f>
        <v>1233</v>
      </c>
      <c r="H29" s="634">
        <v>1</v>
      </c>
      <c r="I29" s="635">
        <v>54.19218668366166</v>
      </c>
      <c r="J29" s="630">
        <v>1.529011393065542</v>
      </c>
      <c r="K29" s="630">
        <v>51.195324353253199</v>
      </c>
      <c r="L29" s="630">
        <v>57.189049014070122</v>
      </c>
      <c r="M29" s="630">
        <v>14.009214628265044</v>
      </c>
      <c r="N29" s="630">
        <v>1.921702966840198E-2</v>
      </c>
      <c r="O29" s="630">
        <v>55.515656300171614</v>
      </c>
      <c r="P29" s="630">
        <v>55.697143896109445</v>
      </c>
      <c r="Q29" s="635">
        <v>62.792990435258147</v>
      </c>
      <c r="R29" s="630">
        <v>1.7739592993058793</v>
      </c>
      <c r="S29" s="630">
        <v>59.316030208618628</v>
      </c>
      <c r="T29" s="630">
        <v>66.269950661897667</v>
      </c>
      <c r="U29" s="636">
        <v>0.74984337457310257</v>
      </c>
      <c r="V29" s="620">
        <v>1.2334164770486176E-2</v>
      </c>
      <c r="W29" s="620">
        <v>0.72566841162294971</v>
      </c>
      <c r="X29" s="620">
        <v>0.77401833752325544</v>
      </c>
    </row>
    <row r="30" spans="2:27" s="643" customFormat="1">
      <c r="B30" s="637" t="s">
        <v>18</v>
      </c>
      <c r="C30" s="638" t="s">
        <v>135</v>
      </c>
      <c r="D30" s="638" t="s">
        <v>121</v>
      </c>
      <c r="E30" s="639">
        <v>27</v>
      </c>
      <c r="F30" s="639">
        <v>12588</v>
      </c>
      <c r="G30" s="639">
        <v>12588</v>
      </c>
      <c r="H30" s="640">
        <v>1</v>
      </c>
      <c r="I30" s="641">
        <v>56.545257513713324</v>
      </c>
      <c r="J30" s="642">
        <v>0.4995088857354763</v>
      </c>
      <c r="K30" s="642">
        <v>55.566220097671788</v>
      </c>
      <c r="L30" s="642">
        <v>57.524294929754859</v>
      </c>
      <c r="M30" s="642">
        <v>14.480816593189168</v>
      </c>
      <c r="N30" s="642">
        <v>1.9863945944018063E-2</v>
      </c>
      <c r="O30" s="642">
        <v>55.514388344271403</v>
      </c>
      <c r="P30" s="642">
        <v>55.700266706027975</v>
      </c>
      <c r="Q30" s="641">
        <v>68.13503845293495</v>
      </c>
      <c r="R30" s="642">
        <v>0.6028114690227897</v>
      </c>
      <c r="S30" s="642">
        <v>66.953527973650282</v>
      </c>
      <c r="T30" s="642">
        <v>69.316548932219618</v>
      </c>
      <c r="U30" s="642">
        <v>0.59984879955047909</v>
      </c>
      <c r="V30" s="639">
        <v>4.3667124257620576E-3</v>
      </c>
      <c r="W30" s="639">
        <v>0.59129004319598544</v>
      </c>
      <c r="X30" s="639">
        <v>0.60840755590497275</v>
      </c>
    </row>
    <row r="31" spans="2:27">
      <c r="B31" s="644"/>
    </row>
    <row r="32" spans="2:27">
      <c r="B32" s="649" t="s">
        <v>147</v>
      </c>
      <c r="C32" s="650"/>
      <c r="D32" s="650"/>
      <c r="E32" s="650"/>
    </row>
    <row r="33" spans="2:21" s="647" customFormat="1">
      <c r="B33" s="651"/>
      <c r="C33" s="650" t="s">
        <v>148</v>
      </c>
      <c r="D33" s="650" t="s">
        <v>149</v>
      </c>
      <c r="E33" s="558"/>
      <c r="F33" s="558"/>
      <c r="G33" s="558"/>
      <c r="H33" s="652"/>
      <c r="J33" s="648"/>
      <c r="K33" s="648"/>
      <c r="L33" s="648"/>
      <c r="M33" s="648"/>
      <c r="N33" s="648"/>
      <c r="O33" s="648"/>
      <c r="P33" s="648"/>
      <c r="R33" s="648"/>
      <c r="S33" s="648"/>
      <c r="T33" s="648"/>
      <c r="U33" s="648"/>
    </row>
    <row r="34" spans="2:21" s="647" customFormat="1">
      <c r="B34" s="653"/>
      <c r="C34" s="650" t="s">
        <v>150</v>
      </c>
      <c r="D34" s="650" t="s">
        <v>151</v>
      </c>
      <c r="E34" s="558"/>
      <c r="F34" s="558"/>
      <c r="G34" s="558"/>
      <c r="H34" s="652"/>
      <c r="J34" s="648"/>
      <c r="K34" s="648"/>
      <c r="L34" s="648"/>
      <c r="M34" s="648"/>
      <c r="N34" s="648"/>
      <c r="O34" s="648"/>
      <c r="P34" s="648"/>
      <c r="R34" s="648"/>
      <c r="S34" s="648"/>
      <c r="T34" s="648"/>
      <c r="U34" s="648"/>
    </row>
    <row r="35" spans="2:21" s="647" customFormat="1">
      <c r="B35" s="654"/>
      <c r="C35" s="650" t="s">
        <v>152</v>
      </c>
      <c r="D35" s="650" t="s">
        <v>153</v>
      </c>
      <c r="E35" s="558"/>
      <c r="F35" s="558"/>
      <c r="G35" s="558"/>
      <c r="H35" s="652"/>
      <c r="J35" s="648"/>
      <c r="K35" s="648"/>
      <c r="L35" s="648"/>
      <c r="M35" s="648"/>
      <c r="N35" s="648"/>
      <c r="O35" s="648"/>
      <c r="P35" s="648"/>
      <c r="R35" s="648"/>
      <c r="S35" s="648"/>
      <c r="T35" s="648"/>
      <c r="U35" s="648"/>
    </row>
    <row r="36" spans="2:21" s="647" customFormat="1">
      <c r="B36" s="655"/>
      <c r="C36" s="650" t="s">
        <v>154</v>
      </c>
      <c r="D36" s="650" t="s">
        <v>155</v>
      </c>
      <c r="E36" s="558"/>
      <c r="F36" s="558"/>
      <c r="G36" s="558"/>
      <c r="H36" s="652"/>
      <c r="J36" s="648"/>
      <c r="K36" s="648"/>
      <c r="L36" s="648"/>
      <c r="M36" s="648"/>
      <c r="N36" s="648"/>
      <c r="O36" s="648"/>
      <c r="P36" s="648"/>
      <c r="R36" s="648"/>
      <c r="S36" s="648"/>
      <c r="T36" s="648"/>
      <c r="U36" s="648"/>
    </row>
    <row r="37" spans="2:21" s="647" customFormat="1">
      <c r="B37" s="558"/>
      <c r="C37" s="558"/>
      <c r="D37" s="558"/>
      <c r="E37" s="558"/>
      <c r="F37" s="645"/>
      <c r="G37" s="645"/>
      <c r="H37" s="646"/>
      <c r="J37" s="648"/>
      <c r="K37" s="648"/>
      <c r="L37" s="648"/>
      <c r="M37" s="648"/>
      <c r="N37" s="648"/>
      <c r="O37" s="648"/>
      <c r="P37" s="648"/>
      <c r="R37" s="648"/>
      <c r="S37" s="648"/>
      <c r="T37" s="648"/>
      <c r="U37" s="648"/>
    </row>
    <row r="38" spans="2:21" s="647" customFormat="1">
      <c r="B38" s="656" t="s">
        <v>158</v>
      </c>
      <c r="C38" s="650" t="s">
        <v>159</v>
      </c>
      <c r="D38" s="650"/>
      <c r="E38" s="558"/>
      <c r="F38" s="645"/>
      <c r="G38" s="645"/>
      <c r="H38" s="646"/>
      <c r="J38" s="648"/>
      <c r="K38" s="648"/>
      <c r="L38" s="648"/>
      <c r="M38" s="648"/>
      <c r="N38" s="648"/>
      <c r="O38" s="648"/>
      <c r="P38" s="648"/>
      <c r="R38" s="648"/>
      <c r="S38" s="648"/>
      <c r="T38" s="648"/>
      <c r="U38" s="648"/>
    </row>
    <row r="39" spans="2:21" s="647" customFormat="1">
      <c r="B39" s="656" t="s">
        <v>102</v>
      </c>
      <c r="C39" s="656" t="s">
        <v>160</v>
      </c>
      <c r="D39" s="656"/>
      <c r="E39" s="558"/>
      <c r="F39" s="645"/>
      <c r="G39" s="645"/>
      <c r="H39" s="646"/>
      <c r="J39" s="648"/>
      <c r="K39" s="648"/>
      <c r="L39" s="648"/>
      <c r="M39" s="648"/>
      <c r="N39" s="648"/>
      <c r="O39" s="648"/>
      <c r="P39" s="648"/>
      <c r="R39" s="648"/>
      <c r="S39" s="648"/>
      <c r="T39" s="648"/>
      <c r="U39" s="648"/>
    </row>
    <row r="40" spans="2:21" s="647" customFormat="1">
      <c r="B40" s="656" t="s">
        <v>114</v>
      </c>
      <c r="C40" s="656" t="s">
        <v>161</v>
      </c>
      <c r="D40" s="656"/>
      <c r="E40" s="558"/>
      <c r="F40" s="645"/>
      <c r="G40" s="645"/>
      <c r="H40" s="646"/>
      <c r="J40" s="648"/>
      <c r="K40" s="648"/>
      <c r="L40" s="648"/>
      <c r="M40" s="648"/>
      <c r="N40" s="648"/>
      <c r="O40" s="648"/>
      <c r="P40" s="648"/>
      <c r="R40" s="648"/>
      <c r="S40" s="648"/>
      <c r="T40" s="648"/>
      <c r="U40" s="648"/>
    </row>
    <row r="41" spans="2:21" s="647" customFormat="1">
      <c r="B41" s="656" t="s">
        <v>162</v>
      </c>
      <c r="C41" s="656" t="s">
        <v>163</v>
      </c>
      <c r="D41" s="656"/>
      <c r="E41" s="558"/>
      <c r="F41" s="645"/>
      <c r="G41" s="645"/>
      <c r="H41" s="646"/>
      <c r="J41" s="648"/>
      <c r="K41" s="648"/>
      <c r="L41" s="648"/>
      <c r="M41" s="648"/>
      <c r="N41" s="648"/>
      <c r="O41" s="648"/>
      <c r="P41" s="648"/>
      <c r="R41" s="648"/>
      <c r="S41" s="648"/>
      <c r="T41" s="648"/>
      <c r="U41" s="648"/>
    </row>
    <row r="42" spans="2:21" s="647" customFormat="1">
      <c r="B42" s="656" t="s">
        <v>164</v>
      </c>
      <c r="C42" s="656" t="s">
        <v>165</v>
      </c>
      <c r="D42" s="656"/>
      <c r="E42" s="558"/>
      <c r="F42" s="645"/>
      <c r="G42" s="645"/>
      <c r="H42" s="646"/>
      <c r="J42" s="648"/>
      <c r="K42" s="648"/>
      <c r="L42" s="648"/>
      <c r="M42" s="648"/>
      <c r="N42" s="648"/>
      <c r="O42" s="648"/>
      <c r="P42" s="648"/>
      <c r="R42" s="648"/>
      <c r="S42" s="648"/>
      <c r="T42" s="648"/>
      <c r="U42" s="648"/>
    </row>
    <row r="43" spans="2:21" s="647" customFormat="1">
      <c r="B43" s="657"/>
      <c r="C43" s="558"/>
      <c r="D43" s="558"/>
      <c r="E43" s="558"/>
      <c r="F43" s="645"/>
      <c r="G43" s="645"/>
      <c r="H43" s="646"/>
      <c r="J43" s="648"/>
      <c r="K43" s="648"/>
      <c r="L43" s="648"/>
      <c r="M43" s="648"/>
      <c r="N43" s="648"/>
      <c r="O43" s="648"/>
      <c r="P43" s="648"/>
      <c r="R43" s="648"/>
      <c r="S43" s="648"/>
      <c r="T43" s="648"/>
      <c r="U43" s="648"/>
    </row>
    <row r="44" spans="2:21" s="647" customFormat="1">
      <c r="B44" s="657"/>
      <c r="C44" s="558"/>
      <c r="D44" s="558"/>
      <c r="E44" s="558"/>
      <c r="F44" s="645"/>
      <c r="G44" s="645"/>
      <c r="H44" s="646"/>
      <c r="J44" s="648"/>
      <c r="K44" s="648"/>
      <c r="L44" s="648"/>
      <c r="M44" s="648"/>
      <c r="N44" s="648"/>
      <c r="O44" s="648"/>
      <c r="P44" s="648"/>
      <c r="R44" s="648"/>
      <c r="S44" s="648"/>
      <c r="T44" s="648"/>
      <c r="U44" s="648"/>
    </row>
  </sheetData>
  <pageMargins left="0.7" right="0.7" top="0.75" bottom="0.75" header="0.3" footer="0.3"/>
  <tableParts count="2">
    <tablePart r:id="rId1"/>
    <tablePart r:id="rId2"/>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673C3-E7E3-4355-BCEB-B9A20F0C96E3}">
  <dimension ref="A1"/>
  <sheetViews>
    <sheetView workbookViewId="0">
      <selection activeCell="I32" sqref="I32"/>
    </sheetView>
  </sheetViews>
  <sheetFormatPr defaultRowHeight="14.4"/>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53244-44A0-4473-A5AB-5FFE23F5793B}">
  <dimension ref="B1:Y43"/>
  <sheetViews>
    <sheetView workbookViewId="0">
      <selection sqref="A1:XFD1048576"/>
    </sheetView>
  </sheetViews>
  <sheetFormatPr defaultRowHeight="14.4"/>
  <cols>
    <col min="1" max="1" width="5.77734375" customWidth="1"/>
    <col min="2" max="2" width="19.21875" style="157" customWidth="1"/>
    <col min="3" max="3" width="15.77734375" customWidth="1"/>
    <col min="4" max="4" width="39.21875" customWidth="1"/>
    <col min="5" max="5" width="20.44140625" style="143" customWidth="1"/>
    <col min="6" max="6" width="7.77734375" style="143" customWidth="1"/>
    <col min="7" max="7" width="19.5546875" style="143" customWidth="1"/>
    <col min="8" max="8" width="23.5546875" style="296" customWidth="1"/>
    <col min="9" max="9" width="20.21875" style="297" customWidth="1"/>
    <col min="10" max="10" width="10" style="297" customWidth="1"/>
    <col min="11" max="11" width="25.77734375" style="297" customWidth="1"/>
    <col min="12" max="12" width="26.21875" style="297" customWidth="1"/>
    <col min="13" max="13" width="32.44140625" style="297" customWidth="1"/>
    <col min="14" max="14" width="30.77734375" style="297" customWidth="1"/>
    <col min="15" max="15" width="11.44140625" style="297" customWidth="1"/>
    <col min="16" max="16" width="30.77734375" style="297" customWidth="1"/>
    <col min="17" max="17" width="31.21875" style="297" customWidth="1"/>
    <col min="18" max="18" width="11.21875" style="298" customWidth="1"/>
    <col min="19" max="19" width="11.44140625" style="297" customWidth="1"/>
    <col min="20" max="20" width="30.77734375" style="298" customWidth="1"/>
    <col min="21" max="21" width="31.21875" style="298" customWidth="1"/>
    <col min="22" max="22" width="10" customWidth="1"/>
    <col min="23" max="23" width="28.5546875" customWidth="1"/>
    <col min="24" max="24" width="28.77734375" bestFit="1" customWidth="1"/>
    <col min="33" max="33" width="12.77734375" bestFit="1" customWidth="1"/>
  </cols>
  <sheetData>
    <row r="1" spans="2:25" ht="20.399999999999999">
      <c r="B1" s="26" t="s">
        <v>96</v>
      </c>
      <c r="C1" s="27"/>
      <c r="D1" s="27"/>
      <c r="E1" s="30"/>
      <c r="F1" s="30"/>
      <c r="G1" s="30"/>
      <c r="H1" s="247"/>
      <c r="I1" s="248"/>
      <c r="J1" s="248"/>
      <c r="K1" s="248"/>
      <c r="L1" s="249"/>
      <c r="M1" s="248"/>
      <c r="N1" s="248"/>
      <c r="O1" s="248"/>
      <c r="P1" s="248"/>
      <c r="Q1" s="249"/>
      <c r="R1" s="247"/>
      <c r="S1" s="248"/>
      <c r="T1" s="247"/>
      <c r="U1" s="247"/>
      <c r="V1" s="27"/>
      <c r="W1" s="30"/>
    </row>
    <row r="2" spans="2:25" ht="18">
      <c r="B2" s="161" t="s">
        <v>166</v>
      </c>
      <c r="C2" s="36"/>
      <c r="D2" s="36"/>
      <c r="E2" s="36"/>
      <c r="F2" s="36"/>
      <c r="G2" s="36"/>
      <c r="H2" s="250"/>
      <c r="I2" s="251"/>
      <c r="J2" s="251"/>
      <c r="K2" s="252"/>
      <c r="L2" s="252"/>
      <c r="M2" s="251"/>
      <c r="N2" s="251"/>
      <c r="O2" s="251"/>
      <c r="P2" s="252"/>
      <c r="Q2" s="252"/>
      <c r="R2" s="250"/>
      <c r="S2" s="251"/>
      <c r="T2" s="250"/>
      <c r="U2" s="253"/>
      <c r="V2" s="164"/>
      <c r="W2" s="36"/>
      <c r="X2" s="166"/>
    </row>
    <row r="3" spans="2:25" s="44" customFormat="1" ht="15.6">
      <c r="B3" s="167" t="s">
        <v>97</v>
      </c>
      <c r="C3" s="168" t="s">
        <v>98</v>
      </c>
      <c r="D3" s="168" t="s">
        <v>100</v>
      </c>
      <c r="E3" s="169" t="s">
        <v>101</v>
      </c>
      <c r="F3" s="169" t="s">
        <v>102</v>
      </c>
      <c r="G3" s="169" t="s">
        <v>103</v>
      </c>
      <c r="H3" s="254" t="s">
        <v>104</v>
      </c>
      <c r="I3" s="255" t="s">
        <v>105</v>
      </c>
      <c r="J3" s="255" t="s">
        <v>106</v>
      </c>
      <c r="K3" s="256" t="s">
        <v>107</v>
      </c>
      <c r="L3" s="256" t="s">
        <v>108</v>
      </c>
      <c r="M3" s="257" t="s">
        <v>109</v>
      </c>
      <c r="N3" s="257" t="s">
        <v>110</v>
      </c>
      <c r="O3" s="257" t="s">
        <v>111</v>
      </c>
      <c r="P3" s="258" t="s">
        <v>112</v>
      </c>
      <c r="Q3" s="258" t="s">
        <v>113</v>
      </c>
      <c r="R3" s="259" t="s">
        <v>114</v>
      </c>
      <c r="S3" s="257" t="s">
        <v>115</v>
      </c>
      <c r="T3" s="260" t="s">
        <v>116</v>
      </c>
      <c r="U3" s="260" t="s">
        <v>117</v>
      </c>
    </row>
    <row r="4" spans="2:25">
      <c r="B4" s="179" t="s">
        <v>18</v>
      </c>
      <c r="C4" s="121" t="s">
        <v>14</v>
      </c>
      <c r="D4" s="121" t="s">
        <v>31</v>
      </c>
      <c r="E4" s="261">
        <v>27</v>
      </c>
      <c r="F4" s="261">
        <v>629423</v>
      </c>
      <c r="G4" s="261">
        <v>629423</v>
      </c>
      <c r="H4" s="262">
        <v>0.21896362999999999</v>
      </c>
      <c r="I4" s="263">
        <v>119.07684</v>
      </c>
      <c r="J4" s="263">
        <v>0.67006739999999998</v>
      </c>
      <c r="K4" s="263">
        <v>117.76354000000001</v>
      </c>
      <c r="L4" s="264">
        <v>120.39015000000001</v>
      </c>
      <c r="M4" s="263">
        <v>13.61131</v>
      </c>
      <c r="N4" s="264">
        <v>130.81088</v>
      </c>
      <c r="O4" s="264">
        <v>0.91676190000000002</v>
      </c>
      <c r="P4" s="264">
        <v>129.01406</v>
      </c>
      <c r="Q4" s="264">
        <v>132.60769999999999</v>
      </c>
      <c r="R4" s="265">
        <v>0.56437579999999998</v>
      </c>
      <c r="S4" s="264">
        <v>2.300949E-2</v>
      </c>
      <c r="T4" s="265">
        <v>0.51851009999999997</v>
      </c>
      <c r="U4" s="265">
        <v>0.60916559999999997</v>
      </c>
    </row>
    <row r="5" spans="2:25">
      <c r="B5" s="179" t="s">
        <v>18</v>
      </c>
      <c r="C5" s="121" t="s">
        <v>12</v>
      </c>
      <c r="D5" s="121" t="s">
        <v>31</v>
      </c>
      <c r="E5" s="261">
        <v>57</v>
      </c>
      <c r="F5" s="261">
        <v>902691</v>
      </c>
      <c r="G5" s="261">
        <v>902691</v>
      </c>
      <c r="H5" s="262">
        <v>0.26309187000000001</v>
      </c>
      <c r="I5" s="263"/>
      <c r="J5" s="263"/>
      <c r="K5" s="263"/>
      <c r="L5" s="264"/>
      <c r="M5" s="264"/>
      <c r="N5" s="264"/>
      <c r="O5" s="264"/>
      <c r="P5" s="264"/>
      <c r="Q5" s="264"/>
      <c r="R5" s="265">
        <v>0.51749610000000001</v>
      </c>
      <c r="S5" s="264">
        <v>3.3514910000000002E-2</v>
      </c>
      <c r="T5" s="265">
        <v>0.45137470000000002</v>
      </c>
      <c r="U5" s="265">
        <v>0.58301049999999999</v>
      </c>
    </row>
    <row r="6" spans="2:25">
      <c r="B6" s="179" t="s">
        <v>18</v>
      </c>
      <c r="C6" s="121" t="s">
        <v>10</v>
      </c>
      <c r="D6" s="121" t="s">
        <v>31</v>
      </c>
      <c r="E6" s="261">
        <v>88</v>
      </c>
      <c r="F6" s="261">
        <v>715877</v>
      </c>
      <c r="G6" s="261">
        <v>715877</v>
      </c>
      <c r="H6" s="262">
        <v>0.15649715</v>
      </c>
      <c r="I6" s="263"/>
      <c r="J6" s="263"/>
      <c r="K6" s="263"/>
      <c r="L6" s="264"/>
      <c r="M6" s="264"/>
      <c r="N6" s="264"/>
      <c r="O6" s="264"/>
      <c r="P6" s="264"/>
      <c r="Q6" s="264"/>
      <c r="R6" s="265">
        <v>0.39854400000000001</v>
      </c>
      <c r="S6" s="264">
        <v>3.3001460000000003E-2</v>
      </c>
      <c r="T6" s="265">
        <v>0.33548470000000002</v>
      </c>
      <c r="U6" s="265">
        <v>0.4651593</v>
      </c>
    </row>
    <row r="7" spans="2:25" ht="15.6">
      <c r="B7" s="185" t="s">
        <v>18</v>
      </c>
      <c r="C7" s="186" t="s">
        <v>135</v>
      </c>
      <c r="D7" s="187" t="s">
        <v>137</v>
      </c>
      <c r="E7" s="266">
        <v>172</v>
      </c>
      <c r="F7" s="266">
        <v>2247991</v>
      </c>
      <c r="G7" s="267">
        <v>2247991</v>
      </c>
      <c r="H7" s="268">
        <v>0.63855260000000003</v>
      </c>
      <c r="I7" s="269"/>
      <c r="J7" s="270"/>
      <c r="K7" s="269"/>
      <c r="L7" s="271"/>
      <c r="M7" s="271"/>
      <c r="N7" s="271"/>
      <c r="O7" s="271"/>
      <c r="P7" s="271"/>
      <c r="Q7" s="271"/>
      <c r="R7" s="272">
        <v>0.50441849999999999</v>
      </c>
      <c r="S7" s="271">
        <v>1.8654130000000001E-2</v>
      </c>
      <c r="T7" s="272">
        <v>0.46761390000000003</v>
      </c>
      <c r="U7" s="272">
        <v>0.54117539999999997</v>
      </c>
    </row>
    <row r="8" spans="2:25" ht="15.6">
      <c r="B8" s="197"/>
      <c r="C8" s="198"/>
      <c r="D8" s="199"/>
      <c r="E8" s="200"/>
      <c r="F8" s="200"/>
      <c r="G8" s="273"/>
      <c r="H8" s="274"/>
      <c r="I8" s="275"/>
      <c r="J8" s="276"/>
      <c r="K8" s="276"/>
      <c r="L8" s="277"/>
      <c r="M8" s="276"/>
      <c r="N8" s="275"/>
      <c r="O8" s="276"/>
      <c r="P8" s="276"/>
      <c r="Q8" s="277"/>
      <c r="R8" s="274"/>
      <c r="S8" s="275"/>
      <c r="T8" s="274"/>
      <c r="U8" s="274"/>
      <c r="V8" s="278"/>
      <c r="W8" s="210"/>
    </row>
    <row r="9" spans="2:25" s="44" customFormat="1" ht="18">
      <c r="B9" s="161" t="s">
        <v>167</v>
      </c>
      <c r="C9" s="36"/>
      <c r="D9" s="36"/>
      <c r="E9" s="36"/>
      <c r="F9" s="36"/>
      <c r="G9" s="36"/>
      <c r="H9" s="250"/>
      <c r="I9" s="251"/>
      <c r="J9" s="251"/>
      <c r="K9" s="252"/>
      <c r="L9" s="252"/>
      <c r="M9" s="251"/>
      <c r="N9" s="251"/>
      <c r="O9" s="251"/>
      <c r="P9" s="252"/>
      <c r="Q9" s="252"/>
      <c r="R9" s="250"/>
      <c r="S9" s="251"/>
      <c r="T9" s="250"/>
      <c r="U9" s="253"/>
      <c r="V9" s="164"/>
      <c r="W9" s="36"/>
      <c r="X9" s="212"/>
      <c r="Y9" s="43"/>
    </row>
    <row r="10" spans="2:25" s="44" customFormat="1" ht="15.6">
      <c r="B10" s="167" t="s">
        <v>97</v>
      </c>
      <c r="C10" s="168" t="s">
        <v>98</v>
      </c>
      <c r="D10" s="168" t="s">
        <v>100</v>
      </c>
      <c r="E10" s="169" t="s">
        <v>101</v>
      </c>
      <c r="F10" s="169" t="s">
        <v>102</v>
      </c>
      <c r="G10" s="169" t="s">
        <v>103</v>
      </c>
      <c r="H10" s="254" t="s">
        <v>104</v>
      </c>
      <c r="I10" s="255" t="s">
        <v>105</v>
      </c>
      <c r="J10" s="255" t="s">
        <v>106</v>
      </c>
      <c r="K10" s="256" t="s">
        <v>107</v>
      </c>
      <c r="L10" s="256" t="s">
        <v>108</v>
      </c>
      <c r="M10" s="255" t="s">
        <v>109</v>
      </c>
      <c r="N10" s="255" t="s">
        <v>110</v>
      </c>
      <c r="O10" s="257" t="s">
        <v>111</v>
      </c>
      <c r="P10" s="258" t="s">
        <v>112</v>
      </c>
      <c r="Q10" s="258" t="s">
        <v>113</v>
      </c>
      <c r="R10" s="259" t="s">
        <v>114</v>
      </c>
      <c r="S10" s="257" t="s">
        <v>115</v>
      </c>
      <c r="T10" s="260" t="s">
        <v>116</v>
      </c>
      <c r="U10" s="260" t="s">
        <v>117</v>
      </c>
      <c r="W10" s="43"/>
    </row>
    <row r="11" spans="2:25">
      <c r="B11" s="179" t="s">
        <v>18</v>
      </c>
      <c r="C11" s="121" t="s">
        <v>14</v>
      </c>
      <c r="D11" s="121" t="s">
        <v>31</v>
      </c>
      <c r="E11" s="261">
        <v>27</v>
      </c>
      <c r="F11" s="261">
        <v>629423</v>
      </c>
      <c r="G11" s="261">
        <v>629423</v>
      </c>
      <c r="H11" s="262">
        <v>0.21896362999999999</v>
      </c>
      <c r="I11" s="263">
        <v>119.07684</v>
      </c>
      <c r="J11" s="263">
        <v>0.67006739999999998</v>
      </c>
      <c r="K11" s="263">
        <v>117.76354000000001</v>
      </c>
      <c r="L11" s="264">
        <v>120.39015000000001</v>
      </c>
      <c r="M11" s="263">
        <v>13.61131</v>
      </c>
      <c r="N11" s="264">
        <v>130.81088</v>
      </c>
      <c r="O11" s="264">
        <v>0.91676190000000002</v>
      </c>
      <c r="P11" s="264">
        <v>129.01406</v>
      </c>
      <c r="Q11" s="264">
        <v>132.60769999999999</v>
      </c>
      <c r="R11" s="265">
        <v>0.56437579999999998</v>
      </c>
      <c r="S11" s="264">
        <v>2.300949E-2</v>
      </c>
      <c r="T11" s="265">
        <v>0.51851009999999997</v>
      </c>
      <c r="U11" s="265">
        <v>0.60916559999999997</v>
      </c>
    </row>
    <row r="12" spans="2:25">
      <c r="B12" s="179" t="s">
        <v>18</v>
      </c>
      <c r="C12" s="121" t="s">
        <v>14</v>
      </c>
      <c r="D12" s="121" t="s">
        <v>118</v>
      </c>
      <c r="E12" s="261">
        <v>27</v>
      </c>
      <c r="F12" s="261"/>
      <c r="G12" s="261"/>
      <c r="H12" s="262"/>
      <c r="I12" s="263"/>
      <c r="J12" s="263"/>
      <c r="K12" s="263"/>
      <c r="L12" s="263"/>
      <c r="M12" s="263"/>
      <c r="N12" s="263"/>
      <c r="O12" s="263"/>
      <c r="P12" s="263"/>
      <c r="Q12" s="263"/>
      <c r="R12" s="262"/>
      <c r="S12" s="263"/>
      <c r="T12" s="262"/>
      <c r="U12" s="262"/>
    </row>
    <row r="13" spans="2:25">
      <c r="B13" s="179" t="s">
        <v>18</v>
      </c>
      <c r="C13" s="121" t="s">
        <v>14</v>
      </c>
      <c r="D13" s="121" t="s">
        <v>119</v>
      </c>
      <c r="E13" s="261">
        <v>27</v>
      </c>
      <c r="F13" s="261"/>
      <c r="G13" s="261"/>
      <c r="H13" s="262"/>
      <c r="I13" s="263"/>
      <c r="J13" s="263"/>
      <c r="K13" s="263"/>
      <c r="L13" s="263"/>
      <c r="M13" s="263"/>
      <c r="N13" s="263"/>
      <c r="O13" s="263"/>
      <c r="P13" s="263"/>
      <c r="Q13" s="263"/>
      <c r="R13" s="262"/>
      <c r="S13" s="263"/>
      <c r="T13" s="262"/>
      <c r="U13" s="262"/>
    </row>
    <row r="14" spans="2:25">
      <c r="B14" s="179" t="s">
        <v>18</v>
      </c>
      <c r="C14" s="121" t="s">
        <v>14</v>
      </c>
      <c r="D14" s="121" t="s">
        <v>34</v>
      </c>
      <c r="E14" s="261">
        <v>27</v>
      </c>
      <c r="F14" s="261"/>
      <c r="G14" s="261"/>
      <c r="H14" s="262"/>
      <c r="I14" s="263"/>
      <c r="J14" s="263"/>
      <c r="K14" s="263"/>
      <c r="L14" s="263"/>
      <c r="M14" s="263"/>
      <c r="N14" s="263"/>
      <c r="O14" s="263"/>
      <c r="P14" s="263"/>
      <c r="Q14" s="263"/>
      <c r="R14" s="262"/>
      <c r="S14" s="263"/>
      <c r="T14" s="262"/>
      <c r="U14" s="262"/>
    </row>
    <row r="15" spans="2:25" s="66" customFormat="1" ht="15.6">
      <c r="B15" s="218" t="s">
        <v>18</v>
      </c>
      <c r="C15" s="130" t="s">
        <v>128</v>
      </c>
      <c r="D15" s="97" t="s">
        <v>121</v>
      </c>
      <c r="E15" s="279">
        <v>27</v>
      </c>
      <c r="F15" s="279">
        <v>819511</v>
      </c>
      <c r="G15" s="279">
        <v>819511</v>
      </c>
      <c r="H15" s="280"/>
      <c r="I15" s="281"/>
      <c r="J15" s="282"/>
      <c r="K15" s="281"/>
      <c r="L15" s="281"/>
      <c r="M15" s="281"/>
      <c r="N15" s="281"/>
      <c r="O15" s="281"/>
      <c r="P15" s="281"/>
      <c r="Q15" s="282"/>
      <c r="R15" s="280"/>
      <c r="S15" s="281"/>
      <c r="T15" s="280"/>
      <c r="U15" s="280"/>
    </row>
    <row r="16" spans="2:25">
      <c r="B16" s="179" t="s">
        <v>18</v>
      </c>
      <c r="C16" s="121" t="s">
        <v>12</v>
      </c>
      <c r="D16" s="121" t="s">
        <v>31</v>
      </c>
      <c r="E16" s="261">
        <v>57</v>
      </c>
      <c r="F16" s="261">
        <v>902691</v>
      </c>
      <c r="G16" s="261">
        <v>902691</v>
      </c>
      <c r="H16" s="262">
        <v>0.26309187000000001</v>
      </c>
      <c r="I16" s="263"/>
      <c r="J16" s="263"/>
      <c r="K16" s="263"/>
      <c r="L16" s="263"/>
      <c r="M16" s="263"/>
      <c r="N16" s="263"/>
      <c r="O16" s="263"/>
      <c r="P16" s="263"/>
      <c r="Q16" s="263"/>
      <c r="R16" s="265">
        <v>0.51749610000000001</v>
      </c>
      <c r="S16" s="264">
        <v>3.3514910000000002E-2</v>
      </c>
      <c r="T16" s="265">
        <v>0.45137470000000002</v>
      </c>
      <c r="U16" s="265">
        <v>0.58301049999999999</v>
      </c>
    </row>
    <row r="17" spans="2:24">
      <c r="B17" s="179" t="s">
        <v>18</v>
      </c>
      <c r="C17" s="121" t="s">
        <v>12</v>
      </c>
      <c r="D17" s="121" t="s">
        <v>118</v>
      </c>
      <c r="E17" s="261">
        <v>57</v>
      </c>
      <c r="F17" s="261"/>
      <c r="G17" s="261"/>
      <c r="H17" s="262"/>
      <c r="I17" s="263"/>
      <c r="J17" s="263"/>
      <c r="K17" s="263"/>
      <c r="L17" s="263"/>
      <c r="M17" s="263"/>
      <c r="N17" s="263"/>
      <c r="O17" s="263"/>
      <c r="P17" s="263"/>
      <c r="Q17" s="263"/>
      <c r="R17" s="262"/>
      <c r="S17" s="263"/>
      <c r="T17" s="262"/>
      <c r="U17" s="262"/>
    </row>
    <row r="18" spans="2:24">
      <c r="B18" s="179" t="s">
        <v>18</v>
      </c>
      <c r="C18" s="121" t="s">
        <v>12</v>
      </c>
      <c r="D18" s="121" t="s">
        <v>119</v>
      </c>
      <c r="E18" s="261">
        <v>57</v>
      </c>
      <c r="F18" s="261"/>
      <c r="G18" s="261"/>
      <c r="H18" s="262"/>
      <c r="I18" s="263"/>
      <c r="J18" s="263"/>
      <c r="K18" s="263"/>
      <c r="L18" s="263"/>
      <c r="M18" s="263"/>
      <c r="N18" s="263"/>
      <c r="O18" s="263"/>
      <c r="P18" s="263"/>
      <c r="Q18" s="263"/>
      <c r="R18" s="262"/>
      <c r="S18" s="263"/>
      <c r="T18" s="262"/>
      <c r="U18" s="262"/>
    </row>
    <row r="19" spans="2:24">
      <c r="B19" s="179" t="s">
        <v>18</v>
      </c>
      <c r="C19" s="121" t="s">
        <v>12</v>
      </c>
      <c r="D19" s="121" t="s">
        <v>34</v>
      </c>
      <c r="E19" s="261">
        <v>57</v>
      </c>
      <c r="F19" s="261"/>
      <c r="G19" s="261"/>
      <c r="H19" s="262"/>
      <c r="I19" s="263"/>
      <c r="J19" s="263"/>
      <c r="K19" s="263"/>
      <c r="L19" s="263"/>
      <c r="M19" s="263"/>
      <c r="N19" s="263"/>
      <c r="O19" s="263"/>
      <c r="P19" s="263"/>
      <c r="Q19" s="263"/>
      <c r="R19" s="262"/>
      <c r="S19" s="263"/>
      <c r="T19" s="262"/>
      <c r="U19" s="262"/>
    </row>
    <row r="20" spans="2:24" ht="15.6">
      <c r="B20" s="218" t="s">
        <v>18</v>
      </c>
      <c r="C20" s="130" t="s">
        <v>131</v>
      </c>
      <c r="D20" s="97" t="s">
        <v>121</v>
      </c>
      <c r="E20" s="279">
        <v>57</v>
      </c>
      <c r="F20" s="279">
        <v>1067566</v>
      </c>
      <c r="G20" s="279">
        <v>1067566</v>
      </c>
      <c r="H20" s="280"/>
      <c r="I20" s="281"/>
      <c r="J20" s="282"/>
      <c r="K20" s="281"/>
      <c r="L20" s="281"/>
      <c r="M20" s="281"/>
      <c r="N20" s="281"/>
      <c r="O20" s="281"/>
      <c r="P20" s="281"/>
      <c r="Q20" s="282"/>
      <c r="R20" s="280"/>
      <c r="S20" s="281"/>
      <c r="T20" s="280"/>
      <c r="U20" s="280"/>
      <c r="V20" s="66"/>
      <c r="X20" s="66"/>
    </row>
    <row r="21" spans="2:24">
      <c r="B21" s="179" t="s">
        <v>18</v>
      </c>
      <c r="C21" s="121" t="s">
        <v>10</v>
      </c>
      <c r="D21" s="121" t="s">
        <v>31</v>
      </c>
      <c r="E21" s="261">
        <v>88</v>
      </c>
      <c r="F21" s="261">
        <v>715877</v>
      </c>
      <c r="G21" s="261">
        <v>715877</v>
      </c>
      <c r="H21" s="262">
        <v>0.15649715</v>
      </c>
      <c r="I21" s="263"/>
      <c r="J21" s="263"/>
      <c r="K21" s="263"/>
      <c r="L21" s="263"/>
      <c r="M21" s="263"/>
      <c r="N21" s="263"/>
      <c r="O21" s="263"/>
      <c r="P21" s="263"/>
      <c r="Q21" s="263"/>
      <c r="R21" s="265">
        <v>0.39854400000000001</v>
      </c>
      <c r="S21" s="264">
        <v>3.3001460000000003E-2</v>
      </c>
      <c r="T21" s="265">
        <v>0.33548470000000002</v>
      </c>
      <c r="U21" s="265">
        <v>0.4651593</v>
      </c>
    </row>
    <row r="22" spans="2:24">
      <c r="B22" s="179" t="s">
        <v>18</v>
      </c>
      <c r="C22" s="121" t="s">
        <v>10</v>
      </c>
      <c r="D22" s="121" t="s">
        <v>118</v>
      </c>
      <c r="E22" s="261">
        <v>88</v>
      </c>
      <c r="F22" s="261"/>
      <c r="G22" s="261"/>
      <c r="H22" s="262"/>
      <c r="I22" s="263"/>
      <c r="J22" s="263"/>
      <c r="K22" s="263"/>
      <c r="L22" s="263"/>
      <c r="M22" s="263"/>
      <c r="N22" s="263"/>
      <c r="O22" s="263"/>
      <c r="P22" s="263"/>
      <c r="Q22" s="263"/>
      <c r="R22" s="262"/>
      <c r="S22" s="263"/>
      <c r="T22" s="262"/>
      <c r="U22" s="262"/>
    </row>
    <row r="23" spans="2:24">
      <c r="B23" s="179" t="s">
        <v>18</v>
      </c>
      <c r="C23" s="121" t="s">
        <v>10</v>
      </c>
      <c r="D23" s="121" t="s">
        <v>119</v>
      </c>
      <c r="E23" s="261">
        <v>88</v>
      </c>
      <c r="F23" s="261"/>
      <c r="G23" s="261"/>
      <c r="H23" s="262"/>
      <c r="I23" s="263"/>
      <c r="J23" s="263"/>
      <c r="K23" s="263"/>
      <c r="L23" s="263"/>
      <c r="M23" s="263"/>
      <c r="N23" s="263"/>
      <c r="O23" s="263"/>
      <c r="P23" s="263"/>
      <c r="Q23" s="263"/>
      <c r="R23" s="262"/>
      <c r="S23" s="263"/>
      <c r="T23" s="262"/>
      <c r="U23" s="262"/>
    </row>
    <row r="24" spans="2:24" ht="15.6">
      <c r="B24" s="179" t="s">
        <v>18</v>
      </c>
      <c r="C24" s="121" t="s">
        <v>10</v>
      </c>
      <c r="D24" s="121" t="s">
        <v>34</v>
      </c>
      <c r="E24" s="261">
        <v>88</v>
      </c>
      <c r="F24" s="283"/>
      <c r="G24" s="283"/>
      <c r="H24" s="284"/>
      <c r="I24" s="285"/>
      <c r="J24" s="285"/>
      <c r="K24" s="285"/>
      <c r="L24" s="285"/>
      <c r="M24" s="285"/>
      <c r="N24" s="285"/>
      <c r="O24" s="285"/>
      <c r="P24" s="285"/>
      <c r="Q24" s="285"/>
      <c r="R24" s="284"/>
      <c r="S24" s="285"/>
      <c r="T24" s="284"/>
      <c r="U24" s="284"/>
    </row>
    <row r="25" spans="2:24" ht="15.6">
      <c r="B25" s="218" t="s">
        <v>18</v>
      </c>
      <c r="C25" s="130" t="s">
        <v>168</v>
      </c>
      <c r="D25" s="97" t="s">
        <v>121</v>
      </c>
      <c r="E25" s="279">
        <v>88</v>
      </c>
      <c r="F25" s="279">
        <v>847351</v>
      </c>
      <c r="G25" s="279">
        <v>847351</v>
      </c>
      <c r="H25" s="280"/>
      <c r="I25" s="281"/>
      <c r="J25" s="286"/>
      <c r="K25" s="281"/>
      <c r="L25" s="281"/>
      <c r="M25" s="281"/>
      <c r="N25" s="281"/>
      <c r="O25" s="281"/>
      <c r="P25" s="281"/>
      <c r="Q25" s="286"/>
      <c r="R25" s="280"/>
      <c r="S25" s="281"/>
      <c r="T25" s="280"/>
      <c r="U25" s="280"/>
      <c r="V25" s="66"/>
      <c r="X25" s="66"/>
    </row>
    <row r="26" spans="2:24" ht="15.6">
      <c r="B26" s="218" t="s">
        <v>18</v>
      </c>
      <c r="C26" s="97" t="s">
        <v>135</v>
      </c>
      <c r="D26" s="130" t="s">
        <v>137</v>
      </c>
      <c r="E26" s="287">
        <v>172</v>
      </c>
      <c r="F26" s="266">
        <v>2247991</v>
      </c>
      <c r="G26" s="288">
        <v>2247991</v>
      </c>
      <c r="H26" s="268">
        <v>0.63855260000000003</v>
      </c>
      <c r="I26" s="281"/>
      <c r="J26" s="286"/>
      <c r="K26" s="281"/>
      <c r="L26" s="281"/>
      <c r="M26" s="281"/>
      <c r="N26" s="281"/>
      <c r="O26" s="281"/>
      <c r="P26" s="281"/>
      <c r="Q26" s="286"/>
      <c r="R26" s="272">
        <v>0.50441849999999999</v>
      </c>
      <c r="S26" s="271">
        <v>1.8654130000000001E-2</v>
      </c>
      <c r="T26" s="272">
        <v>0.46761390000000003</v>
      </c>
      <c r="U26" s="272">
        <v>0.54117539999999997</v>
      </c>
    </row>
    <row r="27" spans="2:24" ht="15.6">
      <c r="B27" s="218" t="s">
        <v>18</v>
      </c>
      <c r="C27" s="97" t="s">
        <v>135</v>
      </c>
      <c r="D27" s="130" t="s">
        <v>138</v>
      </c>
      <c r="E27" s="287">
        <v>172</v>
      </c>
      <c r="F27" s="287"/>
      <c r="G27" s="288"/>
      <c r="H27" s="289"/>
      <c r="I27" s="281"/>
      <c r="J27" s="286"/>
      <c r="K27" s="281"/>
      <c r="L27" s="281"/>
      <c r="M27" s="281"/>
      <c r="N27" s="281"/>
      <c r="O27" s="281"/>
      <c r="P27" s="281"/>
      <c r="Q27" s="286"/>
      <c r="R27" s="280"/>
      <c r="S27" s="281"/>
      <c r="T27" s="280"/>
      <c r="U27" s="280"/>
    </row>
    <row r="28" spans="2:24" ht="15.6">
      <c r="B28" s="218" t="s">
        <v>18</v>
      </c>
      <c r="C28" s="97" t="s">
        <v>135</v>
      </c>
      <c r="D28" s="130" t="s">
        <v>139</v>
      </c>
      <c r="E28" s="287">
        <v>172</v>
      </c>
      <c r="F28" s="287"/>
      <c r="G28" s="288"/>
      <c r="H28" s="289"/>
      <c r="I28" s="281"/>
      <c r="J28" s="286"/>
      <c r="K28" s="281"/>
      <c r="L28" s="281"/>
      <c r="M28" s="281"/>
      <c r="N28" s="281"/>
      <c r="O28" s="281"/>
      <c r="P28" s="281"/>
      <c r="Q28" s="286"/>
      <c r="R28" s="280"/>
      <c r="S28" s="281"/>
      <c r="T28" s="280"/>
      <c r="U28" s="280"/>
    </row>
    <row r="29" spans="2:24" ht="15.6">
      <c r="B29" s="218" t="s">
        <v>18</v>
      </c>
      <c r="C29" s="97" t="s">
        <v>135</v>
      </c>
      <c r="D29" s="130" t="s">
        <v>140</v>
      </c>
      <c r="E29" s="287">
        <v>172</v>
      </c>
      <c r="F29" s="287"/>
      <c r="G29" s="287"/>
      <c r="H29" s="290"/>
      <c r="I29" s="286"/>
      <c r="J29" s="286"/>
      <c r="K29" s="286"/>
      <c r="L29" s="286"/>
      <c r="M29" s="286"/>
      <c r="N29" s="286"/>
      <c r="O29" s="286"/>
      <c r="P29" s="286"/>
      <c r="Q29" s="286"/>
      <c r="R29" s="290"/>
      <c r="S29" s="286"/>
      <c r="T29" s="290"/>
      <c r="U29" s="290"/>
    </row>
    <row r="30" spans="2:24" ht="15.6">
      <c r="B30" s="236" t="s">
        <v>18</v>
      </c>
      <c r="C30" s="237" t="s">
        <v>135</v>
      </c>
      <c r="D30" s="238" t="s">
        <v>121</v>
      </c>
      <c r="E30" s="291">
        <v>172</v>
      </c>
      <c r="F30" s="291">
        <v>2734428</v>
      </c>
      <c r="G30" s="291">
        <v>2734428</v>
      </c>
      <c r="H30" s="292"/>
      <c r="I30" s="293"/>
      <c r="J30" s="294"/>
      <c r="K30" s="294"/>
      <c r="L30" s="294"/>
      <c r="M30" s="294"/>
      <c r="N30" s="294"/>
      <c r="O30" s="294"/>
      <c r="P30" s="294"/>
      <c r="Q30" s="294"/>
      <c r="R30" s="295"/>
      <c r="S30" s="294"/>
      <c r="T30" s="295"/>
      <c r="U30" s="295"/>
    </row>
    <row r="31" spans="2:24" ht="15.6">
      <c r="B31" s="140"/>
    </row>
    <row r="32" spans="2:24">
      <c r="B32" s="147" t="s">
        <v>147</v>
      </c>
      <c r="C32" s="148"/>
      <c r="D32" s="148"/>
      <c r="E32" s="148"/>
    </row>
    <row r="33" spans="2:8">
      <c r="B33" s="149"/>
      <c r="C33" s="148" t="s">
        <v>148</v>
      </c>
      <c r="D33" s="148" t="s">
        <v>149</v>
      </c>
      <c r="E33"/>
      <c r="F33"/>
      <c r="G33"/>
      <c r="H33" s="298"/>
    </row>
    <row r="34" spans="2:8">
      <c r="B34" s="152"/>
      <c r="C34" s="148" t="s">
        <v>150</v>
      </c>
      <c r="D34" s="148" t="s">
        <v>151</v>
      </c>
      <c r="E34"/>
      <c r="F34"/>
      <c r="G34"/>
      <c r="H34" s="298"/>
    </row>
    <row r="35" spans="2:8">
      <c r="B35" s="153"/>
      <c r="C35" s="148" t="s">
        <v>152</v>
      </c>
      <c r="D35" s="148" t="s">
        <v>153</v>
      </c>
      <c r="E35"/>
      <c r="F35"/>
      <c r="G35"/>
      <c r="H35" s="298"/>
    </row>
    <row r="36" spans="2:8">
      <c r="B36"/>
      <c r="E36"/>
    </row>
    <row r="37" spans="2:8">
      <c r="B37" s="156" t="s">
        <v>158</v>
      </c>
      <c r="C37" s="148" t="s">
        <v>159</v>
      </c>
      <c r="D37" s="148"/>
      <c r="E37"/>
    </row>
    <row r="38" spans="2:8">
      <c r="B38" s="156" t="s">
        <v>102</v>
      </c>
      <c r="C38" s="156" t="s">
        <v>160</v>
      </c>
      <c r="D38" s="156"/>
      <c r="E38"/>
    </row>
    <row r="39" spans="2:8">
      <c r="B39" s="156" t="s">
        <v>114</v>
      </c>
      <c r="C39" s="156" t="s">
        <v>161</v>
      </c>
      <c r="D39" s="156"/>
      <c r="E39"/>
    </row>
    <row r="40" spans="2:8">
      <c r="B40" s="156" t="s">
        <v>162</v>
      </c>
      <c r="C40" s="156" t="s">
        <v>163</v>
      </c>
      <c r="D40" s="156"/>
      <c r="E40"/>
    </row>
    <row r="41" spans="2:8">
      <c r="B41" s="156" t="s">
        <v>164</v>
      </c>
      <c r="C41" s="156" t="s">
        <v>165</v>
      </c>
      <c r="D41" s="156"/>
      <c r="E41"/>
    </row>
    <row r="42" spans="2:8">
      <c r="E42"/>
    </row>
    <row r="43" spans="2:8">
      <c r="E43"/>
    </row>
  </sheetData>
  <pageMargins left="0.7" right="0.7" top="0.75" bottom="0.75" header="0.3" footer="0.3"/>
  <tableParts count="2">
    <tablePart r:id="rId1"/>
    <tablePart r:id="rId2"/>
  </tablePart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84F8D-7378-4D11-AB5E-ADD6F3D489C4}">
  <dimension ref="A2:R185"/>
  <sheetViews>
    <sheetView workbookViewId="0">
      <selection activeCell="A8" sqref="A8"/>
    </sheetView>
  </sheetViews>
  <sheetFormatPr defaultColWidth="9.21875" defaultRowHeight="14.4"/>
  <cols>
    <col min="1" max="1" width="80.77734375" style="24" customWidth="1"/>
    <col min="2" max="2" width="45.77734375" style="4" customWidth="1"/>
    <col min="3" max="3" width="24.33203125" style="4" customWidth="1"/>
    <col min="4" max="4" width="45.77734375" style="4" hidden="1" customWidth="1"/>
    <col min="5" max="5" width="11.77734375" style="4" hidden="1" customWidth="1"/>
    <col min="6" max="6" width="45.77734375" style="4" hidden="1" customWidth="1"/>
    <col min="7" max="7" width="11.77734375" style="4" hidden="1" customWidth="1"/>
    <col min="8" max="8" width="45.77734375" style="4" customWidth="1"/>
    <col min="9" max="9" width="11.77734375" style="4" customWidth="1"/>
    <col min="10" max="10" width="45.77734375" style="4" customWidth="1"/>
    <col min="11" max="11" width="11.77734375" style="4" customWidth="1"/>
    <col min="12" max="12" width="45.77734375" style="4" hidden="1" customWidth="1"/>
    <col min="13" max="13" width="11.77734375" style="4" hidden="1" customWidth="1"/>
    <col min="14" max="14" width="45.77734375" style="4" hidden="1" customWidth="1"/>
    <col min="15" max="15" width="11.77734375" style="4" hidden="1" customWidth="1"/>
    <col min="16" max="16" width="45.77734375" style="398" customWidth="1"/>
    <col min="17" max="17" width="11.77734375" style="4" customWidth="1"/>
    <col min="18" max="16384" width="9.21875" style="4"/>
  </cols>
  <sheetData>
    <row r="2" spans="1:17" ht="20.399999999999999">
      <c r="A2" s="1"/>
      <c r="B2" s="2" t="s">
        <v>0</v>
      </c>
      <c r="C2" s="3"/>
      <c r="D2" s="2" t="s">
        <v>411</v>
      </c>
      <c r="E2" s="3"/>
      <c r="F2" s="2" t="s">
        <v>412</v>
      </c>
      <c r="G2" s="3"/>
      <c r="H2" s="2" t="s">
        <v>413</v>
      </c>
      <c r="I2" s="3"/>
      <c r="J2" s="2" t="s">
        <v>414</v>
      </c>
      <c r="K2" s="3"/>
      <c r="L2" s="2" t="s">
        <v>415</v>
      </c>
      <c r="M2" s="3"/>
      <c r="N2" s="2" t="s">
        <v>416</v>
      </c>
      <c r="O2" s="2"/>
      <c r="P2" s="658" t="s">
        <v>417</v>
      </c>
      <c r="Q2" s="3"/>
    </row>
    <row r="3" spans="1:17" ht="15.6">
      <c r="A3" s="5" t="s">
        <v>1</v>
      </c>
      <c r="B3" s="6"/>
      <c r="C3" s="7" t="s">
        <v>2</v>
      </c>
      <c r="D3" s="6"/>
      <c r="E3" s="7" t="s">
        <v>2</v>
      </c>
      <c r="F3" s="6"/>
      <c r="G3" s="7" t="s">
        <v>2</v>
      </c>
      <c r="H3" s="6"/>
      <c r="I3" s="7" t="s">
        <v>2</v>
      </c>
      <c r="J3" s="6"/>
      <c r="K3" s="7" t="s">
        <v>2</v>
      </c>
      <c r="L3" s="6"/>
      <c r="M3" s="7" t="s">
        <v>2</v>
      </c>
      <c r="N3" s="7"/>
      <c r="O3" s="7" t="s">
        <v>2</v>
      </c>
      <c r="P3" s="659"/>
      <c r="Q3" s="7" t="s">
        <v>2</v>
      </c>
    </row>
    <row r="4" spans="1:17" ht="39" customHeight="1">
      <c r="A4" s="8" t="s">
        <v>3</v>
      </c>
      <c r="B4" s="10"/>
      <c r="C4" s="10"/>
      <c r="D4" s="10"/>
      <c r="E4" s="10"/>
      <c r="F4" s="10"/>
      <c r="G4" s="10"/>
      <c r="H4" s="660" t="s">
        <v>659</v>
      </c>
      <c r="I4" s="10"/>
      <c r="J4" s="660" t="s">
        <v>659</v>
      </c>
      <c r="K4" s="10"/>
      <c r="L4" s="10"/>
      <c r="M4" s="10"/>
      <c r="N4" s="10"/>
      <c r="O4" s="10"/>
      <c r="P4" s="660" t="s">
        <v>659</v>
      </c>
      <c r="Q4" s="10"/>
    </row>
    <row r="5" spans="1:17" ht="20.25" customHeight="1">
      <c r="A5" s="11" t="s">
        <v>5</v>
      </c>
      <c r="B5" s="9" t="s">
        <v>6</v>
      </c>
      <c r="C5" s="9"/>
      <c r="D5" s="9" t="s">
        <v>419</v>
      </c>
      <c r="E5" s="9"/>
      <c r="F5" s="9" t="s">
        <v>419</v>
      </c>
      <c r="G5" s="9"/>
      <c r="H5" s="9" t="s">
        <v>172</v>
      </c>
      <c r="I5" s="9"/>
      <c r="J5" s="9" t="s">
        <v>172</v>
      </c>
      <c r="K5" s="9"/>
      <c r="L5" s="9" t="s">
        <v>419</v>
      </c>
      <c r="M5" s="9"/>
      <c r="N5" s="9" t="s">
        <v>419</v>
      </c>
      <c r="O5" s="9"/>
      <c r="P5" s="9" t="s">
        <v>172</v>
      </c>
      <c r="Q5" s="9"/>
    </row>
    <row r="6" spans="1:17" ht="20.25" customHeight="1">
      <c r="A6" s="11" t="s">
        <v>8</v>
      </c>
      <c r="B6" s="12"/>
      <c r="C6" s="12"/>
      <c r="D6" s="12"/>
      <c r="E6" s="12"/>
      <c r="F6" s="12"/>
      <c r="G6" s="12"/>
      <c r="H6" s="12"/>
      <c r="I6" s="12"/>
      <c r="J6" s="12"/>
      <c r="K6" s="12"/>
      <c r="L6" s="12"/>
      <c r="M6" s="12"/>
      <c r="N6" s="13" t="s">
        <v>419</v>
      </c>
      <c r="O6" s="9"/>
      <c r="P6" s="12" t="s">
        <v>660</v>
      </c>
      <c r="Q6" s="12"/>
    </row>
    <row r="7" spans="1:17" ht="15.6">
      <c r="A7" s="15" t="s">
        <v>9</v>
      </c>
      <c r="B7" s="16"/>
      <c r="C7" s="12"/>
      <c r="D7" s="12"/>
      <c r="E7" s="12"/>
      <c r="F7" s="12"/>
      <c r="G7" s="12"/>
      <c r="H7" s="12"/>
      <c r="I7" s="12"/>
      <c r="J7" s="12"/>
      <c r="K7" s="12"/>
      <c r="L7" s="12"/>
      <c r="M7" s="12"/>
      <c r="N7" s="12"/>
      <c r="O7" s="12"/>
      <c r="P7" s="12"/>
      <c r="Q7" s="12"/>
    </row>
    <row r="8" spans="1:17" ht="187.2">
      <c r="A8" s="17" t="s">
        <v>661</v>
      </c>
      <c r="B8" s="661" t="s">
        <v>662</v>
      </c>
      <c r="C8" s="662" t="s">
        <v>663</v>
      </c>
      <c r="D8" s="9"/>
      <c r="E8" s="9"/>
      <c r="F8" s="9"/>
      <c r="G8" s="9"/>
      <c r="H8" s="661" t="s">
        <v>664</v>
      </c>
      <c r="I8" s="9"/>
      <c r="J8" s="661" t="s">
        <v>664</v>
      </c>
      <c r="K8" s="9"/>
      <c r="L8" s="9"/>
      <c r="M8" s="9"/>
      <c r="N8" s="9"/>
      <c r="O8" s="9"/>
      <c r="P8" s="661" t="s">
        <v>664</v>
      </c>
      <c r="Q8" s="9"/>
    </row>
    <row r="9" spans="1:17" ht="172.8">
      <c r="A9" s="17"/>
      <c r="B9" s="661"/>
      <c r="C9" s="9"/>
      <c r="D9" s="9"/>
      <c r="E9" s="9"/>
      <c r="F9" s="9"/>
      <c r="G9" s="9"/>
      <c r="H9" s="661" t="s">
        <v>665</v>
      </c>
      <c r="I9" s="9"/>
      <c r="J9" s="661" t="s">
        <v>665</v>
      </c>
      <c r="K9" s="9"/>
      <c r="L9" s="9"/>
      <c r="M9" s="9"/>
      <c r="N9" s="9"/>
      <c r="O9" s="9"/>
      <c r="P9" s="661" t="s">
        <v>665</v>
      </c>
      <c r="Q9" s="9"/>
    </row>
    <row r="10" spans="1:17" ht="131.25" customHeight="1">
      <c r="A10" s="17" t="s">
        <v>14</v>
      </c>
      <c r="B10" s="8" t="s">
        <v>666</v>
      </c>
      <c r="C10" s="9"/>
      <c r="D10" s="9"/>
      <c r="E10" s="9"/>
      <c r="F10" s="9"/>
      <c r="G10" s="9"/>
      <c r="H10" s="8" t="s">
        <v>666</v>
      </c>
      <c r="I10" s="9"/>
      <c r="J10" s="8" t="s">
        <v>666</v>
      </c>
      <c r="K10" s="9"/>
      <c r="L10" s="9"/>
      <c r="M10" s="9"/>
      <c r="N10" s="9"/>
      <c r="O10" s="9"/>
      <c r="P10" s="8" t="s">
        <v>666</v>
      </c>
      <c r="Q10" s="9"/>
    </row>
    <row r="11" spans="1:17" ht="15.75" customHeight="1">
      <c r="A11" s="15" t="s">
        <v>17</v>
      </c>
      <c r="B11" s="16"/>
      <c r="C11" s="12"/>
      <c r="D11" s="12"/>
      <c r="E11" s="12"/>
      <c r="F11" s="12"/>
      <c r="G11" s="12"/>
      <c r="H11" s="12"/>
      <c r="I11" s="12"/>
      <c r="J11" s="12"/>
      <c r="K11" s="12"/>
      <c r="L11" s="12"/>
      <c r="M11" s="12"/>
      <c r="N11" s="12"/>
      <c r="O11" s="12"/>
      <c r="P11" s="12"/>
      <c r="Q11" s="12"/>
    </row>
    <row r="12" spans="1:17" ht="15.75" customHeight="1">
      <c r="A12" s="17" t="s">
        <v>18</v>
      </c>
      <c r="B12" s="9" t="s">
        <v>667</v>
      </c>
      <c r="C12" s="9"/>
      <c r="D12" s="9"/>
      <c r="E12" s="9"/>
      <c r="F12" s="9"/>
      <c r="G12" s="9"/>
      <c r="H12" s="9"/>
      <c r="I12" s="9"/>
      <c r="J12" s="9"/>
      <c r="K12" s="9"/>
      <c r="L12" s="9"/>
      <c r="M12" s="9"/>
      <c r="N12" s="9"/>
      <c r="O12" s="9"/>
      <c r="P12" s="299" t="s">
        <v>668</v>
      </c>
      <c r="Q12" s="9"/>
    </row>
    <row r="13" spans="1:17" ht="15.75" customHeight="1">
      <c r="A13" s="17" t="s">
        <v>21</v>
      </c>
      <c r="B13" s="9" t="s">
        <v>16</v>
      </c>
      <c r="C13" s="9"/>
      <c r="D13" s="9"/>
      <c r="E13" s="9"/>
      <c r="F13" s="9"/>
      <c r="G13" s="9"/>
      <c r="H13" s="9"/>
      <c r="I13" s="9"/>
      <c r="J13" s="9"/>
      <c r="K13" s="9"/>
      <c r="L13" s="9"/>
      <c r="M13" s="9"/>
      <c r="N13" s="9"/>
      <c r="O13" s="9"/>
      <c r="P13" s="299" t="s">
        <v>16</v>
      </c>
      <c r="Q13" s="9"/>
    </row>
    <row r="14" spans="1:17" ht="15.75" customHeight="1">
      <c r="A14" s="17" t="s">
        <v>23</v>
      </c>
      <c r="B14" s="9" t="s">
        <v>16</v>
      </c>
      <c r="C14" s="9"/>
      <c r="D14" s="9"/>
      <c r="E14" s="9"/>
      <c r="F14" s="9"/>
      <c r="G14" s="9"/>
      <c r="H14" s="9"/>
      <c r="I14" s="9"/>
      <c r="J14" s="9"/>
      <c r="K14" s="9"/>
      <c r="L14" s="9"/>
      <c r="M14" s="9"/>
      <c r="N14" s="9"/>
      <c r="O14" s="9"/>
      <c r="P14" s="299" t="s">
        <v>16</v>
      </c>
      <c r="Q14" s="9"/>
    </row>
    <row r="15" spans="1:17" ht="15.75" customHeight="1">
      <c r="A15" s="17" t="s">
        <v>25</v>
      </c>
      <c r="B15" s="9" t="s">
        <v>16</v>
      </c>
      <c r="C15" s="9"/>
      <c r="D15" s="9"/>
      <c r="E15" s="9"/>
      <c r="F15" s="9"/>
      <c r="G15" s="9"/>
      <c r="H15" s="9"/>
      <c r="I15" s="9"/>
      <c r="J15" s="9"/>
      <c r="K15" s="9"/>
      <c r="L15" s="9"/>
      <c r="M15" s="9"/>
      <c r="N15" s="9"/>
      <c r="O15" s="9"/>
      <c r="P15" s="299" t="s">
        <v>16</v>
      </c>
      <c r="Q15" s="9"/>
    </row>
    <row r="16" spans="1:17" ht="15.75" customHeight="1">
      <c r="A16" s="17" t="s">
        <v>27</v>
      </c>
      <c r="B16" s="9" t="s">
        <v>16</v>
      </c>
      <c r="C16" s="9"/>
      <c r="D16" s="9"/>
      <c r="E16" s="9"/>
      <c r="F16" s="9"/>
      <c r="G16" s="9"/>
      <c r="H16" s="9"/>
      <c r="I16" s="9"/>
      <c r="J16" s="9"/>
      <c r="K16" s="9"/>
      <c r="L16" s="9"/>
      <c r="M16" s="9"/>
      <c r="N16" s="9"/>
      <c r="O16" s="9"/>
      <c r="P16" s="299" t="s">
        <v>669</v>
      </c>
      <c r="Q16" s="9"/>
    </row>
    <row r="17" spans="1:17" ht="15.75" customHeight="1">
      <c r="A17" s="17" t="s">
        <v>28</v>
      </c>
      <c r="B17" s="9" t="s">
        <v>16</v>
      </c>
      <c r="C17" s="9"/>
      <c r="D17" s="9"/>
      <c r="E17" s="9"/>
      <c r="F17" s="9"/>
      <c r="G17" s="9"/>
      <c r="H17" s="9"/>
      <c r="I17" s="9"/>
      <c r="J17" s="9"/>
      <c r="K17" s="9"/>
      <c r="L17" s="9"/>
      <c r="M17" s="9"/>
      <c r="N17" s="9"/>
      <c r="O17" s="9"/>
      <c r="P17" s="299" t="s">
        <v>670</v>
      </c>
      <c r="Q17" s="9"/>
    </row>
    <row r="18" spans="1:17">
      <c r="A18" s="18" t="s">
        <v>29</v>
      </c>
      <c r="B18" s="12"/>
      <c r="C18" s="12"/>
      <c r="D18" s="12"/>
      <c r="E18" s="12"/>
      <c r="F18" s="12"/>
      <c r="G18" s="12"/>
      <c r="H18" s="9"/>
      <c r="I18" s="9"/>
      <c r="J18" s="12"/>
      <c r="K18" s="12"/>
      <c r="L18" s="12"/>
      <c r="M18" s="12"/>
      <c r="N18" s="12"/>
      <c r="O18" s="12"/>
      <c r="P18" s="12"/>
      <c r="Q18" s="12"/>
    </row>
    <row r="19" spans="1:17" ht="28.8">
      <c r="A19" s="13" t="s">
        <v>30</v>
      </c>
      <c r="B19" s="12"/>
      <c r="C19" s="19"/>
      <c r="D19" s="12"/>
      <c r="E19" s="12"/>
      <c r="F19" s="12"/>
      <c r="G19" s="12"/>
      <c r="H19" s="12"/>
      <c r="I19" s="12"/>
      <c r="J19" s="12"/>
      <c r="K19" s="12"/>
      <c r="L19" s="12"/>
      <c r="M19" s="12"/>
      <c r="N19" s="12"/>
      <c r="O19" s="12"/>
      <c r="P19" s="12"/>
      <c r="Q19" s="12"/>
    </row>
    <row r="20" spans="1:17">
      <c r="A20" s="18" t="s">
        <v>14</v>
      </c>
      <c r="B20" s="9"/>
      <c r="C20" s="9"/>
      <c r="D20" s="12"/>
      <c r="E20" s="12"/>
      <c r="F20" s="12"/>
      <c r="G20" s="12"/>
      <c r="H20" s="12"/>
      <c r="I20" s="12"/>
      <c r="J20" s="12"/>
      <c r="K20" s="12"/>
      <c r="L20" s="12"/>
      <c r="M20" s="12"/>
      <c r="N20" s="12"/>
      <c r="O20" s="12"/>
      <c r="P20" s="12"/>
      <c r="Q20" s="12"/>
    </row>
    <row r="21" spans="1:17">
      <c r="A21" s="20" t="s">
        <v>31</v>
      </c>
      <c r="B21" s="299" t="s">
        <v>16</v>
      </c>
      <c r="C21" s="9"/>
      <c r="D21" s="12"/>
      <c r="E21" s="12"/>
      <c r="F21" s="12"/>
      <c r="G21" s="12"/>
      <c r="H21" s="12"/>
      <c r="I21" s="12"/>
      <c r="J21" s="12"/>
      <c r="K21" s="12"/>
      <c r="L21" s="12"/>
      <c r="M21" s="12"/>
      <c r="N21" s="12"/>
      <c r="O21" s="12"/>
      <c r="P21" s="12"/>
      <c r="Q21" s="12"/>
    </row>
    <row r="22" spans="1:17">
      <c r="A22" s="20" t="s">
        <v>32</v>
      </c>
      <c r="B22" s="299" t="s">
        <v>16</v>
      </c>
      <c r="C22" s="9"/>
      <c r="D22" s="12"/>
      <c r="E22" s="12"/>
      <c r="F22" s="12"/>
      <c r="G22" s="12"/>
      <c r="H22" s="12"/>
      <c r="I22" s="12"/>
      <c r="J22" s="12"/>
      <c r="K22" s="12"/>
      <c r="L22" s="12"/>
      <c r="M22" s="12"/>
      <c r="N22" s="12"/>
      <c r="O22" s="12"/>
      <c r="P22" s="12"/>
      <c r="Q22" s="12"/>
    </row>
    <row r="23" spans="1:17">
      <c r="A23" s="20" t="s">
        <v>33</v>
      </c>
      <c r="B23" s="299" t="s">
        <v>16</v>
      </c>
      <c r="C23" s="9"/>
      <c r="D23" s="12"/>
      <c r="E23" s="12"/>
      <c r="F23" s="12"/>
      <c r="G23" s="12"/>
      <c r="H23" s="12"/>
      <c r="I23" s="12"/>
      <c r="J23" s="12"/>
      <c r="K23" s="12"/>
      <c r="L23" s="12"/>
      <c r="M23" s="12"/>
      <c r="N23" s="12"/>
      <c r="O23" s="12"/>
      <c r="P23" s="12"/>
      <c r="Q23" s="12"/>
    </row>
    <row r="24" spans="1:17">
      <c r="A24" s="20" t="s">
        <v>34</v>
      </c>
      <c r="B24" s="299" t="s">
        <v>16</v>
      </c>
      <c r="C24" s="9"/>
      <c r="D24" s="12"/>
      <c r="E24" s="12"/>
      <c r="F24" s="12"/>
      <c r="G24" s="12"/>
      <c r="H24" s="12"/>
      <c r="I24" s="12"/>
      <c r="J24" s="12"/>
      <c r="K24" s="12"/>
      <c r="L24" s="12"/>
      <c r="M24" s="12"/>
      <c r="N24" s="12"/>
      <c r="O24" s="12"/>
      <c r="P24" s="12"/>
      <c r="Q24" s="12"/>
    </row>
    <row r="25" spans="1:17">
      <c r="A25" s="18" t="s">
        <v>12</v>
      </c>
      <c r="B25" s="299"/>
      <c r="C25" s="9"/>
      <c r="D25" s="12"/>
      <c r="E25" s="12"/>
      <c r="F25" s="12"/>
      <c r="G25" s="12"/>
      <c r="H25" s="12"/>
      <c r="I25" s="12"/>
      <c r="J25" s="12"/>
      <c r="K25" s="12"/>
      <c r="L25" s="12"/>
      <c r="M25" s="12"/>
      <c r="N25" s="12"/>
      <c r="O25" s="12"/>
      <c r="P25" s="12"/>
      <c r="Q25" s="12"/>
    </row>
    <row r="26" spans="1:17">
      <c r="A26" s="20" t="s">
        <v>31</v>
      </c>
      <c r="B26" s="299">
        <v>4477</v>
      </c>
      <c r="C26" s="9"/>
      <c r="D26" s="12"/>
      <c r="E26" s="12"/>
      <c r="F26" s="12"/>
      <c r="G26" s="12"/>
      <c r="H26" s="12"/>
      <c r="I26" s="12"/>
      <c r="J26" s="12"/>
      <c r="K26" s="12"/>
      <c r="L26" s="12"/>
      <c r="M26" s="12"/>
      <c r="N26" s="12"/>
      <c r="O26" s="12"/>
      <c r="P26" s="12"/>
      <c r="Q26" s="12"/>
    </row>
    <row r="27" spans="1:17">
      <c r="A27" s="20" t="s">
        <v>32</v>
      </c>
      <c r="B27" s="299">
        <v>1942</v>
      </c>
      <c r="C27" s="9"/>
      <c r="D27" s="12"/>
      <c r="E27" s="12"/>
      <c r="F27" s="12"/>
      <c r="G27" s="12"/>
      <c r="H27" s="12"/>
      <c r="I27" s="12"/>
      <c r="J27" s="12"/>
      <c r="K27" s="12"/>
      <c r="L27" s="12"/>
      <c r="M27" s="12"/>
      <c r="N27" s="12"/>
      <c r="O27" s="12"/>
      <c r="P27" s="12"/>
      <c r="Q27" s="12"/>
    </row>
    <row r="28" spans="1:17">
      <c r="A28" s="20" t="s">
        <v>33</v>
      </c>
      <c r="B28" s="299">
        <v>582</v>
      </c>
      <c r="C28" s="9"/>
      <c r="D28" s="12"/>
      <c r="E28" s="12"/>
      <c r="F28" s="12"/>
      <c r="G28" s="12"/>
      <c r="H28" s="12"/>
      <c r="I28" s="12"/>
      <c r="J28" s="12"/>
      <c r="K28" s="12"/>
      <c r="L28" s="12"/>
      <c r="M28" s="12"/>
      <c r="N28" s="12"/>
      <c r="O28" s="12"/>
      <c r="P28" s="12"/>
      <c r="Q28" s="12"/>
    </row>
    <row r="29" spans="1:17">
      <c r="A29" s="20" t="s">
        <v>34</v>
      </c>
      <c r="B29" s="299">
        <v>318</v>
      </c>
      <c r="C29" s="9"/>
      <c r="D29" s="12"/>
      <c r="E29" s="12"/>
      <c r="F29" s="12"/>
      <c r="G29" s="12"/>
      <c r="H29" s="12"/>
      <c r="I29" s="12"/>
      <c r="J29" s="12"/>
      <c r="K29" s="12"/>
      <c r="L29" s="12"/>
      <c r="M29" s="12"/>
      <c r="N29" s="12"/>
      <c r="O29" s="12"/>
      <c r="P29" s="12"/>
      <c r="Q29" s="12"/>
    </row>
    <row r="30" spans="1:17">
      <c r="A30" s="18" t="s">
        <v>10</v>
      </c>
      <c r="B30" s="299"/>
      <c r="C30" s="9"/>
      <c r="D30" s="12"/>
      <c r="E30" s="12"/>
      <c r="F30" s="12"/>
      <c r="G30" s="12"/>
      <c r="H30" s="12"/>
      <c r="I30" s="12"/>
      <c r="J30" s="12"/>
      <c r="K30" s="12"/>
      <c r="L30" s="12"/>
      <c r="M30" s="12"/>
      <c r="N30" s="12"/>
      <c r="O30" s="12"/>
      <c r="P30" s="12"/>
      <c r="Q30" s="12"/>
    </row>
    <row r="31" spans="1:17">
      <c r="A31" s="20" t="s">
        <v>31</v>
      </c>
      <c r="B31" s="299">
        <v>3174</v>
      </c>
      <c r="C31" s="9"/>
      <c r="D31" s="12"/>
      <c r="E31" s="12"/>
      <c r="F31" s="12"/>
      <c r="G31" s="12"/>
      <c r="H31" s="12"/>
      <c r="I31" s="12"/>
      <c r="J31" s="12"/>
      <c r="K31" s="12"/>
      <c r="L31" s="12"/>
      <c r="M31" s="12"/>
      <c r="N31" s="12"/>
      <c r="O31" s="12"/>
      <c r="P31" s="12"/>
      <c r="Q31" s="12"/>
    </row>
    <row r="32" spans="1:17">
      <c r="A32" s="20" t="s">
        <v>32</v>
      </c>
      <c r="B32" s="299">
        <v>1119</v>
      </c>
      <c r="C32" s="9"/>
      <c r="D32" s="12"/>
      <c r="E32" s="12"/>
      <c r="F32" s="12"/>
      <c r="G32" s="12"/>
      <c r="H32" s="12"/>
      <c r="I32" s="12"/>
      <c r="J32" s="12"/>
      <c r="K32" s="12"/>
      <c r="L32" s="12"/>
      <c r="M32" s="12"/>
      <c r="N32" s="12"/>
      <c r="O32" s="12"/>
      <c r="P32" s="12"/>
      <c r="Q32" s="12"/>
    </row>
    <row r="33" spans="1:17">
      <c r="A33" s="20" t="s">
        <v>33</v>
      </c>
      <c r="B33" s="299">
        <v>245</v>
      </c>
      <c r="C33" s="9"/>
      <c r="D33" s="12"/>
      <c r="E33" s="12"/>
      <c r="F33" s="12"/>
      <c r="G33" s="12"/>
      <c r="H33" s="12"/>
      <c r="I33" s="12"/>
      <c r="J33" s="12"/>
      <c r="K33" s="12"/>
      <c r="L33" s="12"/>
      <c r="M33" s="12"/>
      <c r="N33" s="12"/>
      <c r="O33" s="12"/>
      <c r="P33" s="12"/>
      <c r="Q33" s="12"/>
    </row>
    <row r="34" spans="1:17">
      <c r="A34" s="20" t="s">
        <v>34</v>
      </c>
      <c r="B34" s="299">
        <v>973</v>
      </c>
      <c r="C34" s="9"/>
      <c r="D34" s="12"/>
      <c r="E34" s="12"/>
      <c r="F34" s="12"/>
      <c r="G34" s="12"/>
      <c r="H34" s="12"/>
      <c r="I34" s="12"/>
      <c r="J34" s="12"/>
      <c r="K34" s="12"/>
      <c r="L34" s="12"/>
      <c r="M34" s="12"/>
      <c r="N34" s="12"/>
      <c r="O34" s="12"/>
      <c r="P34" s="12"/>
      <c r="Q34" s="12"/>
    </row>
    <row r="35" spans="1:17" ht="15.75" customHeight="1">
      <c r="A35" s="18" t="s">
        <v>35</v>
      </c>
      <c r="B35" s="12"/>
      <c r="C35" s="12"/>
      <c r="D35" s="12"/>
      <c r="E35" s="12"/>
      <c r="F35" s="12"/>
      <c r="G35" s="12"/>
      <c r="H35" s="12"/>
      <c r="I35" s="12"/>
      <c r="J35" s="12"/>
      <c r="K35" s="12"/>
      <c r="L35" s="12"/>
      <c r="M35" s="12"/>
      <c r="N35" s="9"/>
      <c r="O35" s="9"/>
      <c r="P35" s="12"/>
      <c r="Q35" s="12"/>
    </row>
    <row r="36" spans="1:17" ht="7.5" customHeight="1">
      <c r="A36" s="11"/>
      <c r="B36" s="21"/>
      <c r="C36" s="21"/>
      <c r="D36" s="21"/>
      <c r="E36" s="21"/>
      <c r="F36" s="21"/>
      <c r="G36" s="21"/>
      <c r="H36" s="21"/>
      <c r="I36" s="21"/>
      <c r="J36" s="21"/>
      <c r="K36" s="21"/>
      <c r="L36" s="21"/>
      <c r="M36" s="21"/>
      <c r="N36" s="21"/>
      <c r="O36" s="21"/>
      <c r="P36" s="9"/>
      <c r="Q36" s="21"/>
    </row>
    <row r="37" spans="1:17" ht="15.6">
      <c r="A37" s="5" t="s">
        <v>36</v>
      </c>
      <c r="B37" s="6"/>
      <c r="C37" s="7" t="s">
        <v>2</v>
      </c>
      <c r="D37" s="6"/>
      <c r="E37" s="7" t="s">
        <v>2</v>
      </c>
      <c r="F37" s="6"/>
      <c r="G37" s="7" t="s">
        <v>2</v>
      </c>
      <c r="H37" s="6"/>
      <c r="I37" s="7" t="s">
        <v>2</v>
      </c>
      <c r="J37" s="6"/>
      <c r="K37" s="7" t="s">
        <v>2</v>
      </c>
      <c r="L37" s="6"/>
      <c r="M37" s="7" t="s">
        <v>2</v>
      </c>
      <c r="N37" s="7"/>
      <c r="O37" s="7" t="s">
        <v>2</v>
      </c>
      <c r="P37" s="659"/>
      <c r="Q37" s="7" t="s">
        <v>2</v>
      </c>
    </row>
    <row r="38" spans="1:17">
      <c r="A38" s="11" t="s">
        <v>37</v>
      </c>
      <c r="B38" s="21" t="s">
        <v>38</v>
      </c>
      <c r="C38" s="21"/>
      <c r="D38" s="21" t="s">
        <v>419</v>
      </c>
      <c r="E38" s="21"/>
      <c r="F38" s="21" t="s">
        <v>419</v>
      </c>
      <c r="G38" s="21"/>
      <c r="H38" s="21" t="s">
        <v>534</v>
      </c>
      <c r="I38" s="21"/>
      <c r="J38" s="21" t="s">
        <v>534</v>
      </c>
      <c r="K38" s="21"/>
      <c r="L38" s="21" t="s">
        <v>419</v>
      </c>
      <c r="M38" s="21"/>
      <c r="N38" s="21" t="s">
        <v>419</v>
      </c>
      <c r="O38" s="21"/>
      <c r="P38" s="9" t="s">
        <v>424</v>
      </c>
      <c r="Q38" s="21"/>
    </row>
    <row r="39" spans="1:17">
      <c r="A39" s="11" t="s">
        <v>39</v>
      </c>
      <c r="B39" s="21" t="s">
        <v>40</v>
      </c>
      <c r="C39" s="21"/>
      <c r="D39" s="21" t="s">
        <v>419</v>
      </c>
      <c r="E39" s="21"/>
      <c r="F39" s="21" t="s">
        <v>419</v>
      </c>
      <c r="G39" s="21"/>
      <c r="H39" s="21" t="s">
        <v>419</v>
      </c>
      <c r="I39" s="21"/>
      <c r="J39" s="21" t="s">
        <v>419</v>
      </c>
      <c r="K39" s="21"/>
      <c r="L39" s="21" t="s">
        <v>419</v>
      </c>
      <c r="M39" s="21"/>
      <c r="N39" s="12"/>
      <c r="O39" s="21"/>
      <c r="P39" s="9" t="s">
        <v>419</v>
      </c>
      <c r="Q39" s="21"/>
    </row>
    <row r="40" spans="1:17">
      <c r="A40" s="8" t="s">
        <v>41</v>
      </c>
      <c r="B40" s="12"/>
      <c r="C40" s="12"/>
      <c r="D40" s="12"/>
      <c r="E40" s="12"/>
      <c r="F40" s="9"/>
      <c r="G40" s="9"/>
      <c r="H40" s="12"/>
      <c r="I40" s="12"/>
      <c r="J40" s="12"/>
      <c r="K40" s="12"/>
      <c r="L40" s="12"/>
      <c r="M40" s="12"/>
      <c r="N40" s="12"/>
      <c r="O40" s="12"/>
      <c r="P40" s="12"/>
      <c r="Q40" s="12"/>
    </row>
    <row r="41" spans="1:17">
      <c r="A41" s="11" t="s">
        <v>42</v>
      </c>
      <c r="B41" s="9">
        <v>12588</v>
      </c>
      <c r="C41" s="9"/>
      <c r="D41" s="9"/>
      <c r="E41" s="9"/>
      <c r="F41" s="9"/>
      <c r="G41" s="9"/>
      <c r="H41" s="9"/>
      <c r="I41" s="9"/>
      <c r="J41" s="9"/>
      <c r="K41" s="9"/>
      <c r="L41" s="9"/>
      <c r="M41" s="9"/>
      <c r="N41" s="9"/>
      <c r="O41" s="9"/>
      <c r="P41" s="9">
        <v>5878</v>
      </c>
      <c r="Q41" s="9"/>
    </row>
    <row r="42" spans="1:17">
      <c r="A42" s="11" t="s">
        <v>44</v>
      </c>
      <c r="B42" s="663" t="s">
        <v>671</v>
      </c>
      <c r="C42" s="9"/>
      <c r="D42" s="9"/>
      <c r="E42" s="9"/>
      <c r="F42" s="9"/>
      <c r="G42" s="9"/>
      <c r="H42" s="9"/>
      <c r="I42" s="9"/>
      <c r="J42" s="9"/>
      <c r="K42" s="9"/>
      <c r="L42" s="9"/>
      <c r="M42" s="9"/>
      <c r="N42" s="9"/>
      <c r="O42" s="9"/>
      <c r="P42" s="299" t="s">
        <v>672</v>
      </c>
      <c r="Q42" s="9"/>
    </row>
    <row r="43" spans="1:17" ht="15.6">
      <c r="A43" s="15" t="s">
        <v>46</v>
      </c>
      <c r="B43" s="12"/>
      <c r="C43" s="12"/>
      <c r="D43" s="12"/>
      <c r="E43" s="12"/>
      <c r="F43" s="12"/>
      <c r="G43" s="12"/>
      <c r="H43" s="12"/>
      <c r="I43" s="12"/>
      <c r="J43" s="12"/>
      <c r="K43" s="12"/>
      <c r="L43" s="12"/>
      <c r="M43" s="12"/>
      <c r="N43" s="12"/>
      <c r="O43" s="12"/>
      <c r="P43" s="12"/>
      <c r="Q43" s="12"/>
    </row>
    <row r="44" spans="1:17" ht="15.6">
      <c r="A44" s="17" t="s">
        <v>47</v>
      </c>
      <c r="B44" s="299" t="s">
        <v>673</v>
      </c>
      <c r="C44" s="9"/>
      <c r="D44" s="9"/>
      <c r="E44" s="9"/>
      <c r="F44" s="9"/>
      <c r="G44" s="9"/>
      <c r="H44" s="9"/>
      <c r="I44" s="9"/>
      <c r="J44" s="9"/>
      <c r="K44" s="9"/>
      <c r="L44" s="9"/>
      <c r="M44" s="9"/>
      <c r="N44" s="9"/>
      <c r="O44" s="9"/>
      <c r="P44" s="299" t="s">
        <v>674</v>
      </c>
      <c r="Q44" s="9"/>
    </row>
    <row r="45" spans="1:17" ht="15.6">
      <c r="A45" s="17" t="s">
        <v>49</v>
      </c>
      <c r="B45" s="299" t="s">
        <v>16</v>
      </c>
      <c r="C45" s="9"/>
      <c r="D45" s="9"/>
      <c r="E45" s="9"/>
      <c r="F45" s="9"/>
      <c r="G45" s="9"/>
      <c r="H45" s="9"/>
      <c r="I45" s="9"/>
      <c r="J45" s="9"/>
      <c r="K45" s="9"/>
      <c r="L45" s="9"/>
      <c r="M45" s="9"/>
      <c r="N45" s="9"/>
      <c r="O45" s="9"/>
      <c r="P45" s="299" t="s">
        <v>675</v>
      </c>
      <c r="Q45" s="9"/>
    </row>
    <row r="46" spans="1:17" ht="15.6">
      <c r="A46" s="17" t="s">
        <v>50</v>
      </c>
      <c r="B46" s="299" t="s">
        <v>676</v>
      </c>
      <c r="C46" s="9"/>
      <c r="D46" s="9"/>
      <c r="E46" s="9"/>
      <c r="F46" s="14"/>
      <c r="G46" s="9"/>
      <c r="H46" s="9"/>
      <c r="I46" s="9"/>
      <c r="J46" s="9"/>
      <c r="K46" s="9"/>
      <c r="L46" s="9"/>
      <c r="M46" s="9"/>
      <c r="N46" s="9"/>
      <c r="O46" s="9"/>
      <c r="P46" s="299" t="s">
        <v>16</v>
      </c>
      <c r="Q46" s="9"/>
    </row>
    <row r="47" spans="1:17" ht="15.6">
      <c r="A47" s="22" t="s">
        <v>52</v>
      </c>
      <c r="B47" s="12"/>
      <c r="C47" s="12"/>
      <c r="D47" s="12"/>
      <c r="E47" s="12"/>
      <c r="F47" s="12"/>
      <c r="G47" s="12"/>
      <c r="H47" s="12"/>
      <c r="I47" s="12"/>
      <c r="J47" s="12"/>
      <c r="K47" s="12"/>
      <c r="L47" s="12"/>
      <c r="M47" s="12"/>
      <c r="N47" s="12"/>
      <c r="O47" s="12"/>
      <c r="P47" s="12"/>
      <c r="Q47" s="12"/>
    </row>
    <row r="48" spans="1:17">
      <c r="A48" s="18" t="s">
        <v>53</v>
      </c>
      <c r="B48" s="14"/>
      <c r="C48" s="14"/>
      <c r="D48" s="14"/>
      <c r="E48" s="14"/>
      <c r="F48" s="14"/>
      <c r="G48" s="14"/>
      <c r="H48" s="14"/>
      <c r="I48" s="14"/>
      <c r="J48" s="14"/>
      <c r="K48" s="14"/>
      <c r="L48" s="14"/>
      <c r="M48" s="14"/>
      <c r="N48" s="9"/>
      <c r="O48" s="9"/>
      <c r="P48" s="14"/>
      <c r="Q48" s="14"/>
    </row>
    <row r="49" spans="1:17" ht="15.75" customHeight="1">
      <c r="A49" s="18" t="s">
        <v>54</v>
      </c>
      <c r="B49" s="12"/>
      <c r="C49" s="12"/>
      <c r="D49" s="12"/>
      <c r="E49" s="12"/>
      <c r="F49" s="12"/>
      <c r="G49" s="12"/>
      <c r="H49" s="12"/>
      <c r="I49" s="12"/>
      <c r="J49" s="12"/>
      <c r="K49" s="12"/>
      <c r="L49" s="12"/>
      <c r="M49" s="12"/>
      <c r="N49" s="12"/>
      <c r="O49" s="12"/>
      <c r="P49" s="12"/>
      <c r="Q49" s="12"/>
    </row>
    <row r="50" spans="1:17" ht="15.75" customHeight="1">
      <c r="A50" s="20" t="s">
        <v>55</v>
      </c>
      <c r="B50" s="12"/>
      <c r="C50" s="12"/>
      <c r="D50" s="12"/>
      <c r="E50" s="12"/>
      <c r="F50" s="12"/>
      <c r="G50" s="12"/>
      <c r="H50" s="12"/>
      <c r="I50" s="12"/>
      <c r="J50" s="12"/>
      <c r="K50" s="12"/>
      <c r="L50" s="12"/>
      <c r="M50" s="12"/>
      <c r="N50" s="9"/>
      <c r="O50" s="9"/>
      <c r="P50" s="12"/>
      <c r="Q50" s="12"/>
    </row>
    <row r="51" spans="1:17" ht="15.75" customHeight="1">
      <c r="A51" s="20" t="s">
        <v>56</v>
      </c>
      <c r="B51" s="12"/>
      <c r="C51" s="12"/>
      <c r="D51" s="12"/>
      <c r="E51" s="12"/>
      <c r="F51" s="12"/>
      <c r="G51" s="12"/>
      <c r="H51" s="12"/>
      <c r="I51" s="12"/>
      <c r="J51" s="12"/>
      <c r="K51" s="12"/>
      <c r="L51" s="12"/>
      <c r="M51" s="12"/>
      <c r="N51" s="9"/>
      <c r="O51" s="9"/>
      <c r="P51" s="12"/>
      <c r="Q51" s="12"/>
    </row>
    <row r="52" spans="1:17" ht="28.8">
      <c r="A52" s="13" t="s">
        <v>57</v>
      </c>
      <c r="B52" s="14"/>
      <c r="C52" s="14"/>
      <c r="D52" s="14"/>
      <c r="E52" s="14"/>
      <c r="F52" s="14"/>
      <c r="G52" s="14"/>
      <c r="H52" s="14"/>
      <c r="I52" s="14"/>
      <c r="J52" s="14"/>
      <c r="K52" s="14"/>
      <c r="L52" s="14"/>
      <c r="M52" s="14"/>
      <c r="N52" s="9"/>
      <c r="O52" s="9"/>
      <c r="P52" s="14"/>
      <c r="Q52" s="14"/>
    </row>
    <row r="53" spans="1:17" ht="7.5" customHeight="1">
      <c r="A53" s="11"/>
      <c r="B53" s="21"/>
      <c r="C53" s="21"/>
      <c r="D53" s="21"/>
      <c r="E53" s="21"/>
      <c r="F53" s="21"/>
      <c r="G53" s="21"/>
      <c r="H53" s="21"/>
      <c r="I53" s="21"/>
      <c r="J53" s="21"/>
      <c r="K53" s="21"/>
      <c r="L53" s="21"/>
      <c r="M53" s="21"/>
      <c r="N53" s="21"/>
      <c r="O53" s="21"/>
      <c r="P53" s="9"/>
      <c r="Q53" s="21"/>
    </row>
    <row r="54" spans="1:17" ht="15.6">
      <c r="A54" s="5" t="s">
        <v>58</v>
      </c>
      <c r="B54" s="6"/>
      <c r="C54" s="7" t="s">
        <v>2</v>
      </c>
      <c r="D54" s="6"/>
      <c r="E54" s="7" t="s">
        <v>2</v>
      </c>
      <c r="F54" s="6"/>
      <c r="G54" s="7" t="s">
        <v>2</v>
      </c>
      <c r="H54" s="6"/>
      <c r="I54" s="7" t="s">
        <v>2</v>
      </c>
      <c r="J54" s="6"/>
      <c r="K54" s="7" t="s">
        <v>2</v>
      </c>
      <c r="L54" s="6"/>
      <c r="M54" s="7" t="s">
        <v>2</v>
      </c>
      <c r="N54" s="7"/>
      <c r="O54" s="7" t="s">
        <v>2</v>
      </c>
      <c r="P54" s="659"/>
      <c r="Q54" s="7" t="s">
        <v>2</v>
      </c>
    </row>
    <row r="55" spans="1:17" ht="15.6">
      <c r="A55" s="15" t="s">
        <v>59</v>
      </c>
      <c r="B55" s="12"/>
      <c r="C55" s="12"/>
      <c r="D55" s="12"/>
      <c r="E55" s="12"/>
      <c r="F55" s="12"/>
      <c r="G55" s="12"/>
      <c r="H55" s="12"/>
      <c r="I55" s="12"/>
      <c r="J55" s="12"/>
      <c r="K55" s="12"/>
      <c r="L55" s="12"/>
      <c r="M55" s="12"/>
      <c r="N55" s="12"/>
      <c r="O55" s="12"/>
      <c r="P55" s="12"/>
      <c r="Q55" s="12"/>
    </row>
    <row r="56" spans="1:17" ht="17.25" customHeight="1">
      <c r="A56" s="17" t="s">
        <v>60</v>
      </c>
      <c r="B56" s="664" t="s">
        <v>677</v>
      </c>
      <c r="C56" s="9"/>
      <c r="D56" s="23"/>
      <c r="E56" s="9"/>
      <c r="F56" s="23"/>
      <c r="G56" s="9"/>
      <c r="H56" s="23"/>
      <c r="I56" s="9"/>
      <c r="J56" s="23"/>
      <c r="K56" s="9"/>
      <c r="L56" s="23"/>
      <c r="M56" s="9"/>
      <c r="N56" s="9"/>
      <c r="O56" s="9"/>
      <c r="P56" s="664" t="s">
        <v>678</v>
      </c>
      <c r="Q56" s="9"/>
    </row>
    <row r="57" spans="1:17" ht="72">
      <c r="A57" s="17" t="s">
        <v>62</v>
      </c>
      <c r="B57" s="299" t="s">
        <v>667</v>
      </c>
      <c r="C57" s="9"/>
      <c r="D57" s="9"/>
      <c r="E57" s="9"/>
      <c r="F57" s="9"/>
      <c r="G57" s="9"/>
      <c r="H57" s="9"/>
      <c r="I57" s="9"/>
      <c r="J57" s="9"/>
      <c r="K57" s="9"/>
      <c r="L57" s="9"/>
      <c r="M57" s="9"/>
      <c r="N57" s="9"/>
      <c r="O57" s="9"/>
      <c r="P57" s="299" t="s">
        <v>679</v>
      </c>
      <c r="Q57" s="9"/>
    </row>
    <row r="58" spans="1:17" ht="15.6">
      <c r="A58" s="15" t="s">
        <v>64</v>
      </c>
      <c r="B58" s="12"/>
      <c r="C58" s="12"/>
      <c r="D58" s="12"/>
      <c r="E58" s="12"/>
      <c r="F58" s="12"/>
      <c r="G58" s="12"/>
      <c r="H58" s="12"/>
      <c r="I58" s="12"/>
      <c r="J58" s="12"/>
      <c r="K58" s="12"/>
      <c r="L58" s="12"/>
      <c r="M58" s="12"/>
      <c r="N58" s="12"/>
      <c r="O58" s="12"/>
      <c r="P58" s="12"/>
      <c r="Q58" s="12"/>
    </row>
    <row r="59" spans="1:17" ht="15.6">
      <c r="A59" s="17" t="s">
        <v>10</v>
      </c>
      <c r="B59" s="9">
        <v>14</v>
      </c>
      <c r="C59" s="9"/>
      <c r="D59" s="9"/>
      <c r="E59" s="9"/>
      <c r="F59" s="9"/>
      <c r="G59" s="9"/>
      <c r="H59" s="9"/>
      <c r="I59" s="9"/>
      <c r="J59" s="9"/>
      <c r="K59" s="9"/>
      <c r="L59" s="9"/>
      <c r="M59" s="9"/>
      <c r="N59" s="9"/>
      <c r="O59" s="9"/>
      <c r="P59" s="9">
        <v>15</v>
      </c>
      <c r="Q59" s="9"/>
    </row>
    <row r="60" spans="1:17" ht="15.6">
      <c r="A60" s="17" t="s">
        <v>12</v>
      </c>
      <c r="B60" s="9">
        <v>13</v>
      </c>
      <c r="C60" s="9"/>
      <c r="D60" s="9"/>
      <c r="E60" s="9"/>
      <c r="F60" s="9"/>
      <c r="G60" s="9"/>
      <c r="H60" s="9"/>
      <c r="I60" s="9"/>
      <c r="J60" s="9"/>
      <c r="K60" s="9"/>
      <c r="L60" s="9"/>
      <c r="M60" s="9"/>
      <c r="N60" s="9"/>
      <c r="O60" s="9"/>
      <c r="P60" s="9">
        <v>15</v>
      </c>
      <c r="Q60" s="9"/>
    </row>
    <row r="61" spans="1:17" ht="15.6">
      <c r="A61" s="17" t="s">
        <v>14</v>
      </c>
      <c r="B61" s="9"/>
      <c r="C61" s="9"/>
      <c r="D61" s="9"/>
      <c r="E61" s="9"/>
      <c r="F61" s="9"/>
      <c r="G61" s="9"/>
      <c r="H61" s="9"/>
      <c r="I61" s="9"/>
      <c r="J61" s="9"/>
      <c r="K61" s="9"/>
      <c r="L61" s="9"/>
      <c r="M61" s="9"/>
      <c r="N61" s="9"/>
      <c r="O61" s="9"/>
      <c r="P61" s="665" t="s">
        <v>16</v>
      </c>
      <c r="Q61" s="9"/>
    </row>
    <row r="62" spans="1:17" ht="15.6">
      <c r="A62" s="15" t="s">
        <v>65</v>
      </c>
      <c r="B62" s="14"/>
      <c r="C62" s="14"/>
      <c r="D62" s="14"/>
      <c r="E62" s="14"/>
      <c r="F62" s="14"/>
      <c r="G62" s="14"/>
      <c r="H62" s="14"/>
      <c r="I62" s="14"/>
      <c r="J62" s="14"/>
      <c r="K62" s="14"/>
      <c r="L62" s="14"/>
      <c r="M62" s="14"/>
      <c r="N62" s="14"/>
      <c r="O62" s="14"/>
      <c r="P62" s="14"/>
      <c r="Q62" s="14"/>
    </row>
    <row r="63" spans="1:17" ht="15.6">
      <c r="A63" s="17" t="s">
        <v>10</v>
      </c>
      <c r="B63" s="9">
        <v>14</v>
      </c>
      <c r="C63" s="9"/>
      <c r="D63" s="9"/>
      <c r="E63" s="9"/>
      <c r="F63" s="9"/>
      <c r="G63" s="9"/>
      <c r="H63" s="9"/>
      <c r="I63" s="9"/>
      <c r="J63" s="9"/>
      <c r="K63" s="9"/>
      <c r="L63" s="9"/>
      <c r="M63" s="9"/>
      <c r="N63" s="9"/>
      <c r="O63" s="9"/>
      <c r="P63" s="9">
        <v>30</v>
      </c>
      <c r="Q63" s="9"/>
    </row>
    <row r="64" spans="1:17" ht="15.6">
      <c r="A64" s="17" t="s">
        <v>12</v>
      </c>
      <c r="B64" s="9">
        <v>13</v>
      </c>
      <c r="C64" s="9"/>
      <c r="D64" s="9"/>
      <c r="E64" s="9"/>
      <c r="F64" s="9"/>
      <c r="G64" s="9"/>
      <c r="H64" s="9"/>
      <c r="I64" s="9"/>
      <c r="J64" s="9"/>
      <c r="K64" s="9"/>
      <c r="L64" s="9"/>
      <c r="M64" s="9"/>
      <c r="N64" s="9"/>
      <c r="O64" s="9"/>
      <c r="P64" s="9">
        <v>30</v>
      </c>
      <c r="Q64" s="9"/>
    </row>
    <row r="65" spans="1:18" ht="15.6">
      <c r="A65" s="17" t="s">
        <v>14</v>
      </c>
      <c r="B65" s="9"/>
      <c r="C65" s="9"/>
      <c r="D65" s="9"/>
      <c r="E65" s="9"/>
      <c r="F65" s="9"/>
      <c r="G65" s="9"/>
      <c r="H65" s="9"/>
      <c r="I65" s="9"/>
      <c r="J65" s="9"/>
      <c r="K65" s="9"/>
      <c r="L65" s="9"/>
      <c r="M65" s="9"/>
      <c r="N65" s="9"/>
      <c r="O65" s="9"/>
      <c r="P65" s="665" t="s">
        <v>16</v>
      </c>
      <c r="Q65" s="9"/>
    </row>
    <row r="66" spans="1:18" ht="15.6">
      <c r="A66" s="17" t="s">
        <v>18</v>
      </c>
      <c r="B66" s="9"/>
      <c r="C66" s="9"/>
      <c r="D66" s="9"/>
      <c r="E66" s="9"/>
      <c r="F66" s="9"/>
      <c r="G66" s="9"/>
      <c r="H66" s="9"/>
      <c r="I66" s="9"/>
      <c r="J66" s="9"/>
      <c r="K66" s="9"/>
      <c r="L66" s="9"/>
      <c r="M66" s="9"/>
      <c r="N66" s="9"/>
      <c r="O66" s="9"/>
      <c r="P66" s="9">
        <v>60</v>
      </c>
      <c r="Q66" s="9"/>
    </row>
    <row r="67" spans="1:18" ht="15.6">
      <c r="A67" s="17" t="s">
        <v>21</v>
      </c>
      <c r="B67" s="9"/>
      <c r="C67" s="9"/>
      <c r="D67" s="9"/>
      <c r="E67" s="9"/>
      <c r="F67" s="9"/>
      <c r="G67" s="9"/>
      <c r="H67" s="9"/>
      <c r="I67" s="9"/>
      <c r="J67" s="9"/>
      <c r="K67" s="9"/>
      <c r="L67" s="9"/>
      <c r="M67" s="9"/>
      <c r="N67" s="9"/>
      <c r="O67" s="9"/>
      <c r="P67" s="665" t="s">
        <v>16</v>
      </c>
      <c r="Q67" s="9"/>
    </row>
    <row r="68" spans="1:18" ht="15.6">
      <c r="A68" s="17" t="s">
        <v>23</v>
      </c>
      <c r="B68" s="9"/>
      <c r="C68" s="9"/>
      <c r="D68" s="9"/>
      <c r="E68" s="9"/>
      <c r="F68" s="9"/>
      <c r="G68" s="9"/>
      <c r="H68" s="9"/>
      <c r="I68" s="9"/>
      <c r="J68" s="9"/>
      <c r="K68" s="9"/>
      <c r="L68" s="9"/>
      <c r="M68" s="9"/>
      <c r="N68" s="9"/>
      <c r="O68" s="9"/>
      <c r="P68" s="665" t="s">
        <v>16</v>
      </c>
      <c r="Q68" s="9"/>
    </row>
    <row r="69" spans="1:18" ht="15.6">
      <c r="A69" s="17" t="s">
        <v>25</v>
      </c>
      <c r="B69" s="9"/>
      <c r="C69" s="9"/>
      <c r="D69" s="9"/>
      <c r="E69" s="9"/>
      <c r="F69" s="9"/>
      <c r="G69" s="9"/>
      <c r="H69" s="9"/>
      <c r="I69" s="9"/>
      <c r="J69" s="9"/>
      <c r="K69" s="9"/>
      <c r="L69" s="9"/>
      <c r="M69" s="9"/>
      <c r="N69" s="9"/>
      <c r="O69" s="9"/>
      <c r="P69" s="665" t="s">
        <v>16</v>
      </c>
      <c r="Q69" s="9"/>
    </row>
    <row r="70" spans="1:18" ht="15.6">
      <c r="A70" s="17" t="s">
        <v>27</v>
      </c>
      <c r="B70" s="9"/>
      <c r="C70" s="9"/>
      <c r="D70" s="9"/>
      <c r="E70" s="9"/>
      <c r="F70" s="9"/>
      <c r="G70" s="9"/>
      <c r="H70" s="9"/>
      <c r="I70" s="9"/>
      <c r="J70" s="9"/>
      <c r="K70" s="9"/>
      <c r="L70" s="9"/>
      <c r="M70" s="9"/>
      <c r="N70" s="9"/>
      <c r="O70" s="9"/>
      <c r="P70" s="665" t="s">
        <v>16</v>
      </c>
      <c r="Q70" s="9"/>
    </row>
    <row r="71" spans="1:18" ht="15.6">
      <c r="A71" s="17" t="s">
        <v>28</v>
      </c>
      <c r="B71" s="9"/>
      <c r="C71" s="9"/>
      <c r="D71" s="9"/>
      <c r="E71" s="9"/>
      <c r="F71" s="9"/>
      <c r="G71" s="9"/>
      <c r="H71" s="9"/>
      <c r="I71" s="9"/>
      <c r="J71" s="9"/>
      <c r="K71" s="9"/>
      <c r="L71" s="9"/>
      <c r="M71" s="9"/>
      <c r="N71" s="9"/>
      <c r="O71" s="9"/>
      <c r="P71" s="9">
        <v>30</v>
      </c>
      <c r="Q71" s="9"/>
    </row>
    <row r="72" spans="1:18">
      <c r="A72" s="11" t="s">
        <v>66</v>
      </c>
      <c r="B72" s="397">
        <v>6.458333333333334E-2</v>
      </c>
      <c r="C72" s="9"/>
      <c r="D72" s="9"/>
      <c r="E72" s="9"/>
      <c r="F72" s="9"/>
      <c r="G72" s="9"/>
      <c r="H72" s="9"/>
      <c r="I72" s="9"/>
      <c r="J72" s="9"/>
      <c r="K72" s="9"/>
      <c r="L72" s="9"/>
      <c r="M72" s="9"/>
      <c r="N72" s="9"/>
      <c r="O72" s="9"/>
      <c r="P72" s="9">
        <v>30</v>
      </c>
      <c r="Q72" s="9"/>
    </row>
    <row r="73" spans="1:18">
      <c r="A73" s="11" t="s">
        <v>68</v>
      </c>
      <c r="B73" s="14"/>
      <c r="C73" s="14"/>
      <c r="D73" s="14"/>
      <c r="E73" s="14"/>
      <c r="F73" s="9"/>
      <c r="G73" s="9"/>
      <c r="H73" s="14"/>
      <c r="I73" s="14"/>
      <c r="J73" s="14"/>
      <c r="K73" s="14"/>
      <c r="L73" s="14"/>
      <c r="M73" s="14"/>
      <c r="N73" s="14"/>
      <c r="O73" s="14"/>
      <c r="P73" s="14"/>
      <c r="Q73" s="14"/>
    </row>
    <row r="74" spans="1:18">
      <c r="A74" s="11" t="s">
        <v>69</v>
      </c>
      <c r="B74" s="9"/>
      <c r="C74" s="9"/>
      <c r="D74" s="9"/>
      <c r="E74" s="9"/>
      <c r="F74" s="14"/>
      <c r="G74" s="9"/>
      <c r="H74" s="9"/>
      <c r="I74" s="9"/>
      <c r="J74" s="9"/>
      <c r="K74" s="9"/>
      <c r="L74" s="9"/>
      <c r="M74" s="9"/>
      <c r="N74" s="9"/>
      <c r="O74" s="9"/>
      <c r="P74" s="9" t="s">
        <v>613</v>
      </c>
      <c r="Q74" s="9"/>
    </row>
    <row r="75" spans="1:18" ht="33" customHeight="1">
      <c r="A75" s="18" t="s">
        <v>71</v>
      </c>
      <c r="B75" s="9" t="s">
        <v>72</v>
      </c>
      <c r="C75" s="9"/>
      <c r="D75" s="9"/>
      <c r="E75" s="9"/>
      <c r="F75" s="14"/>
      <c r="G75" s="9"/>
      <c r="H75" s="9"/>
      <c r="I75" s="9"/>
      <c r="J75" s="9"/>
      <c r="K75" s="9"/>
      <c r="L75" s="9"/>
      <c r="M75" s="8"/>
      <c r="N75" s="9"/>
      <c r="O75" s="8"/>
      <c r="P75" s="9" t="s">
        <v>196</v>
      </c>
      <c r="Q75" s="8"/>
      <c r="R75" s="24"/>
    </row>
    <row r="76" spans="1:18" ht="39" customHeight="1">
      <c r="A76" s="13" t="s">
        <v>74</v>
      </c>
      <c r="B76" s="299" t="s">
        <v>16</v>
      </c>
      <c r="C76" s="9"/>
      <c r="D76" s="9"/>
      <c r="E76" s="9"/>
      <c r="F76" s="14"/>
      <c r="G76" s="9"/>
      <c r="H76" s="9"/>
      <c r="I76" s="9"/>
      <c r="J76" s="9"/>
      <c r="K76" s="9"/>
      <c r="L76" s="9"/>
      <c r="M76" s="9"/>
      <c r="N76" s="9"/>
      <c r="O76" s="9"/>
      <c r="P76" s="9"/>
      <c r="Q76" s="9"/>
      <c r="R76" s="24"/>
    </row>
    <row r="77" spans="1:18" ht="33.75" customHeight="1">
      <c r="A77" s="11" t="s">
        <v>76</v>
      </c>
      <c r="B77" s="299" t="s">
        <v>16</v>
      </c>
      <c r="C77" s="9"/>
      <c r="D77" s="9"/>
      <c r="E77" s="9"/>
      <c r="F77" s="14"/>
      <c r="G77" s="9"/>
      <c r="H77" s="9"/>
      <c r="I77" s="9"/>
      <c r="J77" s="9"/>
      <c r="K77" s="9"/>
      <c r="L77" s="9"/>
      <c r="M77" s="9"/>
      <c r="N77" s="9"/>
      <c r="O77" s="9"/>
      <c r="P77" s="9">
        <v>10</v>
      </c>
      <c r="Q77" s="9"/>
    </row>
    <row r="78" spans="1:18" ht="29.25" customHeight="1">
      <c r="A78" s="11" t="s">
        <v>77</v>
      </c>
      <c r="B78" s="9" t="s">
        <v>201</v>
      </c>
      <c r="C78" s="9"/>
      <c r="D78" s="9"/>
      <c r="E78" s="9"/>
      <c r="F78" s="14"/>
      <c r="G78" s="9"/>
      <c r="H78" s="9"/>
      <c r="I78" s="9"/>
      <c r="J78" s="9"/>
      <c r="K78" s="9"/>
      <c r="L78" s="9"/>
      <c r="M78" s="9"/>
      <c r="N78" s="9"/>
      <c r="O78" s="9"/>
      <c r="P78" s="9"/>
      <c r="Q78" s="9"/>
    </row>
    <row r="79" spans="1:18" ht="29.25" customHeight="1">
      <c r="A79" s="11" t="s">
        <v>79</v>
      </c>
      <c r="B79" s="9" t="s">
        <v>680</v>
      </c>
      <c r="C79" s="9"/>
      <c r="D79" s="9"/>
      <c r="E79" s="9"/>
      <c r="F79" s="14"/>
      <c r="G79" s="9"/>
      <c r="H79" s="9"/>
      <c r="I79" s="9"/>
      <c r="J79" s="9"/>
      <c r="K79" s="9"/>
      <c r="L79" s="9"/>
      <c r="M79" s="9"/>
      <c r="N79" s="9"/>
      <c r="O79" s="9"/>
      <c r="P79" s="299" t="s">
        <v>681</v>
      </c>
      <c r="Q79" s="9"/>
    </row>
    <row r="80" spans="1:18" ht="15.75" customHeight="1">
      <c r="A80" s="22" t="s">
        <v>52</v>
      </c>
      <c r="B80" s="14"/>
      <c r="C80" s="14"/>
      <c r="D80" s="14"/>
      <c r="E80" s="14"/>
      <c r="F80" s="14"/>
      <c r="G80" s="14"/>
      <c r="H80" s="14"/>
      <c r="I80" s="14"/>
      <c r="J80" s="14"/>
      <c r="K80" s="14"/>
      <c r="L80" s="14"/>
      <c r="M80" s="14"/>
      <c r="N80" s="14"/>
      <c r="O80" s="14"/>
      <c r="P80" s="14"/>
      <c r="Q80" s="14"/>
    </row>
    <row r="81" spans="1:17" ht="29.25" customHeight="1">
      <c r="A81" s="11" t="s">
        <v>82</v>
      </c>
      <c r="B81" s="14"/>
      <c r="C81" s="14"/>
      <c r="D81" s="14"/>
      <c r="E81" s="14"/>
      <c r="F81" s="14"/>
      <c r="G81" s="14"/>
      <c r="H81" s="14"/>
      <c r="I81" s="14"/>
      <c r="J81" s="14"/>
      <c r="K81" s="14"/>
      <c r="L81" s="14"/>
      <c r="M81" s="14"/>
      <c r="N81" s="9"/>
      <c r="O81" s="9"/>
      <c r="P81" s="14"/>
      <c r="Q81" s="14"/>
    </row>
    <row r="82" spans="1:17" ht="7.5" customHeight="1">
      <c r="A82" s="11"/>
      <c r="B82" s="21"/>
      <c r="C82" s="21"/>
      <c r="D82" s="21"/>
      <c r="E82" s="21"/>
      <c r="F82" s="21"/>
      <c r="G82" s="21"/>
      <c r="H82" s="21"/>
      <c r="I82" s="21"/>
      <c r="J82" s="21"/>
      <c r="K82" s="21"/>
      <c r="L82" s="21"/>
      <c r="M82" s="21"/>
      <c r="N82" s="21"/>
      <c r="O82" s="21"/>
      <c r="P82" s="9"/>
      <c r="Q82" s="21"/>
    </row>
    <row r="83" spans="1:17" ht="15.6">
      <c r="A83" s="5" t="s">
        <v>83</v>
      </c>
      <c r="B83" s="6"/>
      <c r="C83" s="7" t="s">
        <v>2</v>
      </c>
      <c r="D83" s="6"/>
      <c r="E83" s="7" t="s">
        <v>2</v>
      </c>
      <c r="F83" s="6"/>
      <c r="G83" s="7" t="s">
        <v>2</v>
      </c>
      <c r="H83" s="6"/>
      <c r="I83" s="7" t="s">
        <v>2</v>
      </c>
      <c r="J83" s="6"/>
      <c r="K83" s="7" t="s">
        <v>2</v>
      </c>
      <c r="L83" s="6"/>
      <c r="M83" s="7" t="s">
        <v>2</v>
      </c>
      <c r="N83" s="7"/>
      <c r="O83" s="7" t="s">
        <v>2</v>
      </c>
      <c r="P83" s="659"/>
      <c r="Q83" s="7" t="s">
        <v>2</v>
      </c>
    </row>
    <row r="84" spans="1:17">
      <c r="A84" s="11" t="s">
        <v>84</v>
      </c>
      <c r="B84" s="9" t="s">
        <v>16</v>
      </c>
      <c r="C84" s="9"/>
      <c r="D84" s="9"/>
      <c r="E84" s="9"/>
      <c r="F84" s="14"/>
      <c r="G84" s="14"/>
      <c r="H84" s="9"/>
      <c r="I84" s="9"/>
      <c r="J84" s="9"/>
      <c r="K84" s="9"/>
      <c r="L84" s="9"/>
      <c r="M84" s="9"/>
      <c r="N84" s="9"/>
      <c r="O84" s="9"/>
      <c r="P84" s="299" t="s">
        <v>682</v>
      </c>
      <c r="Q84" s="9"/>
    </row>
    <row r="85" spans="1:17">
      <c r="A85" s="11" t="s">
        <v>86</v>
      </c>
      <c r="B85" s="9" t="s">
        <v>16</v>
      </c>
      <c r="C85" s="9"/>
      <c r="D85" s="9"/>
      <c r="E85" s="9"/>
      <c r="F85" s="14"/>
      <c r="G85" s="14"/>
      <c r="H85" s="9"/>
      <c r="I85" s="9"/>
      <c r="J85" s="9"/>
      <c r="K85" s="9"/>
      <c r="L85" s="9"/>
      <c r="M85" s="9"/>
      <c r="N85" s="9"/>
      <c r="O85" s="9"/>
      <c r="P85" s="299" t="s">
        <v>683</v>
      </c>
      <c r="Q85" s="9"/>
    </row>
    <row r="86" spans="1:17">
      <c r="A86" s="11" t="s">
        <v>87</v>
      </c>
      <c r="B86" s="9"/>
      <c r="C86" s="9"/>
      <c r="D86" s="9"/>
      <c r="E86" s="9"/>
      <c r="F86" s="14"/>
      <c r="G86" s="14"/>
      <c r="H86" s="9"/>
      <c r="I86" s="9"/>
      <c r="J86" s="9"/>
      <c r="K86" s="9"/>
      <c r="L86" s="9"/>
      <c r="M86" s="9"/>
      <c r="N86" s="9"/>
      <c r="O86" s="9"/>
      <c r="P86" s="9"/>
      <c r="Q86" s="9"/>
    </row>
    <row r="87" spans="1:17">
      <c r="A87" s="11" t="s">
        <v>89</v>
      </c>
      <c r="B87" s="9" t="s">
        <v>684</v>
      </c>
      <c r="C87" s="9"/>
      <c r="D87" s="9"/>
      <c r="E87" s="9"/>
      <c r="F87" s="14"/>
      <c r="G87" s="14"/>
      <c r="H87" s="9"/>
      <c r="I87" s="9"/>
      <c r="J87" s="9"/>
      <c r="K87" s="9"/>
      <c r="L87" s="9"/>
      <c r="M87" s="9"/>
      <c r="N87" s="9"/>
      <c r="O87" s="9"/>
      <c r="P87" s="9" t="s">
        <v>684</v>
      </c>
      <c r="Q87" s="9"/>
    </row>
    <row r="88" spans="1:17" ht="211.5" customHeight="1">
      <c r="A88" s="18" t="s">
        <v>90</v>
      </c>
      <c r="B88" s="10" t="s">
        <v>685</v>
      </c>
      <c r="C88" s="9"/>
      <c r="D88" s="9"/>
      <c r="E88" s="9"/>
      <c r="F88" s="9"/>
      <c r="G88" s="9"/>
      <c r="H88" s="9"/>
      <c r="I88" s="9"/>
      <c r="J88" s="9"/>
      <c r="K88" s="9"/>
      <c r="L88" s="9"/>
      <c r="M88" s="9"/>
      <c r="N88" s="9"/>
      <c r="O88" s="9"/>
      <c r="P88" s="10" t="s">
        <v>685</v>
      </c>
      <c r="Q88" s="9"/>
    </row>
    <row r="89" spans="1:17" ht="15.75" customHeight="1">
      <c r="A89" s="18" t="s">
        <v>92</v>
      </c>
      <c r="B89" s="9">
        <v>1</v>
      </c>
      <c r="C89" s="9"/>
      <c r="D89" s="9"/>
      <c r="E89" s="9"/>
      <c r="F89" s="14"/>
      <c r="G89" s="14"/>
      <c r="H89" s="9"/>
      <c r="I89" s="9"/>
      <c r="J89" s="9"/>
      <c r="K89" s="9"/>
      <c r="L89" s="9"/>
      <c r="M89" s="9"/>
      <c r="N89" s="9"/>
      <c r="O89" s="9"/>
      <c r="P89" s="9">
        <v>1</v>
      </c>
      <c r="Q89" s="9"/>
    </row>
    <row r="90" spans="1:17" ht="7.5" customHeight="1">
      <c r="A90" s="11"/>
      <c r="B90" s="21"/>
      <c r="C90" s="21"/>
      <c r="D90" s="21"/>
      <c r="E90" s="21"/>
      <c r="F90" s="21"/>
      <c r="G90" s="21"/>
      <c r="H90" s="21"/>
      <c r="I90" s="21"/>
      <c r="J90" s="21"/>
      <c r="K90" s="21"/>
      <c r="L90" s="21"/>
      <c r="M90" s="21"/>
      <c r="N90" s="21"/>
      <c r="O90" s="21"/>
      <c r="P90" s="9"/>
      <c r="Q90" s="21"/>
    </row>
    <row r="91" spans="1:17" ht="15.6">
      <c r="A91" s="5" t="s">
        <v>93</v>
      </c>
      <c r="B91" s="6"/>
      <c r="C91" s="7" t="s">
        <v>2</v>
      </c>
      <c r="D91" s="6"/>
      <c r="E91" s="7" t="s">
        <v>2</v>
      </c>
      <c r="F91" s="6"/>
      <c r="G91" s="7" t="s">
        <v>2</v>
      </c>
      <c r="H91" s="6"/>
      <c r="I91" s="7" t="s">
        <v>2</v>
      </c>
      <c r="J91" s="6"/>
      <c r="K91" s="7" t="s">
        <v>2</v>
      </c>
      <c r="L91" s="6"/>
      <c r="M91" s="7" t="s">
        <v>2</v>
      </c>
      <c r="N91" s="7"/>
      <c r="O91" s="7" t="s">
        <v>2</v>
      </c>
      <c r="P91" s="659"/>
      <c r="Q91" s="7" t="s">
        <v>2</v>
      </c>
    </row>
    <row r="92" spans="1:17" ht="132" customHeight="1">
      <c r="A92" s="11" t="s">
        <v>94</v>
      </c>
      <c r="B92" s="9" t="s">
        <v>686</v>
      </c>
      <c r="C92" s="398" t="s">
        <v>687</v>
      </c>
      <c r="D92" s="9"/>
      <c r="E92" s="9"/>
      <c r="F92" s="9"/>
      <c r="G92" s="9"/>
      <c r="H92" s="9"/>
      <c r="I92" s="9"/>
      <c r="J92" s="9"/>
      <c r="K92" s="9"/>
      <c r="L92" s="9"/>
      <c r="M92" s="9"/>
      <c r="N92" s="9"/>
      <c r="O92" s="9"/>
      <c r="P92" s="9"/>
      <c r="Q92" s="9"/>
    </row>
    <row r="94" spans="1:17" ht="20.399999999999999">
      <c r="A94" s="528" t="s">
        <v>444</v>
      </c>
      <c r="B94" s="529"/>
      <c r="C94" s="530"/>
    </row>
    <row r="95" spans="1:17" ht="15.6">
      <c r="A95" s="531" t="s">
        <v>445</v>
      </c>
      <c r="B95" s="532"/>
      <c r="C95" s="533" t="s">
        <v>2</v>
      </c>
    </row>
    <row r="96" spans="1:17">
      <c r="A96" s="11" t="s">
        <v>446</v>
      </c>
      <c r="B96" s="9"/>
      <c r="C96" s="9"/>
    </row>
    <row r="97" spans="1:3">
      <c r="A97" s="11" t="s">
        <v>447</v>
      </c>
      <c r="B97" s="9"/>
      <c r="C97" s="9"/>
    </row>
    <row r="98" spans="1:3">
      <c r="A98" s="11" t="s">
        <v>5</v>
      </c>
      <c r="B98" s="21" t="s">
        <v>419</v>
      </c>
      <c r="C98" s="9"/>
    </row>
    <row r="99" spans="1:3" ht="7.5" customHeight="1">
      <c r="A99" s="11"/>
      <c r="B99" s="21"/>
      <c r="C99" s="21"/>
    </row>
    <row r="100" spans="1:3" ht="15.6">
      <c r="A100" s="5" t="s">
        <v>448</v>
      </c>
      <c r="B100" s="530"/>
      <c r="C100" s="533" t="s">
        <v>2</v>
      </c>
    </row>
    <row r="101" spans="1:3">
      <c r="A101" s="11" t="s">
        <v>449</v>
      </c>
      <c r="B101" s="9"/>
      <c r="C101" s="9"/>
    </row>
    <row r="102" spans="1:3">
      <c r="A102" s="18" t="s">
        <v>450</v>
      </c>
      <c r="B102" s="9"/>
      <c r="C102" s="9"/>
    </row>
    <row r="103" spans="1:3" ht="28.8">
      <c r="A103" s="13" t="s">
        <v>451</v>
      </c>
      <c r="B103" s="9"/>
      <c r="C103" s="9"/>
    </row>
    <row r="104" spans="1:3" ht="30.75" customHeight="1">
      <c r="A104" s="13" t="s">
        <v>452</v>
      </c>
      <c r="B104" s="9"/>
      <c r="C104" s="9"/>
    </row>
    <row r="105" spans="1:3">
      <c r="A105" s="18" t="s">
        <v>453</v>
      </c>
      <c r="B105" s="9"/>
      <c r="C105" s="9"/>
    </row>
    <row r="106" spans="1:3">
      <c r="A106" s="18" t="s">
        <v>454</v>
      </c>
      <c r="B106" s="9"/>
      <c r="C106" s="9"/>
    </row>
    <row r="107" spans="1:3">
      <c r="A107" s="20">
        <v>2019</v>
      </c>
      <c r="B107" s="9"/>
      <c r="C107" s="9"/>
    </row>
    <row r="108" spans="1:3">
      <c r="A108" s="20">
        <v>2020</v>
      </c>
      <c r="B108" s="9"/>
      <c r="C108" s="9"/>
    </row>
    <row r="109" spans="1:3" ht="8.25" customHeight="1">
      <c r="A109" s="11"/>
      <c r="B109" s="21"/>
      <c r="C109" s="21"/>
    </row>
    <row r="110" spans="1:3" ht="15.6">
      <c r="A110" s="5" t="s">
        <v>455</v>
      </c>
      <c r="B110" s="530"/>
      <c r="C110" s="533" t="s">
        <v>2</v>
      </c>
    </row>
    <row r="111" spans="1:3">
      <c r="A111" s="11" t="s">
        <v>449</v>
      </c>
      <c r="B111" s="9"/>
      <c r="C111" s="9"/>
    </row>
    <row r="112" spans="1:3">
      <c r="A112" s="18" t="s">
        <v>450</v>
      </c>
      <c r="B112" s="9"/>
      <c r="C112" s="9"/>
    </row>
    <row r="113" spans="1:3">
      <c r="A113" s="11" t="s">
        <v>456</v>
      </c>
      <c r="B113" s="9"/>
      <c r="C113" s="9"/>
    </row>
    <row r="114" spans="1:3">
      <c r="A114" s="11" t="s">
        <v>457</v>
      </c>
      <c r="B114" s="9"/>
      <c r="C114" s="9"/>
    </row>
    <row r="115" spans="1:3">
      <c r="A115" s="11" t="s">
        <v>458</v>
      </c>
      <c r="B115" s="9"/>
      <c r="C115" s="9"/>
    </row>
    <row r="116" spans="1:3" ht="15" customHeight="1">
      <c r="A116" s="8" t="s">
        <v>459</v>
      </c>
      <c r="B116" s="9"/>
      <c r="C116" s="9"/>
    </row>
    <row r="117" spans="1:3">
      <c r="A117" s="11" t="s">
        <v>460</v>
      </c>
      <c r="B117" s="9"/>
      <c r="C117" s="9"/>
    </row>
    <row r="119" spans="1:3" ht="20.399999999999999">
      <c r="A119" s="528" t="s">
        <v>461</v>
      </c>
      <c r="B119" s="529"/>
      <c r="C119" s="530"/>
    </row>
    <row r="120" spans="1:3" ht="15.6">
      <c r="A120" s="531" t="s">
        <v>445</v>
      </c>
      <c r="B120" s="532"/>
      <c r="C120" s="533" t="s">
        <v>2</v>
      </c>
    </row>
    <row r="121" spans="1:3">
      <c r="A121" s="11" t="s">
        <v>462</v>
      </c>
      <c r="B121" s="9"/>
      <c r="C121" s="9"/>
    </row>
    <row r="122" spans="1:3">
      <c r="A122" s="11" t="s">
        <v>447</v>
      </c>
      <c r="B122" s="9"/>
      <c r="C122" s="9"/>
    </row>
    <row r="123" spans="1:3">
      <c r="A123" s="11" t="s">
        <v>5</v>
      </c>
      <c r="B123" s="9" t="s">
        <v>419</v>
      </c>
      <c r="C123" s="9"/>
    </row>
    <row r="124" spans="1:3">
      <c r="A124" s="11" t="s">
        <v>463</v>
      </c>
      <c r="B124" s="9" t="s">
        <v>419</v>
      </c>
      <c r="C124" s="9"/>
    </row>
    <row r="125" spans="1:3">
      <c r="A125" s="11" t="s">
        <v>464</v>
      </c>
      <c r="B125" s="9"/>
      <c r="C125" s="9"/>
    </row>
    <row r="126" spans="1:3">
      <c r="A126" s="11" t="s">
        <v>465</v>
      </c>
      <c r="B126" s="9"/>
      <c r="C126" s="9"/>
    </row>
    <row r="127" spans="1:3">
      <c r="A127" s="11" t="s">
        <v>466</v>
      </c>
      <c r="B127" s="9"/>
      <c r="C127" s="9"/>
    </row>
    <row r="128" spans="1:3" ht="7.5" customHeight="1">
      <c r="A128" s="11"/>
      <c r="B128" s="21"/>
      <c r="C128" s="21"/>
    </row>
    <row r="129" spans="1:3" ht="15.6">
      <c r="A129" s="5" t="s">
        <v>467</v>
      </c>
      <c r="B129" s="530"/>
      <c r="C129" s="533" t="s">
        <v>2</v>
      </c>
    </row>
    <row r="130" spans="1:3">
      <c r="A130" s="11" t="s">
        <v>468</v>
      </c>
      <c r="B130" s="9"/>
      <c r="C130" s="9"/>
    </row>
    <row r="131" spans="1:3">
      <c r="A131" s="11" t="s">
        <v>469</v>
      </c>
      <c r="B131" s="9"/>
      <c r="C131" s="9"/>
    </row>
    <row r="132" spans="1:3">
      <c r="A132" s="11" t="s">
        <v>470</v>
      </c>
      <c r="B132" s="9"/>
      <c r="C132" s="9"/>
    </row>
    <row r="133" spans="1:3">
      <c r="A133" s="11" t="s">
        <v>471</v>
      </c>
      <c r="B133" s="9"/>
      <c r="C133" s="9"/>
    </row>
    <row r="134" spans="1:3">
      <c r="A134" s="11" t="s">
        <v>472</v>
      </c>
      <c r="B134" s="9"/>
      <c r="C134" s="9"/>
    </row>
    <row r="135" spans="1:3">
      <c r="A135" s="18" t="s">
        <v>473</v>
      </c>
      <c r="B135" s="9"/>
      <c r="C135" s="9"/>
    </row>
    <row r="136" spans="1:3" ht="7.5" customHeight="1">
      <c r="A136" s="11"/>
      <c r="B136" s="21"/>
      <c r="C136" s="21"/>
    </row>
    <row r="137" spans="1:3" ht="15.6">
      <c r="A137" s="5" t="s">
        <v>474</v>
      </c>
      <c r="B137" s="530"/>
      <c r="C137" s="533" t="s">
        <v>2</v>
      </c>
    </row>
    <row r="138" spans="1:3">
      <c r="A138" s="11" t="s">
        <v>475</v>
      </c>
      <c r="B138" s="9"/>
      <c r="C138" s="9"/>
    </row>
    <row r="139" spans="1:3" ht="15.75" customHeight="1">
      <c r="A139" s="13" t="s">
        <v>476</v>
      </c>
      <c r="B139" s="9"/>
      <c r="C139" s="9"/>
    </row>
    <row r="141" spans="1:3" ht="20.399999999999999">
      <c r="A141" s="528" t="s">
        <v>477</v>
      </c>
      <c r="B141" s="529"/>
      <c r="C141" s="530"/>
    </row>
    <row r="142" spans="1:3" ht="15.6">
      <c r="A142" s="5" t="s">
        <v>478</v>
      </c>
      <c r="B142" s="530"/>
      <c r="C142" s="533" t="s">
        <v>2</v>
      </c>
    </row>
    <row r="143" spans="1:3">
      <c r="A143" s="11" t="s">
        <v>5</v>
      </c>
      <c r="B143" s="9" t="s">
        <v>419</v>
      </c>
      <c r="C143" s="9"/>
    </row>
    <row r="144" spans="1:3">
      <c r="A144" s="11" t="s">
        <v>449</v>
      </c>
      <c r="B144" s="9"/>
      <c r="C144" s="9"/>
    </row>
    <row r="145" spans="1:3">
      <c r="A145" s="18" t="s">
        <v>479</v>
      </c>
      <c r="B145" s="9"/>
      <c r="C145" s="9"/>
    </row>
    <row r="146" spans="1:3">
      <c r="A146" s="11" t="s">
        <v>447</v>
      </c>
      <c r="B146" s="9"/>
      <c r="C146" s="9"/>
    </row>
    <row r="147" spans="1:3">
      <c r="A147" s="18" t="s">
        <v>473</v>
      </c>
      <c r="B147" s="9"/>
      <c r="C147" s="9"/>
    </row>
    <row r="148" spans="1:3">
      <c r="A148" s="18" t="s">
        <v>480</v>
      </c>
      <c r="B148" s="9"/>
      <c r="C148" s="9"/>
    </row>
    <row r="149" spans="1:3">
      <c r="A149" s="13" t="s">
        <v>481</v>
      </c>
      <c r="B149" s="9"/>
      <c r="C149" s="9"/>
    </row>
    <row r="150" spans="1:3">
      <c r="A150" s="11" t="s">
        <v>482</v>
      </c>
      <c r="B150" s="9"/>
      <c r="C150" s="9"/>
    </row>
    <row r="151" spans="1:3" ht="15.6">
      <c r="A151" s="17" t="s">
        <v>10</v>
      </c>
      <c r="B151" s="9"/>
      <c r="C151" s="9"/>
    </row>
    <row r="152" spans="1:3" ht="15.6">
      <c r="A152" s="17" t="s">
        <v>12</v>
      </c>
      <c r="B152" s="9"/>
      <c r="C152" s="9"/>
    </row>
    <row r="153" spans="1:3" ht="15.6">
      <c r="A153" s="17" t="s">
        <v>483</v>
      </c>
      <c r="B153" s="9"/>
      <c r="C153" s="9"/>
    </row>
    <row r="154" spans="1:3">
      <c r="A154" s="11" t="s">
        <v>484</v>
      </c>
      <c r="B154" s="9"/>
      <c r="C154" s="9"/>
    </row>
    <row r="155" spans="1:3" ht="15.6">
      <c r="A155" s="17" t="s">
        <v>485</v>
      </c>
      <c r="B155" s="9"/>
      <c r="C155" s="9"/>
    </row>
    <row r="156" spans="1:3" ht="15.6">
      <c r="A156" s="17" t="s">
        <v>486</v>
      </c>
      <c r="B156" s="9"/>
      <c r="C156" s="9"/>
    </row>
    <row r="157" spans="1:3" ht="7.5" customHeight="1">
      <c r="A157" s="11"/>
      <c r="B157" s="21"/>
      <c r="C157" s="21"/>
    </row>
    <row r="158" spans="1:3" ht="15.6">
      <c r="A158" s="5" t="s">
        <v>36</v>
      </c>
      <c r="B158" s="530"/>
      <c r="C158" s="533" t="s">
        <v>2</v>
      </c>
    </row>
    <row r="159" spans="1:3">
      <c r="A159" s="11" t="s">
        <v>487</v>
      </c>
      <c r="B159" s="9" t="s">
        <v>419</v>
      </c>
      <c r="C159" s="9"/>
    </row>
    <row r="160" spans="1:3">
      <c r="A160" s="11" t="s">
        <v>42</v>
      </c>
      <c r="B160" s="9"/>
      <c r="C160" s="9"/>
    </row>
    <row r="161" spans="1:3">
      <c r="A161" s="11" t="s">
        <v>44</v>
      </c>
      <c r="B161" s="9"/>
      <c r="C161" s="9"/>
    </row>
    <row r="162" spans="1:3">
      <c r="A162" s="11" t="s">
        <v>488</v>
      </c>
      <c r="B162" s="9"/>
      <c r="C162" s="9"/>
    </row>
    <row r="163" spans="1:3" ht="7.5" customHeight="1">
      <c r="A163" s="11"/>
      <c r="B163" s="21"/>
      <c r="C163" s="21"/>
    </row>
    <row r="164" spans="1:3" ht="15.6">
      <c r="A164" s="5" t="s">
        <v>489</v>
      </c>
      <c r="B164" s="530"/>
      <c r="C164" s="533" t="s">
        <v>2</v>
      </c>
    </row>
    <row r="165" spans="1:3">
      <c r="A165" s="11" t="s">
        <v>490</v>
      </c>
      <c r="B165" s="9"/>
      <c r="C165" s="9"/>
    </row>
    <row r="166" spans="1:3">
      <c r="A166" s="11" t="s">
        <v>491</v>
      </c>
      <c r="B166" s="9"/>
      <c r="C166" s="9"/>
    </row>
    <row r="167" spans="1:3">
      <c r="A167" s="11" t="s">
        <v>492</v>
      </c>
      <c r="B167" s="9"/>
      <c r="C167" s="9"/>
    </row>
    <row r="168" spans="1:3">
      <c r="A168" s="11" t="s">
        <v>493</v>
      </c>
      <c r="B168" s="9"/>
      <c r="C168" s="9"/>
    </row>
    <row r="169" spans="1:3" ht="7.5" customHeight="1">
      <c r="A169" s="11"/>
      <c r="B169" s="21"/>
      <c r="C169" s="21"/>
    </row>
    <row r="170" spans="1:3" ht="15.6">
      <c r="A170" s="5" t="s">
        <v>83</v>
      </c>
      <c r="B170" s="530"/>
      <c r="C170" s="533" t="s">
        <v>2</v>
      </c>
    </row>
    <row r="171" spans="1:3">
      <c r="A171" s="11" t="s">
        <v>90</v>
      </c>
      <c r="B171" s="9"/>
      <c r="C171" s="9"/>
    </row>
    <row r="172" spans="1:3">
      <c r="A172" s="8" t="s">
        <v>494</v>
      </c>
      <c r="B172" s="9"/>
      <c r="C172" s="9"/>
    </row>
    <row r="173" spans="1:3">
      <c r="A173" s="11" t="s">
        <v>495</v>
      </c>
      <c r="B173" s="9"/>
      <c r="C173" s="9"/>
    </row>
    <row r="174" spans="1:3" ht="15.6">
      <c r="A174" s="534" t="s">
        <v>496</v>
      </c>
      <c r="B174" s="9"/>
      <c r="C174" s="9"/>
    </row>
    <row r="175" spans="1:3" ht="7.5" customHeight="1">
      <c r="A175" s="11"/>
      <c r="B175" s="21"/>
      <c r="C175" s="21"/>
    </row>
    <row r="176" spans="1:3" ht="15.6">
      <c r="A176" s="5" t="s">
        <v>497</v>
      </c>
      <c r="B176" s="530"/>
      <c r="C176" s="533" t="s">
        <v>2</v>
      </c>
    </row>
    <row r="177" spans="1:3">
      <c r="A177" s="11" t="s">
        <v>498</v>
      </c>
      <c r="B177" s="9"/>
      <c r="C177" s="9"/>
    </row>
    <row r="178" spans="1:3">
      <c r="A178" s="11" t="s">
        <v>499</v>
      </c>
      <c r="B178" s="9"/>
      <c r="C178" s="9"/>
    </row>
    <row r="179" spans="1:3">
      <c r="A179" s="11" t="s">
        <v>500</v>
      </c>
      <c r="B179" s="9"/>
      <c r="C179" s="9"/>
    </row>
    <row r="180" spans="1:3">
      <c r="A180" s="11" t="s">
        <v>501</v>
      </c>
      <c r="B180" s="9"/>
      <c r="C180" s="9"/>
    </row>
    <row r="181" spans="1:3">
      <c r="A181" s="11" t="s">
        <v>502</v>
      </c>
      <c r="B181" s="9"/>
      <c r="C181" s="9"/>
    </row>
    <row r="182" spans="1:3">
      <c r="A182" s="8" t="s">
        <v>503</v>
      </c>
      <c r="B182" s="9"/>
      <c r="C182" s="9"/>
    </row>
    <row r="183" spans="1:3" ht="18" customHeight="1">
      <c r="A183" s="8" t="s">
        <v>504</v>
      </c>
      <c r="B183" s="9"/>
      <c r="C183" s="9"/>
    </row>
    <row r="184" spans="1:3">
      <c r="A184" s="8" t="s">
        <v>505</v>
      </c>
      <c r="B184" s="9"/>
      <c r="C184" s="9"/>
    </row>
    <row r="185" spans="1:3">
      <c r="A185" s="11" t="s">
        <v>506</v>
      </c>
      <c r="B185" s="9"/>
      <c r="C185" s="9"/>
    </row>
  </sheetData>
  <dataValidations count="8">
    <dataValidation type="list" allowBlank="1" showInputMessage="1" showErrorMessage="1" sqref="B75 D75 F75 H75 J75 L75 N75 P75" xr:uid="{7EAC8675-8623-4BAE-B82F-A6229DE3C431}">
      <formula1>"National mobility survey, Automatic traffic measuring points, Traffic counts during measurements, Other (please specify)"</formula1>
    </dataValidation>
    <dataValidation type="list" allowBlank="1" showInputMessage="1" showErrorMessage="1" sqref="N6" xr:uid="{BE32E086-2F94-4CE2-88EE-DD155C270229}">
      <formula1>"Please select, Period-based prevalence survey, Trip-based prevalence survey"</formula1>
    </dataValidation>
    <dataValidation type="list" allowBlank="1" showInputMessage="1" showErrorMessage="1" sqref="N5" xr:uid="{36D9F02B-F3A9-44E8-998A-4C5D3FEA8A7F}">
      <formula1>"Please select, Roadside interviews, Telephone interviews, Online survey, Other (please specify)"</formula1>
    </dataValidation>
    <dataValidation type="list" allowBlank="1" showInputMessage="1" showErrorMessage="1" sqref="D38 F38 B38 H38 J38 L38 P38 N38" xr:uid="{E1F264BA-9B6A-4F18-9173-A28D990C02A3}">
      <formula1>"Please select, Vehicle, Driver, Rider, Passenger, Driver and Passenger, Rider and Passenger, Other (please specify)"</formula1>
    </dataValidation>
    <dataValidation type="list" allowBlank="1" showInputMessage="1" showErrorMessage="1" sqref="L5" xr:uid="{7E60A526-3008-4CCA-AD12-92D93CCDFF9F}">
      <formula1>"Please select, Roadside observations by researchers, Automated measurements, Self-reported behaviour, Observations/measurements by the police, Analysis of video images, Analysis of existing databases, Enforcement data, Other (please specify)"</formula1>
    </dataValidation>
    <dataValidation type="list" allowBlank="1" showInputMessage="1" showErrorMessage="1" sqref="D5 F5 H5 J5 P5 B98 B123 B143 B5" xr:uid="{3C678FED-369E-4156-824B-86D0103F468B}">
      <formula1>"Please select, Roadside observations by researchers, Automated measurements, Self-reported behaviour, Observations/measurements by the police, Analysis of video images, Analysis of existing databases, Other (please specify)"</formula1>
    </dataValidation>
    <dataValidation type="list" allowBlank="1" showInputMessage="1" showErrorMessage="1" sqref="B124" xr:uid="{B5482017-8647-440F-94EF-1983F7795BE8}">
      <formula1>"Please select, Area of the road, Functional class, Speed limits, Type of carriageway, Other (Please specify)"</formula1>
    </dataValidation>
    <dataValidation type="list" allowBlank="1" showInputMessage="1" showErrorMessage="1" sqref="B159 P39 L39 J39 H39 D39 F39 B39" xr:uid="{21C8DD88-5AB5-46E9-AB83-6EEB7EB51ECB}">
      <formula1>"Please select, Simple random, Stratified random, Other (please specify)"</formula1>
    </dataValidation>
  </dataValidation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D2CD1-9A42-4958-B4A6-535A79CA4455}">
  <sheetPr>
    <tabColor rgb="FF92D050"/>
  </sheetPr>
  <dimension ref="A2"/>
  <sheetViews>
    <sheetView workbookViewId="0">
      <selection activeCell="A3" sqref="A3"/>
    </sheetView>
  </sheetViews>
  <sheetFormatPr defaultRowHeight="14.4"/>
  <sheetData>
    <row r="2" spans="1:1">
      <c r="A2" t="s">
        <v>688</v>
      </c>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5217B-FDAC-4F43-86F0-58FFD0FBADA9}">
  <dimension ref="B1:AA44"/>
  <sheetViews>
    <sheetView workbookViewId="0">
      <selection activeCell="F17" sqref="F17"/>
    </sheetView>
  </sheetViews>
  <sheetFormatPr defaultColWidth="9" defaultRowHeight="14.4"/>
  <cols>
    <col min="1" max="1" width="5.77734375" customWidth="1"/>
    <col min="2" max="2" width="16.21875" style="157" customWidth="1"/>
    <col min="3" max="3" width="15.77734375" customWidth="1"/>
    <col min="4" max="4" width="39.21875" customWidth="1"/>
    <col min="5" max="5" width="20.44140625" style="143" customWidth="1"/>
    <col min="6" max="6" width="7.77734375" style="143" customWidth="1"/>
    <col min="7" max="7" width="19.5546875" style="143" customWidth="1"/>
    <col min="8" max="8" width="23.5546875" style="143" customWidth="1"/>
    <col min="9" max="9" width="20.21875" customWidth="1"/>
    <col min="10" max="10" width="18.77734375" bestFit="1" customWidth="1"/>
    <col min="11" max="11" width="25.77734375" customWidth="1"/>
    <col min="12" max="12" width="26.21875" customWidth="1"/>
    <col min="13" max="13" width="32.44140625" customWidth="1"/>
    <col min="14" max="14" width="10" customWidth="1"/>
    <col min="15" max="15" width="28.5546875" customWidth="1"/>
    <col min="16" max="16" width="28.77734375" customWidth="1"/>
    <col min="17" max="17" width="29.5546875" bestFit="1" customWidth="1"/>
    <col min="18" max="18" width="22.44140625" bestFit="1" customWidth="1"/>
    <col min="19" max="19" width="30" bestFit="1" customWidth="1"/>
    <col min="20" max="20" width="28.77734375" customWidth="1"/>
    <col min="21" max="21" width="32.21875" bestFit="1" customWidth="1"/>
    <col min="22" max="22" width="10" customWidth="1"/>
    <col min="23" max="23" width="28.5546875" customWidth="1"/>
    <col min="24" max="24" width="28.77734375" bestFit="1" customWidth="1"/>
    <col min="33" max="33" width="12.77734375" bestFit="1" customWidth="1"/>
  </cols>
  <sheetData>
    <row r="1" spans="2:26" ht="20.399999999999999">
      <c r="B1" s="26" t="s">
        <v>96</v>
      </c>
      <c r="C1" s="27"/>
      <c r="D1" s="27"/>
      <c r="E1" s="30"/>
      <c r="F1" s="30"/>
      <c r="G1" s="30"/>
      <c r="H1" s="30"/>
      <c r="I1" s="30"/>
      <c r="J1" s="30"/>
      <c r="K1" s="30"/>
      <c r="L1" s="27"/>
      <c r="M1" s="30"/>
      <c r="N1" s="30"/>
      <c r="O1" s="30"/>
      <c r="P1" s="30"/>
      <c r="Q1" s="27"/>
      <c r="R1" s="30"/>
      <c r="S1" s="30"/>
      <c r="T1" s="30"/>
      <c r="U1" s="30"/>
      <c r="V1" s="27"/>
      <c r="W1" s="30"/>
    </row>
    <row r="2" spans="2:26" ht="18">
      <c r="B2" s="161" t="s">
        <v>166</v>
      </c>
      <c r="C2" s="36"/>
      <c r="D2" s="36"/>
      <c r="E2" s="36"/>
      <c r="F2" s="36"/>
      <c r="G2" s="36"/>
      <c r="H2" s="36"/>
      <c r="I2" s="36"/>
      <c r="J2" s="36"/>
      <c r="K2" s="164"/>
      <c r="L2" s="164"/>
      <c r="M2" s="36"/>
      <c r="N2" s="36"/>
      <c r="O2" s="36"/>
      <c r="P2" s="164"/>
      <c r="Q2" s="164"/>
      <c r="R2" s="36"/>
      <c r="S2" s="36"/>
      <c r="T2" s="36"/>
      <c r="U2" s="164"/>
      <c r="V2" s="164"/>
      <c r="W2" s="36"/>
      <c r="X2" s="166"/>
    </row>
    <row r="3" spans="2:26" s="44" customFormat="1" ht="15.6">
      <c r="B3" s="167" t="s">
        <v>97</v>
      </c>
      <c r="C3" s="168" t="s">
        <v>98</v>
      </c>
      <c r="D3" s="168" t="s">
        <v>100</v>
      </c>
      <c r="E3" s="169" t="s">
        <v>101</v>
      </c>
      <c r="F3" s="169" t="s">
        <v>102</v>
      </c>
      <c r="G3" s="169" t="s">
        <v>103</v>
      </c>
      <c r="H3" s="169" t="s">
        <v>104</v>
      </c>
      <c r="I3" s="169" t="s">
        <v>105</v>
      </c>
      <c r="J3" s="169" t="s">
        <v>106</v>
      </c>
      <c r="K3" s="367" t="s">
        <v>107</v>
      </c>
      <c r="L3" s="367" t="s">
        <v>108</v>
      </c>
      <c r="M3" s="168" t="s">
        <v>109</v>
      </c>
      <c r="N3" s="168" t="s">
        <v>111</v>
      </c>
      <c r="O3" s="177" t="s">
        <v>112</v>
      </c>
      <c r="P3" s="177" t="s">
        <v>113</v>
      </c>
      <c r="Q3" s="168" t="s">
        <v>110</v>
      </c>
      <c r="R3" s="168" t="s">
        <v>115</v>
      </c>
      <c r="S3" s="177" t="s">
        <v>116</v>
      </c>
      <c r="T3" s="177" t="s">
        <v>117</v>
      </c>
      <c r="U3" s="168" t="s">
        <v>114</v>
      </c>
      <c r="V3" s="168" t="s">
        <v>656</v>
      </c>
      <c r="W3" s="177" t="s">
        <v>657</v>
      </c>
      <c r="X3" s="177" t="s">
        <v>658</v>
      </c>
    </row>
    <row r="4" spans="2:26">
      <c r="B4" s="179" t="s">
        <v>18</v>
      </c>
      <c r="C4" s="121" t="s">
        <v>14</v>
      </c>
      <c r="D4" s="121" t="s">
        <v>31</v>
      </c>
      <c r="E4" s="261">
        <v>4386238</v>
      </c>
      <c r="F4" s="261"/>
      <c r="G4" s="261"/>
      <c r="H4" s="261"/>
      <c r="I4" s="261">
        <v>96.604576678237606</v>
      </c>
      <c r="J4" s="261">
        <v>8.2314813671601102E-3</v>
      </c>
      <c r="K4" s="261">
        <v>50.3</v>
      </c>
      <c r="L4" s="261">
        <v>115.1</v>
      </c>
      <c r="M4" s="261">
        <v>17.239477382674799</v>
      </c>
      <c r="N4" s="261"/>
      <c r="O4" s="261"/>
      <c r="P4" s="506"/>
      <c r="Q4" s="261">
        <v>106.720395792476</v>
      </c>
      <c r="R4" s="261">
        <v>5.2881698550302997E-3</v>
      </c>
      <c r="S4" s="261">
        <v>79</v>
      </c>
      <c r="T4" s="261">
        <v>115.4</v>
      </c>
      <c r="U4" s="261">
        <v>61.275319077532899</v>
      </c>
      <c r="V4" s="261">
        <v>1.0625739361121499E-2</v>
      </c>
      <c r="W4" s="261">
        <v>41.4</v>
      </c>
      <c r="X4" s="261">
        <v>102.6</v>
      </c>
    </row>
    <row r="5" spans="2:26">
      <c r="B5" s="179" t="s">
        <v>18</v>
      </c>
      <c r="C5" s="121" t="s">
        <v>12</v>
      </c>
      <c r="D5" s="121" t="s">
        <v>31</v>
      </c>
      <c r="E5" s="261">
        <v>18605183</v>
      </c>
      <c r="F5" s="261"/>
      <c r="G5" s="261"/>
      <c r="H5" s="261"/>
      <c r="I5" s="261">
        <v>60.728708242213898</v>
      </c>
      <c r="J5" s="261">
        <v>3.0556236869754899E-3</v>
      </c>
      <c r="K5" s="261">
        <v>30.4</v>
      </c>
      <c r="L5" s="261">
        <v>82.8</v>
      </c>
      <c r="M5" s="261">
        <v>13.180043421276601</v>
      </c>
      <c r="N5" s="261"/>
      <c r="O5" s="261"/>
      <c r="P5" s="507"/>
      <c r="Q5" s="261">
        <v>73.963815996864895</v>
      </c>
      <c r="R5" s="261">
        <v>2.5586481366178301E-3</v>
      </c>
      <c r="S5" s="261">
        <v>51.1</v>
      </c>
      <c r="T5" s="261">
        <v>93.5</v>
      </c>
      <c r="U5" s="261">
        <v>61.722964294411902</v>
      </c>
      <c r="V5" s="261">
        <v>5.2138655331160199E-3</v>
      </c>
      <c r="W5" s="261">
        <v>24.1</v>
      </c>
      <c r="X5" s="261">
        <v>95.6</v>
      </c>
    </row>
    <row r="6" spans="2:26">
      <c r="B6" s="179" t="s">
        <v>18</v>
      </c>
      <c r="C6" s="121" t="s">
        <v>10</v>
      </c>
      <c r="D6" s="121" t="s">
        <v>31</v>
      </c>
      <c r="E6" s="261">
        <v>23140967</v>
      </c>
      <c r="F6" s="261"/>
      <c r="G6" s="261"/>
      <c r="H6" s="261"/>
      <c r="I6" s="261">
        <v>32.312688233814903</v>
      </c>
      <c r="J6" s="261">
        <v>2.4383625544584101E-3</v>
      </c>
      <c r="K6" s="261">
        <v>10.4</v>
      </c>
      <c r="L6" s="261">
        <v>52</v>
      </c>
      <c r="M6" s="261">
        <v>11.729757451029601</v>
      </c>
      <c r="N6" s="261"/>
      <c r="O6" s="261"/>
      <c r="P6" s="507"/>
      <c r="Q6" s="261">
        <v>48.204337316586603</v>
      </c>
      <c r="R6" s="261">
        <v>1.5160056647765101E-3</v>
      </c>
      <c r="S6" s="261">
        <v>36.5</v>
      </c>
      <c r="T6" s="261">
        <v>62.7</v>
      </c>
      <c r="U6" s="261">
        <v>76.896304648807401</v>
      </c>
      <c r="V6" s="261">
        <v>4.0767061814010099E-3</v>
      </c>
      <c r="W6" s="261">
        <v>25.8</v>
      </c>
      <c r="X6" s="261">
        <v>93.8</v>
      </c>
    </row>
    <row r="7" spans="2:26" ht="15.6">
      <c r="B7" s="185" t="s">
        <v>18</v>
      </c>
      <c r="C7" s="186" t="s">
        <v>135</v>
      </c>
      <c r="D7" s="187" t="s">
        <v>137</v>
      </c>
      <c r="E7" s="266">
        <f>SUM(E4:E6)</f>
        <v>46132388</v>
      </c>
      <c r="F7" s="266"/>
      <c r="G7" s="267"/>
      <c r="H7" s="267"/>
      <c r="I7" s="666">
        <f>AVERAGE(I4:I6)</f>
        <v>63.215324384755462</v>
      </c>
      <c r="J7" s="666">
        <f t="shared" ref="J7:M7" si="0">AVERAGE(J4:J6)</f>
        <v>4.5751558695313367E-3</v>
      </c>
      <c r="K7" s="666">
        <f t="shared" si="0"/>
        <v>30.366666666666664</v>
      </c>
      <c r="L7" s="666">
        <f t="shared" si="0"/>
        <v>83.3</v>
      </c>
      <c r="M7" s="666">
        <f t="shared" si="0"/>
        <v>14.049759418327</v>
      </c>
      <c r="N7" s="510"/>
      <c r="O7" s="510"/>
      <c r="P7" s="510"/>
      <c r="Q7" s="510">
        <f t="shared" ref="Q7:X7" si="1">AVERAGE(Q4:Q6)</f>
        <v>76.29618303530917</v>
      </c>
      <c r="R7" s="510">
        <f t="shared" si="1"/>
        <v>3.1209412188082136E-3</v>
      </c>
      <c r="S7" s="510">
        <f t="shared" si="1"/>
        <v>55.533333333333331</v>
      </c>
      <c r="T7" s="510">
        <f t="shared" si="1"/>
        <v>90.533333333333346</v>
      </c>
      <c r="U7" s="510">
        <f t="shared" si="1"/>
        <v>66.631529340250736</v>
      </c>
      <c r="V7" s="510">
        <f t="shared" si="1"/>
        <v>6.6387703585461767E-3</v>
      </c>
      <c r="W7" s="510">
        <f t="shared" si="1"/>
        <v>30.433333333333334</v>
      </c>
      <c r="X7" s="510">
        <f t="shared" si="1"/>
        <v>97.333333333333329</v>
      </c>
    </row>
    <row r="8" spans="2:26" ht="15.6">
      <c r="B8" s="197"/>
      <c r="C8" s="198"/>
      <c r="D8" s="199"/>
      <c r="E8" s="200"/>
      <c r="F8" s="200"/>
      <c r="G8" s="273"/>
      <c r="H8" s="386"/>
      <c r="I8" s="387"/>
      <c r="J8" s="209"/>
      <c r="K8" s="210"/>
      <c r="L8" s="278"/>
      <c r="M8" s="210"/>
      <c r="N8" s="387"/>
      <c r="O8" s="209"/>
      <c r="P8" s="210"/>
      <c r="Q8" s="278"/>
      <c r="R8" s="386"/>
      <c r="S8" s="387"/>
      <c r="T8" s="209"/>
      <c r="U8" s="210"/>
      <c r="V8" s="278"/>
      <c r="W8" s="210"/>
    </row>
    <row r="9" spans="2:26" s="44" customFormat="1" ht="18">
      <c r="B9" s="161" t="s">
        <v>167</v>
      </c>
      <c r="C9" s="36"/>
      <c r="D9" s="36"/>
      <c r="E9" s="36"/>
      <c r="F9" s="36"/>
      <c r="G9" s="36"/>
      <c r="H9" s="36"/>
      <c r="I9" s="36"/>
      <c r="J9" s="36"/>
      <c r="K9" s="164"/>
      <c r="L9" s="164"/>
      <c r="M9" s="36"/>
      <c r="N9" s="36"/>
      <c r="O9" s="36"/>
      <c r="P9" s="164"/>
      <c r="Q9" s="164"/>
      <c r="R9" s="36"/>
      <c r="S9" s="36"/>
      <c r="T9" s="36"/>
      <c r="U9" s="164"/>
      <c r="V9" s="164"/>
      <c r="W9" s="36"/>
      <c r="X9" s="212"/>
      <c r="Y9" s="43"/>
    </row>
    <row r="10" spans="2:26" s="44" customFormat="1" ht="15.6">
      <c r="B10" s="167" t="s">
        <v>97</v>
      </c>
      <c r="C10" s="168" t="s">
        <v>98</v>
      </c>
      <c r="D10" s="168" t="s">
        <v>100</v>
      </c>
      <c r="E10" s="169" t="s">
        <v>101</v>
      </c>
      <c r="F10" s="169" t="s">
        <v>102</v>
      </c>
      <c r="G10" s="169" t="s">
        <v>103</v>
      </c>
      <c r="H10" s="169" t="s">
        <v>104</v>
      </c>
      <c r="I10" s="169" t="s">
        <v>105</v>
      </c>
      <c r="J10" s="169" t="s">
        <v>106</v>
      </c>
      <c r="K10" s="367" t="s">
        <v>107</v>
      </c>
      <c r="L10" s="367" t="s">
        <v>108</v>
      </c>
      <c r="M10" s="169" t="s">
        <v>109</v>
      </c>
      <c r="N10" s="169" t="s">
        <v>111</v>
      </c>
      <c r="O10" s="367" t="s">
        <v>112</v>
      </c>
      <c r="P10" s="367" t="s">
        <v>113</v>
      </c>
      <c r="Q10" s="169" t="s">
        <v>110</v>
      </c>
      <c r="R10" s="169" t="s">
        <v>115</v>
      </c>
      <c r="S10" s="367" t="s">
        <v>116</v>
      </c>
      <c r="T10" s="367" t="s">
        <v>117</v>
      </c>
      <c r="U10" s="169" t="s">
        <v>114</v>
      </c>
      <c r="V10" s="169" t="s">
        <v>656</v>
      </c>
      <c r="W10" s="367" t="s">
        <v>657</v>
      </c>
      <c r="X10" s="367" t="s">
        <v>658</v>
      </c>
      <c r="Z10" s="43"/>
    </row>
    <row r="11" spans="2:26">
      <c r="B11" s="179" t="s">
        <v>18</v>
      </c>
      <c r="C11" s="121" t="s">
        <v>14</v>
      </c>
      <c r="D11" s="121" t="s">
        <v>31</v>
      </c>
      <c r="E11" s="261"/>
      <c r="F11" s="261"/>
      <c r="G11" s="261"/>
      <c r="H11" s="261"/>
      <c r="I11" s="261"/>
      <c r="J11" s="346"/>
      <c r="K11" s="388"/>
      <c r="L11" s="346"/>
      <c r="M11" s="346"/>
      <c r="N11" s="346"/>
      <c r="O11" s="346"/>
      <c r="P11" s="388"/>
      <c r="Q11" s="346"/>
      <c r="R11" s="346"/>
      <c r="S11" s="261"/>
      <c r="T11" s="346"/>
      <c r="U11" s="388"/>
      <c r="V11" s="346"/>
      <c r="W11" s="346"/>
      <c r="X11" s="346"/>
    </row>
    <row r="12" spans="2:26">
      <c r="B12" s="179" t="s">
        <v>18</v>
      </c>
      <c r="C12" s="121" t="s">
        <v>14</v>
      </c>
      <c r="D12" s="121" t="s">
        <v>118</v>
      </c>
      <c r="E12" s="261"/>
      <c r="F12" s="261"/>
      <c r="G12" s="261"/>
      <c r="H12" s="261"/>
      <c r="I12" s="261"/>
      <c r="J12" s="346"/>
      <c r="K12" s="388"/>
      <c r="L12" s="346"/>
      <c r="M12" s="346"/>
      <c r="N12" s="346"/>
      <c r="O12" s="346"/>
      <c r="P12" s="388"/>
      <c r="Q12" s="346"/>
      <c r="R12" s="346"/>
      <c r="S12" s="261"/>
      <c r="T12" s="346"/>
      <c r="U12" s="388"/>
      <c r="V12" s="346"/>
      <c r="W12" s="346"/>
      <c r="X12" s="346"/>
    </row>
    <row r="13" spans="2:26">
      <c r="B13" s="179" t="s">
        <v>18</v>
      </c>
      <c r="C13" s="121" t="s">
        <v>14</v>
      </c>
      <c r="D13" s="121" t="s">
        <v>119</v>
      </c>
      <c r="E13" s="261"/>
      <c r="F13" s="261"/>
      <c r="G13" s="261"/>
      <c r="H13" s="261"/>
      <c r="I13" s="261"/>
      <c r="J13" s="346"/>
      <c r="K13" s="388"/>
      <c r="L13" s="346"/>
      <c r="M13" s="346"/>
      <c r="N13" s="346"/>
      <c r="O13" s="346"/>
      <c r="P13" s="388"/>
      <c r="Q13" s="346"/>
      <c r="R13" s="346"/>
      <c r="S13" s="261"/>
      <c r="T13" s="346"/>
      <c r="U13" s="388"/>
      <c r="V13" s="346"/>
      <c r="W13" s="346"/>
      <c r="X13" s="346"/>
    </row>
    <row r="14" spans="2:26">
      <c r="B14" s="179" t="s">
        <v>18</v>
      </c>
      <c r="C14" s="121" t="s">
        <v>14</v>
      </c>
      <c r="D14" s="121" t="s">
        <v>34</v>
      </c>
      <c r="E14" s="261"/>
      <c r="F14" s="261"/>
      <c r="G14" s="261"/>
      <c r="H14" s="261"/>
      <c r="I14" s="261"/>
      <c r="J14" s="346"/>
      <c r="K14" s="388"/>
      <c r="L14" s="346"/>
      <c r="M14" s="346"/>
      <c r="N14" s="346"/>
      <c r="O14" s="346"/>
      <c r="P14" s="388"/>
      <c r="Q14" s="346"/>
      <c r="R14" s="346"/>
      <c r="S14" s="261"/>
      <c r="T14" s="346"/>
      <c r="U14" s="388"/>
      <c r="V14" s="346"/>
      <c r="W14" s="346"/>
      <c r="X14" s="346"/>
    </row>
    <row r="15" spans="2:26" s="66" customFormat="1" ht="15.6">
      <c r="B15" s="218" t="s">
        <v>18</v>
      </c>
      <c r="C15" s="130" t="s">
        <v>128</v>
      </c>
      <c r="D15" s="97" t="s">
        <v>121</v>
      </c>
      <c r="E15" s="279"/>
      <c r="F15" s="279"/>
      <c r="G15" s="279"/>
      <c r="H15" s="279"/>
      <c r="I15" s="389"/>
      <c r="J15" s="288"/>
      <c r="K15" s="390"/>
      <c r="L15" s="353"/>
      <c r="M15" s="353"/>
      <c r="N15" s="353"/>
      <c r="O15" s="288"/>
      <c r="P15" s="390"/>
      <c r="Q15" s="353"/>
      <c r="R15" s="353"/>
      <c r="S15" s="389"/>
      <c r="T15" s="288"/>
      <c r="U15" s="390"/>
      <c r="V15" s="353"/>
      <c r="W15" s="353"/>
      <c r="X15" s="391"/>
    </row>
    <row r="16" spans="2:26">
      <c r="B16" s="179" t="s">
        <v>18</v>
      </c>
      <c r="C16" s="121" t="s">
        <v>12</v>
      </c>
      <c r="D16" s="121" t="s">
        <v>31</v>
      </c>
      <c r="E16" s="261"/>
      <c r="F16" s="261"/>
      <c r="G16" s="261"/>
      <c r="H16" s="261"/>
      <c r="I16" s="261"/>
      <c r="J16" s="346"/>
      <c r="K16" s="388"/>
      <c r="L16" s="346"/>
      <c r="M16" s="346"/>
      <c r="N16" s="346"/>
      <c r="O16" s="346"/>
      <c r="P16" s="388"/>
      <c r="Q16" s="346"/>
      <c r="R16" s="346"/>
      <c r="S16" s="261"/>
      <c r="T16" s="346"/>
      <c r="U16" s="388"/>
      <c r="V16" s="346"/>
      <c r="W16" s="346"/>
      <c r="X16" s="346"/>
    </row>
    <row r="17" spans="2:27">
      <c r="B17" s="179" t="s">
        <v>18</v>
      </c>
      <c r="C17" s="121" t="s">
        <v>12</v>
      </c>
      <c r="D17" s="121" t="s">
        <v>118</v>
      </c>
      <c r="E17" s="261"/>
      <c r="F17" s="261"/>
      <c r="G17" s="261"/>
      <c r="H17" s="261"/>
      <c r="I17" s="261"/>
      <c r="J17" s="346"/>
      <c r="K17" s="388"/>
      <c r="L17" s="346"/>
      <c r="M17" s="346"/>
      <c r="N17" s="346"/>
      <c r="O17" s="346"/>
      <c r="P17" s="388"/>
      <c r="Q17" s="346"/>
      <c r="R17" s="346"/>
      <c r="S17" s="261"/>
      <c r="T17" s="346"/>
      <c r="U17" s="388"/>
      <c r="V17" s="346"/>
      <c r="W17" s="346"/>
      <c r="X17" s="346"/>
    </row>
    <row r="18" spans="2:27">
      <c r="B18" s="179" t="s">
        <v>18</v>
      </c>
      <c r="C18" s="121" t="s">
        <v>12</v>
      </c>
      <c r="D18" s="121" t="s">
        <v>119</v>
      </c>
      <c r="E18" s="261"/>
      <c r="F18" s="261"/>
      <c r="G18" s="261"/>
      <c r="H18" s="261"/>
      <c r="I18" s="261"/>
      <c r="J18" s="346"/>
      <c r="K18" s="388"/>
      <c r="L18" s="346"/>
      <c r="M18" s="346"/>
      <c r="N18" s="346"/>
      <c r="O18" s="346"/>
      <c r="P18" s="388"/>
      <c r="Q18" s="346"/>
      <c r="R18" s="346"/>
      <c r="S18" s="261"/>
      <c r="T18" s="346"/>
      <c r="U18" s="388"/>
      <c r="V18" s="346"/>
      <c r="W18" s="346"/>
      <c r="X18" s="346"/>
    </row>
    <row r="19" spans="2:27">
      <c r="B19" s="179" t="s">
        <v>18</v>
      </c>
      <c r="C19" s="121" t="s">
        <v>12</v>
      </c>
      <c r="D19" s="121" t="s">
        <v>34</v>
      </c>
      <c r="E19" s="261"/>
      <c r="F19" s="261"/>
      <c r="G19" s="261"/>
      <c r="H19" s="261"/>
      <c r="I19" s="261"/>
      <c r="J19" s="346"/>
      <c r="K19" s="388"/>
      <c r="L19" s="346"/>
      <c r="M19" s="346"/>
      <c r="N19" s="346"/>
      <c r="O19" s="346"/>
      <c r="P19" s="388"/>
      <c r="Q19" s="346"/>
      <c r="R19" s="346"/>
      <c r="S19" s="261"/>
      <c r="T19" s="346"/>
      <c r="U19" s="388"/>
      <c r="V19" s="346"/>
      <c r="W19" s="346"/>
      <c r="X19" s="346"/>
    </row>
    <row r="20" spans="2:27" ht="15.6">
      <c r="B20" s="218" t="s">
        <v>18</v>
      </c>
      <c r="C20" s="130" t="s">
        <v>131</v>
      </c>
      <c r="D20" s="97" t="s">
        <v>121</v>
      </c>
      <c r="E20" s="279"/>
      <c r="F20" s="279"/>
      <c r="G20" s="279"/>
      <c r="H20" s="279"/>
      <c r="I20" s="389"/>
      <c r="J20" s="288"/>
      <c r="K20" s="390"/>
      <c r="L20" s="353"/>
      <c r="M20" s="353"/>
      <c r="N20" s="353"/>
      <c r="O20" s="288"/>
      <c r="P20" s="390"/>
      <c r="Q20" s="353"/>
      <c r="R20" s="353"/>
      <c r="S20" s="389"/>
      <c r="T20" s="288"/>
      <c r="U20" s="390"/>
      <c r="V20" s="353"/>
      <c r="W20" s="353"/>
      <c r="X20" s="391"/>
      <c r="Y20" s="66"/>
      <c r="AA20" s="66"/>
    </row>
    <row r="21" spans="2:27">
      <c r="B21" s="179" t="s">
        <v>18</v>
      </c>
      <c r="C21" s="121" t="s">
        <v>10</v>
      </c>
      <c r="D21" s="121" t="s">
        <v>31</v>
      </c>
      <c r="E21" s="261"/>
      <c r="F21" s="261"/>
      <c r="G21" s="261"/>
      <c r="H21" s="261"/>
      <c r="I21" s="261"/>
      <c r="J21" s="346"/>
      <c r="K21" s="388"/>
      <c r="L21" s="346"/>
      <c r="M21" s="346"/>
      <c r="N21" s="346"/>
      <c r="O21" s="346"/>
      <c r="P21" s="388"/>
      <c r="Q21" s="346"/>
      <c r="R21" s="346"/>
      <c r="S21" s="261"/>
      <c r="T21" s="346"/>
      <c r="U21" s="388"/>
      <c r="V21" s="346"/>
      <c r="W21" s="346"/>
      <c r="X21" s="346"/>
    </row>
    <row r="22" spans="2:27">
      <c r="B22" s="179" t="s">
        <v>18</v>
      </c>
      <c r="C22" s="121" t="s">
        <v>10</v>
      </c>
      <c r="D22" s="121" t="s">
        <v>118</v>
      </c>
      <c r="E22" s="261"/>
      <c r="F22" s="261"/>
      <c r="G22" s="261"/>
      <c r="H22" s="261"/>
      <c r="I22" s="261"/>
      <c r="J22" s="346"/>
      <c r="K22" s="388"/>
      <c r="L22" s="346"/>
      <c r="M22" s="346"/>
      <c r="N22" s="346"/>
      <c r="O22" s="346"/>
      <c r="P22" s="388"/>
      <c r="Q22" s="346"/>
      <c r="R22" s="346"/>
      <c r="S22" s="261"/>
      <c r="T22" s="346"/>
      <c r="U22" s="388"/>
      <c r="V22" s="346"/>
      <c r="W22" s="346"/>
      <c r="X22" s="346"/>
    </row>
    <row r="23" spans="2:27">
      <c r="B23" s="179" t="s">
        <v>18</v>
      </c>
      <c r="C23" s="121" t="s">
        <v>10</v>
      </c>
      <c r="D23" s="121" t="s">
        <v>119</v>
      </c>
      <c r="E23" s="261"/>
      <c r="F23" s="261"/>
      <c r="G23" s="261"/>
      <c r="H23" s="261"/>
      <c r="I23" s="261"/>
      <c r="J23" s="346"/>
      <c r="K23" s="388"/>
      <c r="L23" s="346"/>
      <c r="M23" s="346"/>
      <c r="N23" s="346"/>
      <c r="O23" s="346"/>
      <c r="P23" s="388"/>
      <c r="Q23" s="346"/>
      <c r="R23" s="346"/>
      <c r="S23" s="261"/>
      <c r="T23" s="346"/>
      <c r="U23" s="388"/>
      <c r="V23" s="346"/>
      <c r="W23" s="346"/>
      <c r="X23" s="346"/>
    </row>
    <row r="24" spans="2:27" ht="15.6">
      <c r="B24" s="179" t="s">
        <v>18</v>
      </c>
      <c r="C24" s="121" t="s">
        <v>10</v>
      </c>
      <c r="D24" s="121" t="s">
        <v>34</v>
      </c>
      <c r="E24" s="261"/>
      <c r="F24" s="283"/>
      <c r="G24" s="283"/>
      <c r="H24" s="283"/>
      <c r="I24" s="283"/>
      <c r="J24" s="345"/>
      <c r="K24" s="392"/>
      <c r="L24" s="345"/>
      <c r="M24" s="345"/>
      <c r="N24" s="345"/>
      <c r="O24" s="345"/>
      <c r="P24" s="392"/>
      <c r="Q24" s="345"/>
      <c r="R24" s="345"/>
      <c r="S24" s="283"/>
      <c r="T24" s="345"/>
      <c r="U24" s="392"/>
      <c r="V24" s="345"/>
      <c r="W24" s="345"/>
      <c r="X24" s="345"/>
    </row>
    <row r="25" spans="2:27" ht="15.6">
      <c r="B25" s="218" t="s">
        <v>18</v>
      </c>
      <c r="C25" s="130" t="s">
        <v>168</v>
      </c>
      <c r="D25" s="97" t="s">
        <v>121</v>
      </c>
      <c r="E25" s="279"/>
      <c r="F25" s="279"/>
      <c r="G25" s="279"/>
      <c r="H25" s="279"/>
      <c r="I25" s="389"/>
      <c r="J25" s="393"/>
      <c r="K25" s="390"/>
      <c r="L25" s="353"/>
      <c r="M25" s="353"/>
      <c r="N25" s="353"/>
      <c r="O25" s="393"/>
      <c r="P25" s="390"/>
      <c r="Q25" s="353"/>
      <c r="R25" s="353"/>
      <c r="S25" s="389"/>
      <c r="T25" s="393"/>
      <c r="U25" s="390"/>
      <c r="V25" s="353"/>
      <c r="W25" s="353"/>
      <c r="X25" s="391"/>
      <c r="Y25" s="66"/>
      <c r="AA25" s="66"/>
    </row>
    <row r="26" spans="2:27" ht="15.6">
      <c r="B26" s="218" t="s">
        <v>18</v>
      </c>
      <c r="C26" s="97" t="s">
        <v>135</v>
      </c>
      <c r="D26" s="130" t="s">
        <v>137</v>
      </c>
      <c r="E26" s="287"/>
      <c r="F26" s="287"/>
      <c r="G26" s="288"/>
      <c r="H26" s="288"/>
      <c r="I26" s="389"/>
      <c r="J26" s="393"/>
      <c r="K26" s="390"/>
      <c r="L26" s="353"/>
      <c r="M26" s="353"/>
      <c r="N26" s="353"/>
      <c r="O26" s="393"/>
      <c r="P26" s="390"/>
      <c r="Q26" s="353"/>
      <c r="R26" s="353"/>
      <c r="S26" s="389"/>
      <c r="T26" s="393"/>
      <c r="U26" s="390"/>
      <c r="V26" s="353"/>
      <c r="W26" s="353"/>
      <c r="X26" s="353"/>
    </row>
    <row r="27" spans="2:27" ht="15.6">
      <c r="B27" s="218" t="s">
        <v>18</v>
      </c>
      <c r="C27" s="97" t="s">
        <v>135</v>
      </c>
      <c r="D27" s="130" t="s">
        <v>138</v>
      </c>
      <c r="E27" s="287"/>
      <c r="F27" s="287"/>
      <c r="G27" s="288"/>
      <c r="H27" s="288"/>
      <c r="I27" s="389"/>
      <c r="J27" s="393"/>
      <c r="K27" s="390"/>
      <c r="L27" s="353"/>
      <c r="M27" s="353"/>
      <c r="N27" s="353"/>
      <c r="O27" s="393"/>
      <c r="P27" s="390"/>
      <c r="Q27" s="353"/>
      <c r="R27" s="353"/>
      <c r="S27" s="389"/>
      <c r="T27" s="393"/>
      <c r="U27" s="390"/>
      <c r="V27" s="353"/>
      <c r="W27" s="353"/>
      <c r="X27" s="353"/>
    </row>
    <row r="28" spans="2:27" ht="15.6">
      <c r="B28" s="218" t="s">
        <v>18</v>
      </c>
      <c r="C28" s="97" t="s">
        <v>135</v>
      </c>
      <c r="D28" s="130" t="s">
        <v>139</v>
      </c>
      <c r="E28" s="287"/>
      <c r="F28" s="287"/>
      <c r="G28" s="288"/>
      <c r="H28" s="288"/>
      <c r="I28" s="389"/>
      <c r="J28" s="393"/>
      <c r="K28" s="390"/>
      <c r="L28" s="353"/>
      <c r="M28" s="353"/>
      <c r="N28" s="353"/>
      <c r="O28" s="393"/>
      <c r="P28" s="390"/>
      <c r="Q28" s="353"/>
      <c r="R28" s="353"/>
      <c r="S28" s="389"/>
      <c r="T28" s="393"/>
      <c r="U28" s="390"/>
      <c r="V28" s="353"/>
      <c r="W28" s="353"/>
      <c r="X28" s="353"/>
    </row>
    <row r="29" spans="2:27" ht="15.6">
      <c r="B29" s="218" t="s">
        <v>18</v>
      </c>
      <c r="C29" s="97" t="s">
        <v>135</v>
      </c>
      <c r="D29" s="130" t="s">
        <v>140</v>
      </c>
      <c r="E29" s="287"/>
      <c r="F29" s="287"/>
      <c r="G29" s="287"/>
      <c r="H29" s="287"/>
      <c r="I29" s="393"/>
      <c r="J29" s="393"/>
      <c r="K29" s="394"/>
      <c r="L29" s="395"/>
      <c r="M29" s="395"/>
      <c r="N29" s="395"/>
      <c r="O29" s="393"/>
      <c r="P29" s="394"/>
      <c r="Q29" s="395"/>
      <c r="R29" s="395"/>
      <c r="S29" s="393"/>
      <c r="T29" s="393"/>
      <c r="U29" s="394"/>
      <c r="V29" s="395"/>
      <c r="W29" s="395"/>
      <c r="X29" s="395"/>
    </row>
    <row r="30" spans="2:27" ht="15.6">
      <c r="B30" s="236" t="s">
        <v>18</v>
      </c>
      <c r="C30" s="237" t="s">
        <v>135</v>
      </c>
      <c r="D30" s="238" t="s">
        <v>121</v>
      </c>
      <c r="E30" s="291"/>
      <c r="F30" s="291"/>
      <c r="G30" s="291"/>
      <c r="H30" s="291"/>
      <c r="I30" s="291"/>
      <c r="J30" s="396"/>
      <c r="K30" s="396"/>
      <c r="L30" s="396"/>
      <c r="M30" s="396"/>
      <c r="N30" s="396"/>
      <c r="O30" s="396"/>
      <c r="P30" s="396"/>
      <c r="Q30" s="396"/>
      <c r="R30" s="396"/>
      <c r="S30" s="396"/>
      <c r="T30" s="396"/>
      <c r="U30" s="396"/>
      <c r="V30" s="396"/>
      <c r="W30" s="396"/>
      <c r="X30" s="396"/>
    </row>
    <row r="31" spans="2:27" ht="15.6">
      <c r="B31" s="140"/>
    </row>
    <row r="32" spans="2:27">
      <c r="B32" s="147" t="s">
        <v>147</v>
      </c>
      <c r="C32" s="148"/>
      <c r="D32" s="148"/>
      <c r="E32" s="148"/>
    </row>
    <row r="33" spans="2:8">
      <c r="B33" s="149"/>
      <c r="C33" s="148" t="s">
        <v>148</v>
      </c>
      <c r="D33" s="148" t="s">
        <v>149</v>
      </c>
      <c r="E33"/>
      <c r="F33"/>
      <c r="G33"/>
      <c r="H33"/>
    </row>
    <row r="34" spans="2:8">
      <c r="B34" s="152"/>
      <c r="C34" s="148" t="s">
        <v>150</v>
      </c>
      <c r="D34" s="148" t="s">
        <v>151</v>
      </c>
      <c r="E34"/>
      <c r="F34"/>
      <c r="G34"/>
      <c r="H34"/>
    </row>
    <row r="35" spans="2:8">
      <c r="B35" s="153"/>
      <c r="C35" s="148" t="s">
        <v>152</v>
      </c>
      <c r="D35" s="148" t="s">
        <v>153</v>
      </c>
      <c r="E35"/>
      <c r="F35"/>
      <c r="G35"/>
      <c r="H35"/>
    </row>
    <row r="36" spans="2:8">
      <c r="B36" s="154"/>
      <c r="C36" s="148" t="s">
        <v>154</v>
      </c>
      <c r="D36" s="148" t="s">
        <v>155</v>
      </c>
      <c r="E36"/>
      <c r="F36"/>
      <c r="G36"/>
      <c r="H36"/>
    </row>
    <row r="37" spans="2:8">
      <c r="B37"/>
      <c r="E37"/>
    </row>
    <row r="38" spans="2:8">
      <c r="B38" s="156" t="s">
        <v>158</v>
      </c>
      <c r="C38" s="148" t="s">
        <v>159</v>
      </c>
      <c r="D38" s="148"/>
      <c r="E38"/>
    </row>
    <row r="39" spans="2:8">
      <c r="B39" s="156" t="s">
        <v>102</v>
      </c>
      <c r="C39" s="156" t="s">
        <v>160</v>
      </c>
      <c r="D39" s="156"/>
      <c r="E39"/>
    </row>
    <row r="40" spans="2:8">
      <c r="B40" s="156" t="s">
        <v>114</v>
      </c>
      <c r="C40" s="156" t="s">
        <v>161</v>
      </c>
      <c r="D40" s="156"/>
      <c r="E40"/>
    </row>
    <row r="41" spans="2:8">
      <c r="B41" s="156" t="s">
        <v>162</v>
      </c>
      <c r="C41" s="156" t="s">
        <v>163</v>
      </c>
      <c r="D41" s="156"/>
      <c r="E41"/>
    </row>
    <row r="42" spans="2:8">
      <c r="B42" s="156" t="s">
        <v>164</v>
      </c>
      <c r="C42" s="156" t="s">
        <v>165</v>
      </c>
      <c r="D42" s="156"/>
      <c r="E42"/>
    </row>
    <row r="43" spans="2:8">
      <c r="E43"/>
    </row>
    <row r="44" spans="2:8">
      <c r="E44"/>
    </row>
  </sheetData>
  <pageMargins left="0.7" right="0.7" top="0.75" bottom="0.75" header="0.3" footer="0.3"/>
  <tableParts count="2">
    <tablePart r:id="rId1"/>
    <tablePart r:id="rId2"/>
  </tablePart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DC48E-809C-417F-B3C5-CBE898130650}">
  <dimension ref="B1:AC469"/>
  <sheetViews>
    <sheetView workbookViewId="0">
      <selection activeCell="F20" sqref="F20"/>
    </sheetView>
  </sheetViews>
  <sheetFormatPr defaultColWidth="9" defaultRowHeight="14.4"/>
  <cols>
    <col min="1" max="1" width="5.77734375" customWidth="1"/>
    <col min="2" max="2" width="24.21875" style="157" customWidth="1"/>
    <col min="3" max="3" width="19.21875" customWidth="1"/>
    <col min="4" max="4" width="16.21875" customWidth="1"/>
    <col min="5" max="5" width="42.77734375" customWidth="1"/>
    <col min="6" max="6" width="20.44140625" style="143" customWidth="1"/>
    <col min="7" max="7" width="10.77734375" style="143" customWidth="1"/>
    <col min="8" max="8" width="23.77734375" style="143" customWidth="1"/>
    <col min="9" max="9" width="28" style="143" customWidth="1"/>
    <col min="10" max="10" width="24" style="143" customWidth="1"/>
    <col min="11" max="11" width="12.21875" style="144" customWidth="1"/>
    <col min="12" max="12" width="27.44140625" customWidth="1"/>
    <col min="13" max="13" width="28" customWidth="1"/>
    <col min="14" max="14" width="37" customWidth="1"/>
    <col min="15" max="15" width="12.21875" style="144" customWidth="1"/>
    <col min="16" max="16" width="27.44140625" customWidth="1"/>
    <col min="17" max="17" width="28" customWidth="1"/>
    <col min="18" max="18" width="32.77734375" customWidth="1"/>
    <col min="19" max="19" width="12.21875" style="144" customWidth="1"/>
    <col min="20" max="20" width="27.44140625" customWidth="1"/>
    <col min="21" max="21" width="28" customWidth="1"/>
    <col min="22" max="22" width="12.5546875" customWidth="1"/>
    <col min="23" max="23" width="12.21875" style="144" customWidth="1"/>
    <col min="24" max="24" width="27.44140625" customWidth="1"/>
    <col min="25" max="25" width="28" customWidth="1"/>
    <col min="36" max="36" width="12.77734375" bestFit="1" customWidth="1"/>
  </cols>
  <sheetData>
    <row r="1" spans="2:28" ht="20.399999999999999">
      <c r="B1" s="26" t="s">
        <v>96</v>
      </c>
      <c r="C1" s="27"/>
      <c r="D1" s="27"/>
      <c r="E1" s="27"/>
      <c r="F1" s="30"/>
      <c r="G1" s="30"/>
      <c r="H1" s="30"/>
      <c r="I1" s="30"/>
      <c r="J1" s="30"/>
      <c r="K1" s="30"/>
      <c r="L1" s="30"/>
      <c r="M1" s="27"/>
      <c r="N1" s="30"/>
      <c r="O1" s="30"/>
      <c r="P1" s="30"/>
      <c r="Q1" s="27"/>
      <c r="R1" s="30"/>
      <c r="S1" s="30"/>
      <c r="T1" s="30"/>
      <c r="U1" s="27"/>
      <c r="V1" s="30"/>
      <c r="W1" s="30"/>
      <c r="X1" s="30"/>
      <c r="Y1" s="27"/>
    </row>
    <row r="2" spans="2:28" s="44" customFormat="1" ht="15.6">
      <c r="B2" s="35" t="s">
        <v>97</v>
      </c>
      <c r="C2" s="36" t="s">
        <v>98</v>
      </c>
      <c r="D2" s="36" t="s">
        <v>99</v>
      </c>
      <c r="E2" s="36" t="s">
        <v>100</v>
      </c>
      <c r="F2" s="36" t="s">
        <v>101</v>
      </c>
      <c r="G2" s="36" t="s">
        <v>102</v>
      </c>
      <c r="H2" s="36" t="s">
        <v>103</v>
      </c>
      <c r="I2" s="36" t="s">
        <v>104</v>
      </c>
      <c r="J2" s="36" t="s">
        <v>105</v>
      </c>
      <c r="K2" s="36" t="s">
        <v>106</v>
      </c>
      <c r="L2" s="164" t="s">
        <v>107</v>
      </c>
      <c r="M2" s="164" t="s">
        <v>108</v>
      </c>
      <c r="N2" s="36" t="s">
        <v>109</v>
      </c>
      <c r="O2" s="36" t="s">
        <v>111</v>
      </c>
      <c r="P2" s="164" t="s">
        <v>112</v>
      </c>
      <c r="Q2" s="164" t="s">
        <v>113</v>
      </c>
      <c r="R2" s="36" t="s">
        <v>110</v>
      </c>
      <c r="S2" s="36" t="s">
        <v>115</v>
      </c>
      <c r="T2" s="164" t="s">
        <v>116</v>
      </c>
      <c r="U2" s="164" t="s">
        <v>117</v>
      </c>
      <c r="V2" s="36" t="s">
        <v>114</v>
      </c>
      <c r="W2" s="36" t="s">
        <v>656</v>
      </c>
      <c r="X2" s="164" t="s">
        <v>657</v>
      </c>
      <c r="Y2" s="164" t="s">
        <v>658</v>
      </c>
      <c r="Z2" s="43"/>
      <c r="AB2" s="43"/>
    </row>
    <row r="3" spans="2:28">
      <c r="B3" s="45" t="s">
        <v>18</v>
      </c>
      <c r="C3" s="46" t="s">
        <v>14</v>
      </c>
      <c r="D3" s="47">
        <v>80</v>
      </c>
      <c r="E3" s="46" t="s">
        <v>31</v>
      </c>
      <c r="F3" s="304"/>
      <c r="G3" s="304"/>
      <c r="H3" s="304"/>
      <c r="I3" s="304"/>
      <c r="J3" s="304"/>
      <c r="K3" s="332"/>
      <c r="L3" s="332"/>
      <c r="M3" s="332"/>
      <c r="N3" s="332"/>
      <c r="O3" s="332"/>
      <c r="P3" s="332"/>
      <c r="Q3" s="332"/>
      <c r="R3" s="304"/>
      <c r="S3" s="332"/>
      <c r="T3" s="332"/>
      <c r="U3" s="332"/>
      <c r="V3" s="332"/>
      <c r="W3" s="332"/>
      <c r="X3" s="332"/>
      <c r="Y3" s="332"/>
    </row>
    <row r="4" spans="2:28">
      <c r="B4" s="45" t="s">
        <v>18</v>
      </c>
      <c r="C4" s="46" t="s">
        <v>14</v>
      </c>
      <c r="D4" s="47">
        <v>80</v>
      </c>
      <c r="E4" s="46" t="s">
        <v>118</v>
      </c>
      <c r="F4" s="304"/>
      <c r="G4" s="304"/>
      <c r="H4" s="304"/>
      <c r="I4" s="304"/>
      <c r="J4" s="304"/>
      <c r="K4" s="332"/>
      <c r="L4" s="332"/>
      <c r="M4" s="332"/>
      <c r="N4" s="332"/>
      <c r="O4" s="332"/>
      <c r="P4" s="332"/>
      <c r="Q4" s="332"/>
      <c r="R4" s="304"/>
      <c r="S4" s="332"/>
      <c r="T4" s="332"/>
      <c r="U4" s="332"/>
      <c r="V4" s="332"/>
      <c r="W4" s="332"/>
      <c r="X4" s="332"/>
      <c r="Y4" s="332"/>
    </row>
    <row r="5" spans="2:28">
      <c r="B5" s="45" t="s">
        <v>18</v>
      </c>
      <c r="C5" s="46" t="s">
        <v>14</v>
      </c>
      <c r="D5" s="47">
        <v>80</v>
      </c>
      <c r="E5" s="46" t="s">
        <v>119</v>
      </c>
      <c r="F5" s="304"/>
      <c r="G5" s="304"/>
      <c r="H5" s="304"/>
      <c r="I5" s="304"/>
      <c r="J5" s="304"/>
      <c r="K5" s="332"/>
      <c r="L5" s="332"/>
      <c r="M5" s="332"/>
      <c r="N5" s="332"/>
      <c r="O5" s="332"/>
      <c r="P5" s="332"/>
      <c r="Q5" s="332"/>
      <c r="R5" s="304"/>
      <c r="S5" s="332"/>
      <c r="T5" s="332"/>
      <c r="U5" s="332"/>
      <c r="V5" s="332"/>
      <c r="W5" s="332"/>
      <c r="X5" s="332"/>
      <c r="Y5" s="332"/>
    </row>
    <row r="6" spans="2:28">
      <c r="B6" s="45" t="s">
        <v>18</v>
      </c>
      <c r="C6" s="46" t="s">
        <v>14</v>
      </c>
      <c r="D6" s="47">
        <v>80</v>
      </c>
      <c r="E6" s="46" t="s">
        <v>34</v>
      </c>
      <c r="F6" s="304"/>
      <c r="G6" s="304"/>
      <c r="H6" s="304"/>
      <c r="I6" s="304"/>
      <c r="J6" s="304"/>
      <c r="K6" s="332"/>
      <c r="L6" s="332"/>
      <c r="M6" s="332"/>
      <c r="N6" s="332"/>
      <c r="O6" s="332"/>
      <c r="P6" s="332"/>
      <c r="Q6" s="332"/>
      <c r="R6" s="304"/>
      <c r="S6" s="332"/>
      <c r="T6" s="332"/>
      <c r="U6" s="332"/>
      <c r="V6" s="332"/>
      <c r="W6" s="332"/>
      <c r="X6" s="332"/>
      <c r="Y6" s="332"/>
    </row>
    <row r="7" spans="2:28" s="66" customFormat="1" ht="15.6">
      <c r="B7" s="54" t="s">
        <v>18</v>
      </c>
      <c r="C7" s="55" t="s">
        <v>14</v>
      </c>
      <c r="D7" s="56" t="s">
        <v>120</v>
      </c>
      <c r="E7" s="57" t="s">
        <v>121</v>
      </c>
      <c r="F7" s="307"/>
      <c r="G7" s="307"/>
      <c r="H7" s="307"/>
      <c r="I7" s="307"/>
      <c r="J7" s="333"/>
      <c r="K7" s="334"/>
      <c r="L7" s="335"/>
      <c r="M7" s="335"/>
      <c r="N7" s="335"/>
      <c r="O7" s="334"/>
      <c r="P7" s="335"/>
      <c r="Q7" s="335"/>
      <c r="R7" s="333"/>
      <c r="S7" s="334"/>
      <c r="T7" s="335"/>
      <c r="U7" s="335"/>
      <c r="V7" s="336"/>
      <c r="W7" s="334"/>
      <c r="X7" s="335"/>
      <c r="Y7" s="335"/>
    </row>
    <row r="8" spans="2:28">
      <c r="B8" s="45" t="s">
        <v>18</v>
      </c>
      <c r="C8" s="46" t="s">
        <v>14</v>
      </c>
      <c r="D8" s="47">
        <v>90</v>
      </c>
      <c r="E8" s="46" t="s">
        <v>31</v>
      </c>
      <c r="F8" s="304"/>
      <c r="G8" s="304"/>
      <c r="H8" s="304"/>
      <c r="I8" s="304"/>
      <c r="J8" s="304"/>
      <c r="K8" s="332"/>
      <c r="L8" s="332"/>
      <c r="M8" s="332"/>
      <c r="N8" s="332"/>
      <c r="O8" s="332"/>
      <c r="P8" s="332"/>
      <c r="Q8" s="332"/>
      <c r="R8" s="304"/>
      <c r="S8" s="332"/>
      <c r="T8" s="332"/>
      <c r="U8" s="332"/>
      <c r="V8" s="332"/>
      <c r="W8" s="332"/>
      <c r="X8" s="332"/>
      <c r="Y8" s="332"/>
    </row>
    <row r="9" spans="2:28">
      <c r="B9" s="45" t="s">
        <v>18</v>
      </c>
      <c r="C9" s="46" t="s">
        <v>14</v>
      </c>
      <c r="D9" s="47">
        <v>90</v>
      </c>
      <c r="E9" s="46" t="s">
        <v>118</v>
      </c>
      <c r="F9" s="304"/>
      <c r="G9" s="304"/>
      <c r="H9" s="304"/>
      <c r="I9" s="304"/>
      <c r="J9" s="304"/>
      <c r="K9" s="332"/>
      <c r="L9" s="332"/>
      <c r="M9" s="332"/>
      <c r="N9" s="332"/>
      <c r="O9" s="332"/>
      <c r="P9" s="332"/>
      <c r="Q9" s="332"/>
      <c r="R9" s="304"/>
      <c r="S9" s="332"/>
      <c r="T9" s="332"/>
      <c r="U9" s="332"/>
      <c r="V9" s="332"/>
      <c r="W9" s="332"/>
      <c r="X9" s="332"/>
      <c r="Y9" s="332"/>
    </row>
    <row r="10" spans="2:28">
      <c r="B10" s="45" t="s">
        <v>18</v>
      </c>
      <c r="C10" s="46" t="s">
        <v>14</v>
      </c>
      <c r="D10" s="47">
        <v>90</v>
      </c>
      <c r="E10" s="46" t="s">
        <v>119</v>
      </c>
      <c r="F10" s="304"/>
      <c r="G10" s="304"/>
      <c r="H10" s="304"/>
      <c r="I10" s="304"/>
      <c r="J10" s="304"/>
      <c r="K10" s="332"/>
      <c r="L10" s="332"/>
      <c r="M10" s="332"/>
      <c r="N10" s="332"/>
      <c r="O10" s="332"/>
      <c r="P10" s="332"/>
      <c r="Q10" s="332"/>
      <c r="R10" s="304"/>
      <c r="S10" s="332"/>
      <c r="T10" s="332"/>
      <c r="U10" s="332"/>
      <c r="V10" s="332"/>
      <c r="W10" s="332"/>
      <c r="X10" s="332"/>
      <c r="Y10" s="332"/>
    </row>
    <row r="11" spans="2:28">
      <c r="B11" s="45" t="s">
        <v>18</v>
      </c>
      <c r="C11" s="46" t="s">
        <v>14</v>
      </c>
      <c r="D11" s="47">
        <v>90</v>
      </c>
      <c r="E11" s="46" t="s">
        <v>34</v>
      </c>
      <c r="F11" s="304"/>
      <c r="G11" s="304"/>
      <c r="H11" s="304"/>
      <c r="I11" s="304"/>
      <c r="J11" s="304"/>
      <c r="K11" s="332"/>
      <c r="L11" s="332"/>
      <c r="M11" s="332"/>
      <c r="N11" s="332"/>
      <c r="O11" s="332"/>
      <c r="P11" s="332"/>
      <c r="Q11" s="332"/>
      <c r="R11" s="304"/>
      <c r="S11" s="332"/>
      <c r="T11" s="332"/>
      <c r="U11" s="332"/>
      <c r="V11" s="332"/>
      <c r="W11" s="332"/>
      <c r="X11" s="332"/>
      <c r="Y11" s="332"/>
    </row>
    <row r="12" spans="2:28" s="66" customFormat="1" ht="15.6">
      <c r="B12" s="54" t="s">
        <v>18</v>
      </c>
      <c r="C12" s="55" t="s">
        <v>14</v>
      </c>
      <c r="D12" s="56" t="s">
        <v>122</v>
      </c>
      <c r="E12" s="57" t="s">
        <v>121</v>
      </c>
      <c r="F12" s="307"/>
      <c r="G12" s="307"/>
      <c r="H12" s="307"/>
      <c r="I12" s="307"/>
      <c r="J12" s="333"/>
      <c r="K12" s="334"/>
      <c r="L12" s="335"/>
      <c r="M12" s="335"/>
      <c r="N12" s="335"/>
      <c r="O12" s="334"/>
      <c r="P12" s="335"/>
      <c r="Q12" s="335"/>
      <c r="R12" s="333"/>
      <c r="S12" s="334"/>
      <c r="T12" s="335"/>
      <c r="U12" s="335"/>
      <c r="V12" s="336"/>
      <c r="W12" s="334"/>
      <c r="X12" s="335"/>
      <c r="Y12" s="335"/>
    </row>
    <row r="13" spans="2:28">
      <c r="B13" s="45" t="s">
        <v>18</v>
      </c>
      <c r="C13" s="46" t="s">
        <v>14</v>
      </c>
      <c r="D13" s="47">
        <v>100</v>
      </c>
      <c r="E13" s="46" t="s">
        <v>31</v>
      </c>
      <c r="F13" s="304"/>
      <c r="G13" s="304"/>
      <c r="H13" s="304"/>
      <c r="I13" s="304"/>
      <c r="J13" s="304"/>
      <c r="K13" s="332"/>
      <c r="L13" s="332"/>
      <c r="M13" s="332"/>
      <c r="N13" s="332"/>
      <c r="O13" s="332"/>
      <c r="P13" s="332"/>
      <c r="Q13" s="332"/>
      <c r="R13" s="304"/>
      <c r="S13" s="332"/>
      <c r="T13" s="332"/>
      <c r="U13" s="332"/>
      <c r="V13" s="332"/>
      <c r="W13" s="332"/>
      <c r="X13" s="332"/>
      <c r="Y13" s="332"/>
    </row>
    <row r="14" spans="2:28">
      <c r="B14" s="45" t="s">
        <v>18</v>
      </c>
      <c r="C14" s="46" t="s">
        <v>14</v>
      </c>
      <c r="D14" s="47">
        <v>100</v>
      </c>
      <c r="E14" s="46" t="s">
        <v>118</v>
      </c>
      <c r="F14" s="304"/>
      <c r="G14" s="304"/>
      <c r="H14" s="304"/>
      <c r="I14" s="304"/>
      <c r="J14" s="304"/>
      <c r="K14" s="332"/>
      <c r="L14" s="332"/>
      <c r="M14" s="332"/>
      <c r="N14" s="332"/>
      <c r="O14" s="332"/>
      <c r="P14" s="332"/>
      <c r="Q14" s="332"/>
      <c r="R14" s="304"/>
      <c r="S14" s="332"/>
      <c r="T14" s="332"/>
      <c r="U14" s="332"/>
      <c r="V14" s="332"/>
      <c r="W14" s="332"/>
      <c r="X14" s="332"/>
      <c r="Y14" s="332"/>
    </row>
    <row r="15" spans="2:28">
      <c r="B15" s="45" t="s">
        <v>18</v>
      </c>
      <c r="C15" s="46" t="s">
        <v>14</v>
      </c>
      <c r="D15" s="47">
        <v>100</v>
      </c>
      <c r="E15" s="46" t="s">
        <v>119</v>
      </c>
      <c r="F15" s="304"/>
      <c r="G15" s="304"/>
      <c r="H15" s="304"/>
      <c r="I15" s="304"/>
      <c r="J15" s="304"/>
      <c r="K15" s="332"/>
      <c r="L15" s="332"/>
      <c r="M15" s="332"/>
      <c r="N15" s="332"/>
      <c r="O15" s="332"/>
      <c r="P15" s="332"/>
      <c r="Q15" s="332"/>
      <c r="R15" s="304"/>
      <c r="S15" s="332"/>
      <c r="T15" s="332"/>
      <c r="U15" s="332"/>
      <c r="V15" s="332"/>
      <c r="W15" s="332"/>
      <c r="X15" s="332"/>
      <c r="Y15" s="332"/>
    </row>
    <row r="16" spans="2:28">
      <c r="B16" s="45" t="s">
        <v>18</v>
      </c>
      <c r="C16" s="46" t="s">
        <v>14</v>
      </c>
      <c r="D16" s="47">
        <v>100</v>
      </c>
      <c r="E16" s="46" t="s">
        <v>34</v>
      </c>
      <c r="F16" s="304"/>
      <c r="G16" s="304"/>
      <c r="H16" s="304"/>
      <c r="I16" s="304"/>
      <c r="J16" s="304"/>
      <c r="K16" s="332"/>
      <c r="L16" s="332"/>
      <c r="M16" s="332"/>
      <c r="N16" s="332"/>
      <c r="O16" s="332"/>
      <c r="P16" s="332"/>
      <c r="Q16" s="332"/>
      <c r="R16" s="304"/>
      <c r="S16" s="332"/>
      <c r="T16" s="332"/>
      <c r="U16" s="332"/>
      <c r="V16" s="332"/>
      <c r="W16" s="332"/>
      <c r="X16" s="332"/>
      <c r="Y16" s="332"/>
    </row>
    <row r="17" spans="2:25" s="66" customFormat="1" ht="15.6">
      <c r="B17" s="54" t="s">
        <v>18</v>
      </c>
      <c r="C17" s="55" t="s">
        <v>14</v>
      </c>
      <c r="D17" s="56" t="s">
        <v>123</v>
      </c>
      <c r="E17" s="57" t="s">
        <v>121</v>
      </c>
      <c r="F17" s="307"/>
      <c r="G17" s="307"/>
      <c r="H17" s="307"/>
      <c r="I17" s="307"/>
      <c r="J17" s="333"/>
      <c r="K17" s="334"/>
      <c r="L17" s="335"/>
      <c r="M17" s="335"/>
      <c r="N17" s="335"/>
      <c r="O17" s="334"/>
      <c r="P17" s="335"/>
      <c r="Q17" s="335"/>
      <c r="R17" s="333"/>
      <c r="S17" s="334"/>
      <c r="T17" s="335"/>
      <c r="U17" s="335"/>
      <c r="V17" s="336"/>
      <c r="W17" s="334"/>
      <c r="X17" s="335"/>
      <c r="Y17" s="335"/>
    </row>
    <row r="18" spans="2:25">
      <c r="B18" s="45" t="s">
        <v>18</v>
      </c>
      <c r="C18" s="46" t="s">
        <v>14</v>
      </c>
      <c r="D18" s="47">
        <v>110</v>
      </c>
      <c r="E18" s="46" t="s">
        <v>31</v>
      </c>
      <c r="F18" s="304"/>
      <c r="G18" s="304"/>
      <c r="H18" s="304"/>
      <c r="I18" s="304"/>
      <c r="J18" s="304"/>
      <c r="K18" s="332"/>
      <c r="L18" s="332"/>
      <c r="M18" s="332"/>
      <c r="N18" s="332"/>
      <c r="O18" s="332"/>
      <c r="P18" s="332"/>
      <c r="Q18" s="332"/>
      <c r="R18" s="304"/>
      <c r="S18" s="332"/>
      <c r="T18" s="332"/>
      <c r="U18" s="332"/>
      <c r="V18" s="332"/>
      <c r="W18" s="332"/>
      <c r="X18" s="332"/>
      <c r="Y18" s="332"/>
    </row>
    <row r="19" spans="2:25">
      <c r="B19" s="45" t="s">
        <v>18</v>
      </c>
      <c r="C19" s="46" t="s">
        <v>14</v>
      </c>
      <c r="D19" s="47">
        <v>110</v>
      </c>
      <c r="E19" s="46" t="s">
        <v>118</v>
      </c>
      <c r="F19" s="304"/>
      <c r="G19" s="304"/>
      <c r="H19" s="304"/>
      <c r="I19" s="304"/>
      <c r="J19" s="304"/>
      <c r="K19" s="332"/>
      <c r="L19" s="332"/>
      <c r="M19" s="332"/>
      <c r="N19" s="332"/>
      <c r="O19" s="332"/>
      <c r="P19" s="332"/>
      <c r="Q19" s="332"/>
      <c r="R19" s="304"/>
      <c r="S19" s="332"/>
      <c r="T19" s="332"/>
      <c r="U19" s="332"/>
      <c r="V19" s="332"/>
      <c r="W19" s="332"/>
      <c r="X19" s="332"/>
      <c r="Y19" s="332"/>
    </row>
    <row r="20" spans="2:25">
      <c r="B20" s="45" t="s">
        <v>18</v>
      </c>
      <c r="C20" s="46" t="s">
        <v>14</v>
      </c>
      <c r="D20" s="47">
        <v>110</v>
      </c>
      <c r="E20" s="46" t="s">
        <v>119</v>
      </c>
      <c r="F20" s="304"/>
      <c r="G20" s="304"/>
      <c r="H20" s="304"/>
      <c r="I20" s="304"/>
      <c r="J20" s="304"/>
      <c r="K20" s="332"/>
      <c r="L20" s="332"/>
      <c r="M20" s="332"/>
      <c r="N20" s="332"/>
      <c r="O20" s="332"/>
      <c r="P20" s="332"/>
      <c r="Q20" s="332"/>
      <c r="R20" s="304"/>
      <c r="S20" s="332"/>
      <c r="T20" s="332"/>
      <c r="U20" s="332"/>
      <c r="V20" s="332"/>
      <c r="W20" s="332"/>
      <c r="X20" s="332"/>
      <c r="Y20" s="332"/>
    </row>
    <row r="21" spans="2:25">
      <c r="B21" s="45" t="s">
        <v>18</v>
      </c>
      <c r="C21" s="46" t="s">
        <v>14</v>
      </c>
      <c r="D21" s="47">
        <v>110</v>
      </c>
      <c r="E21" s="46" t="s">
        <v>34</v>
      </c>
      <c r="F21" s="304"/>
      <c r="G21" s="304"/>
      <c r="H21" s="304"/>
      <c r="I21" s="304"/>
      <c r="J21" s="304"/>
      <c r="K21" s="332"/>
      <c r="L21" s="332"/>
      <c r="M21" s="332"/>
      <c r="N21" s="332"/>
      <c r="O21" s="332"/>
      <c r="P21" s="332"/>
      <c r="Q21" s="332"/>
      <c r="R21" s="304"/>
      <c r="S21" s="332"/>
      <c r="T21" s="332"/>
      <c r="U21" s="332"/>
      <c r="V21" s="332"/>
      <c r="W21" s="332"/>
      <c r="X21" s="332"/>
      <c r="Y21" s="332"/>
    </row>
    <row r="22" spans="2:25" s="66" customFormat="1" ht="15.6">
      <c r="B22" s="54" t="s">
        <v>18</v>
      </c>
      <c r="C22" s="55" t="s">
        <v>14</v>
      </c>
      <c r="D22" s="56" t="s">
        <v>124</v>
      </c>
      <c r="E22" s="57" t="s">
        <v>121</v>
      </c>
      <c r="F22" s="307"/>
      <c r="G22" s="307"/>
      <c r="H22" s="307"/>
      <c r="I22" s="307"/>
      <c r="J22" s="333"/>
      <c r="K22" s="334"/>
      <c r="L22" s="335"/>
      <c r="M22" s="335"/>
      <c r="N22" s="335"/>
      <c r="O22" s="334"/>
      <c r="P22" s="335"/>
      <c r="Q22" s="335"/>
      <c r="R22" s="333"/>
      <c r="S22" s="334"/>
      <c r="T22" s="335"/>
      <c r="U22" s="335"/>
      <c r="V22" s="336"/>
      <c r="W22" s="334"/>
      <c r="X22" s="335"/>
      <c r="Y22" s="335"/>
    </row>
    <row r="23" spans="2:25">
      <c r="B23" s="45" t="s">
        <v>18</v>
      </c>
      <c r="C23" s="46" t="s">
        <v>14</v>
      </c>
      <c r="D23" s="47">
        <v>120</v>
      </c>
      <c r="E23" s="46" t="s">
        <v>31</v>
      </c>
      <c r="F23" s="304"/>
      <c r="G23" s="304"/>
      <c r="H23" s="304"/>
      <c r="I23" s="304"/>
      <c r="J23" s="304"/>
      <c r="K23" s="332"/>
      <c r="L23" s="332"/>
      <c r="M23" s="332"/>
      <c r="N23" s="332"/>
      <c r="O23" s="332"/>
      <c r="P23" s="332"/>
      <c r="Q23" s="332"/>
      <c r="R23" s="304"/>
      <c r="S23" s="332"/>
      <c r="T23" s="332"/>
      <c r="U23" s="332"/>
      <c r="V23" s="332"/>
      <c r="W23" s="332"/>
      <c r="X23" s="332"/>
      <c r="Y23" s="332"/>
    </row>
    <row r="24" spans="2:25">
      <c r="B24" s="45" t="s">
        <v>18</v>
      </c>
      <c r="C24" s="46" t="s">
        <v>14</v>
      </c>
      <c r="D24" s="47">
        <v>120</v>
      </c>
      <c r="E24" s="46" t="s">
        <v>118</v>
      </c>
      <c r="F24" s="304"/>
      <c r="G24" s="304"/>
      <c r="H24" s="304"/>
      <c r="I24" s="304"/>
      <c r="J24" s="304"/>
      <c r="K24" s="332"/>
      <c r="L24" s="332"/>
      <c r="M24" s="332"/>
      <c r="N24" s="332"/>
      <c r="O24" s="332"/>
      <c r="P24" s="332"/>
      <c r="Q24" s="332"/>
      <c r="R24" s="304"/>
      <c r="S24" s="332"/>
      <c r="T24" s="332"/>
      <c r="U24" s="332"/>
      <c r="V24" s="332"/>
      <c r="W24" s="332"/>
      <c r="X24" s="332"/>
      <c r="Y24" s="332"/>
    </row>
    <row r="25" spans="2:25">
      <c r="B25" s="45" t="s">
        <v>18</v>
      </c>
      <c r="C25" s="46" t="s">
        <v>14</v>
      </c>
      <c r="D25" s="47">
        <v>120</v>
      </c>
      <c r="E25" s="46" t="s">
        <v>119</v>
      </c>
      <c r="F25" s="304"/>
      <c r="G25" s="304"/>
      <c r="H25" s="304"/>
      <c r="I25" s="304"/>
      <c r="J25" s="304"/>
      <c r="K25" s="332"/>
      <c r="L25" s="332"/>
      <c r="M25" s="332"/>
      <c r="N25" s="332"/>
      <c r="O25" s="332"/>
      <c r="P25" s="332"/>
      <c r="Q25" s="332"/>
      <c r="R25" s="304"/>
      <c r="S25" s="332"/>
      <c r="T25" s="332"/>
      <c r="U25" s="332"/>
      <c r="V25" s="332"/>
      <c r="W25" s="332"/>
      <c r="X25" s="332"/>
      <c r="Y25" s="332"/>
    </row>
    <row r="26" spans="2:25">
      <c r="B26" s="45" t="s">
        <v>18</v>
      </c>
      <c r="C26" s="46" t="s">
        <v>14</v>
      </c>
      <c r="D26" s="47">
        <v>120</v>
      </c>
      <c r="E26" s="46" t="s">
        <v>34</v>
      </c>
      <c r="F26" s="304"/>
      <c r="G26" s="304"/>
      <c r="H26" s="304"/>
      <c r="I26" s="304"/>
      <c r="J26" s="304"/>
      <c r="K26" s="332"/>
      <c r="L26" s="332"/>
      <c r="M26" s="332"/>
      <c r="N26" s="332"/>
      <c r="O26" s="332"/>
      <c r="P26" s="332"/>
      <c r="Q26" s="332"/>
      <c r="R26" s="304"/>
      <c r="S26" s="332"/>
      <c r="T26" s="332"/>
      <c r="U26" s="332"/>
      <c r="V26" s="332"/>
      <c r="W26" s="332"/>
      <c r="X26" s="332"/>
      <c r="Y26" s="332"/>
    </row>
    <row r="27" spans="2:25" s="66" customFormat="1" ht="15.6">
      <c r="B27" s="54" t="s">
        <v>18</v>
      </c>
      <c r="C27" s="55" t="s">
        <v>14</v>
      </c>
      <c r="D27" s="56" t="s">
        <v>125</v>
      </c>
      <c r="E27" s="57" t="s">
        <v>121</v>
      </c>
      <c r="F27" s="307"/>
      <c r="G27" s="307"/>
      <c r="H27" s="307"/>
      <c r="I27" s="307"/>
      <c r="J27" s="333"/>
      <c r="K27" s="334"/>
      <c r="L27" s="335"/>
      <c r="M27" s="335"/>
      <c r="N27" s="335"/>
      <c r="O27" s="334"/>
      <c r="P27" s="335"/>
      <c r="Q27" s="335"/>
      <c r="R27" s="333"/>
      <c r="S27" s="334"/>
      <c r="T27" s="335"/>
      <c r="U27" s="335"/>
      <c r="V27" s="336"/>
      <c r="W27" s="334"/>
      <c r="X27" s="335"/>
      <c r="Y27" s="335"/>
    </row>
    <row r="28" spans="2:25">
      <c r="B28" s="45" t="s">
        <v>18</v>
      </c>
      <c r="C28" s="46" t="s">
        <v>14</v>
      </c>
      <c r="D28" s="47">
        <v>130</v>
      </c>
      <c r="E28" s="46" t="s">
        <v>31</v>
      </c>
      <c r="F28" s="304"/>
      <c r="G28" s="304"/>
      <c r="H28" s="304"/>
      <c r="I28" s="304"/>
      <c r="J28" s="304"/>
      <c r="K28" s="332"/>
      <c r="L28" s="332"/>
      <c r="M28" s="332"/>
      <c r="N28" s="332"/>
      <c r="O28" s="332"/>
      <c r="P28" s="332"/>
      <c r="Q28" s="332"/>
      <c r="R28" s="304"/>
      <c r="S28" s="332"/>
      <c r="T28" s="332"/>
      <c r="U28" s="332"/>
      <c r="V28" s="332"/>
      <c r="W28" s="332"/>
      <c r="X28" s="332"/>
      <c r="Y28" s="332"/>
    </row>
    <row r="29" spans="2:25">
      <c r="B29" s="45" t="s">
        <v>18</v>
      </c>
      <c r="C29" s="46" t="s">
        <v>14</v>
      </c>
      <c r="D29" s="47">
        <v>130</v>
      </c>
      <c r="E29" s="46" t="s">
        <v>118</v>
      </c>
      <c r="F29" s="304"/>
      <c r="G29" s="304"/>
      <c r="H29" s="304"/>
      <c r="I29" s="304"/>
      <c r="J29" s="304"/>
      <c r="K29" s="332"/>
      <c r="L29" s="332"/>
      <c r="M29" s="332"/>
      <c r="N29" s="332"/>
      <c r="O29" s="332"/>
      <c r="P29" s="332"/>
      <c r="Q29" s="332"/>
      <c r="R29" s="304"/>
      <c r="S29" s="332"/>
      <c r="T29" s="332"/>
      <c r="U29" s="332"/>
      <c r="V29" s="332"/>
      <c r="W29" s="332"/>
      <c r="X29" s="332"/>
      <c r="Y29" s="332"/>
    </row>
    <row r="30" spans="2:25">
      <c r="B30" s="45" t="s">
        <v>18</v>
      </c>
      <c r="C30" s="46" t="s">
        <v>14</v>
      </c>
      <c r="D30" s="47">
        <v>130</v>
      </c>
      <c r="E30" s="46" t="s">
        <v>119</v>
      </c>
      <c r="F30" s="304"/>
      <c r="G30" s="304"/>
      <c r="H30" s="304"/>
      <c r="I30" s="304"/>
      <c r="J30" s="304"/>
      <c r="K30" s="332"/>
      <c r="L30" s="332"/>
      <c r="M30" s="332"/>
      <c r="N30" s="332"/>
      <c r="O30" s="332"/>
      <c r="P30" s="332"/>
      <c r="Q30" s="332"/>
      <c r="R30" s="304"/>
      <c r="S30" s="332"/>
      <c r="T30" s="332"/>
      <c r="U30" s="332"/>
      <c r="V30" s="332"/>
      <c r="W30" s="332"/>
      <c r="X30" s="332"/>
      <c r="Y30" s="332"/>
    </row>
    <row r="31" spans="2:25">
      <c r="B31" s="45" t="s">
        <v>18</v>
      </c>
      <c r="C31" s="46" t="s">
        <v>14</v>
      </c>
      <c r="D31" s="47">
        <v>130</v>
      </c>
      <c r="E31" s="46" t="s">
        <v>34</v>
      </c>
      <c r="F31" s="304"/>
      <c r="G31" s="304"/>
      <c r="H31" s="304"/>
      <c r="I31" s="304"/>
      <c r="J31" s="304"/>
      <c r="K31" s="332"/>
      <c r="L31" s="332"/>
      <c r="M31" s="332"/>
      <c r="N31" s="332"/>
      <c r="O31" s="332"/>
      <c r="P31" s="332"/>
      <c r="Q31" s="332"/>
      <c r="R31" s="304"/>
      <c r="S31" s="332"/>
      <c r="T31" s="332"/>
      <c r="U31" s="332"/>
      <c r="V31" s="332"/>
      <c r="W31" s="332"/>
      <c r="X31" s="332"/>
      <c r="Y31" s="332"/>
    </row>
    <row r="32" spans="2:25" s="66" customFormat="1" ht="15.6">
      <c r="B32" s="54" t="s">
        <v>18</v>
      </c>
      <c r="C32" s="55" t="s">
        <v>14</v>
      </c>
      <c r="D32" s="56" t="s">
        <v>126</v>
      </c>
      <c r="E32" s="57" t="s">
        <v>121</v>
      </c>
      <c r="F32" s="307"/>
      <c r="G32" s="307"/>
      <c r="H32" s="307"/>
      <c r="I32" s="307"/>
      <c r="J32" s="333"/>
      <c r="K32" s="334"/>
      <c r="L32" s="335"/>
      <c r="M32" s="335"/>
      <c r="N32" s="335"/>
      <c r="O32" s="334"/>
      <c r="P32" s="335"/>
      <c r="Q32" s="335"/>
      <c r="R32" s="333"/>
      <c r="S32" s="334"/>
      <c r="T32" s="335"/>
      <c r="U32" s="335"/>
      <c r="V32" s="336"/>
      <c r="W32" s="334"/>
      <c r="X32" s="335"/>
      <c r="Y32" s="335"/>
    </row>
    <row r="33" spans="2:29" ht="15.6">
      <c r="B33" s="54" t="s">
        <v>18</v>
      </c>
      <c r="C33" s="55" t="s">
        <v>14</v>
      </c>
      <c r="D33" s="67" t="s">
        <v>127</v>
      </c>
      <c r="E33" s="68" t="s">
        <v>31</v>
      </c>
      <c r="F33" s="311"/>
      <c r="G33" s="311"/>
      <c r="H33" s="311"/>
      <c r="I33" s="311"/>
      <c r="J33" s="337"/>
      <c r="K33" s="338"/>
      <c r="L33" s="339"/>
      <c r="M33" s="339"/>
      <c r="N33" s="339"/>
      <c r="O33" s="338"/>
      <c r="P33" s="339"/>
      <c r="Q33" s="339"/>
      <c r="R33" s="337"/>
      <c r="S33" s="338"/>
      <c r="T33" s="339"/>
      <c r="U33" s="339"/>
      <c r="V33" s="340"/>
      <c r="W33" s="338"/>
      <c r="X33" s="339"/>
      <c r="Y33" s="339"/>
      <c r="AA33" s="66"/>
      <c r="AC33" s="66"/>
    </row>
    <row r="34" spans="2:29" ht="15.6">
      <c r="B34" s="54" t="s">
        <v>18</v>
      </c>
      <c r="C34" s="55" t="s">
        <v>14</v>
      </c>
      <c r="D34" s="67" t="s">
        <v>127</v>
      </c>
      <c r="E34" s="68" t="s">
        <v>118</v>
      </c>
      <c r="F34" s="311"/>
      <c r="G34" s="311"/>
      <c r="H34" s="311"/>
      <c r="I34" s="311"/>
      <c r="J34" s="337"/>
      <c r="K34" s="338"/>
      <c r="L34" s="339"/>
      <c r="M34" s="339"/>
      <c r="N34" s="339"/>
      <c r="O34" s="338"/>
      <c r="P34" s="339"/>
      <c r="Q34" s="339"/>
      <c r="R34" s="337"/>
      <c r="S34" s="338"/>
      <c r="T34" s="339"/>
      <c r="U34" s="339"/>
      <c r="V34" s="340"/>
      <c r="W34" s="338"/>
      <c r="X34" s="339"/>
      <c r="Y34" s="339"/>
      <c r="AA34" s="66"/>
      <c r="AC34" s="66"/>
    </row>
    <row r="35" spans="2:29" ht="15.6">
      <c r="B35" s="54" t="s">
        <v>18</v>
      </c>
      <c r="C35" s="55" t="s">
        <v>14</v>
      </c>
      <c r="D35" s="67" t="s">
        <v>127</v>
      </c>
      <c r="E35" s="68" t="s">
        <v>119</v>
      </c>
      <c r="F35" s="311"/>
      <c r="G35" s="311"/>
      <c r="H35" s="311"/>
      <c r="I35" s="311"/>
      <c r="J35" s="337"/>
      <c r="K35" s="338"/>
      <c r="L35" s="339"/>
      <c r="M35" s="339"/>
      <c r="N35" s="339"/>
      <c r="O35" s="338"/>
      <c r="P35" s="339"/>
      <c r="Q35" s="339"/>
      <c r="R35" s="337"/>
      <c r="S35" s="338"/>
      <c r="T35" s="339"/>
      <c r="U35" s="339"/>
      <c r="V35" s="340"/>
      <c r="W35" s="338"/>
      <c r="X35" s="339"/>
      <c r="Y35" s="339"/>
      <c r="AA35" s="66"/>
      <c r="AC35" s="66"/>
    </row>
    <row r="36" spans="2:29" ht="15.6">
      <c r="B36" s="54" t="s">
        <v>18</v>
      </c>
      <c r="C36" s="55" t="s">
        <v>14</v>
      </c>
      <c r="D36" s="67" t="s">
        <v>127</v>
      </c>
      <c r="E36" s="68" t="s">
        <v>34</v>
      </c>
      <c r="F36" s="311"/>
      <c r="G36" s="311"/>
      <c r="H36" s="311"/>
      <c r="I36" s="311"/>
      <c r="J36" s="337"/>
      <c r="K36" s="338"/>
      <c r="L36" s="339"/>
      <c r="M36" s="339"/>
      <c r="N36" s="339"/>
      <c r="O36" s="338"/>
      <c r="P36" s="339"/>
      <c r="Q36" s="339"/>
      <c r="R36" s="337"/>
      <c r="S36" s="338"/>
      <c r="T36" s="339"/>
      <c r="U36" s="339"/>
      <c r="V36" s="340"/>
      <c r="W36" s="338"/>
      <c r="X36" s="339"/>
      <c r="Y36" s="339"/>
      <c r="AA36" s="66"/>
      <c r="AC36" s="66"/>
    </row>
    <row r="37" spans="2:29" s="66" customFormat="1" ht="15.6">
      <c r="B37" s="76" t="s">
        <v>18</v>
      </c>
      <c r="C37" s="77" t="s">
        <v>128</v>
      </c>
      <c r="D37" s="78" t="s">
        <v>127</v>
      </c>
      <c r="E37" s="79" t="s">
        <v>121</v>
      </c>
      <c r="F37" s="315"/>
      <c r="G37" s="261"/>
      <c r="H37" s="261"/>
      <c r="I37" s="261"/>
      <c r="J37" s="341"/>
      <c r="K37" s="342"/>
      <c r="L37" s="343"/>
      <c r="M37" s="343"/>
      <c r="N37" s="343"/>
      <c r="O37" s="342"/>
      <c r="P37" s="343"/>
      <c r="Q37" s="343"/>
      <c r="R37" s="341"/>
      <c r="S37" s="342"/>
      <c r="T37" s="343"/>
      <c r="U37" s="343"/>
      <c r="V37" s="344"/>
      <c r="W37" s="342"/>
      <c r="X37" s="343"/>
      <c r="Y37" s="343"/>
    </row>
    <row r="38" spans="2:29">
      <c r="B38" s="45" t="s">
        <v>18</v>
      </c>
      <c r="C38" s="46" t="s">
        <v>12</v>
      </c>
      <c r="D38" s="47">
        <v>60</v>
      </c>
      <c r="E38" s="46" t="s">
        <v>31</v>
      </c>
      <c r="F38" s="304"/>
      <c r="G38" s="304"/>
      <c r="H38" s="304"/>
      <c r="I38" s="304"/>
      <c r="J38" s="304"/>
      <c r="K38" s="332"/>
      <c r="L38" s="332"/>
      <c r="M38" s="332"/>
      <c r="N38" s="332"/>
      <c r="O38" s="332"/>
      <c r="P38" s="332"/>
      <c r="Q38" s="332"/>
      <c r="R38" s="304"/>
      <c r="S38" s="332"/>
      <c r="T38" s="332"/>
      <c r="U38" s="332"/>
      <c r="V38" s="332"/>
      <c r="W38" s="332"/>
      <c r="X38" s="332"/>
      <c r="Y38" s="332"/>
    </row>
    <row r="39" spans="2:29">
      <c r="B39" s="45" t="s">
        <v>18</v>
      </c>
      <c r="C39" s="46" t="s">
        <v>12</v>
      </c>
      <c r="D39" s="47">
        <v>60</v>
      </c>
      <c r="E39" s="46" t="s">
        <v>118</v>
      </c>
      <c r="F39" s="304"/>
      <c r="G39" s="304"/>
      <c r="H39" s="304"/>
      <c r="I39" s="304"/>
      <c r="J39" s="304"/>
      <c r="K39" s="332"/>
      <c r="L39" s="332"/>
      <c r="M39" s="332"/>
      <c r="N39" s="332"/>
      <c r="O39" s="332"/>
      <c r="P39" s="332"/>
      <c r="Q39" s="332"/>
      <c r="R39" s="304"/>
      <c r="S39" s="332"/>
      <c r="T39" s="332"/>
      <c r="U39" s="332"/>
      <c r="V39" s="332"/>
      <c r="W39" s="332"/>
      <c r="X39" s="332"/>
      <c r="Y39" s="332"/>
    </row>
    <row r="40" spans="2:29">
      <c r="B40" s="45" t="s">
        <v>18</v>
      </c>
      <c r="C40" s="46" t="s">
        <v>12</v>
      </c>
      <c r="D40" s="47">
        <v>60</v>
      </c>
      <c r="E40" s="46" t="s">
        <v>119</v>
      </c>
      <c r="F40" s="304"/>
      <c r="G40" s="304"/>
      <c r="H40" s="304"/>
      <c r="I40" s="304"/>
      <c r="J40" s="304"/>
      <c r="K40" s="332"/>
      <c r="L40" s="332"/>
      <c r="M40" s="332"/>
      <c r="N40" s="332"/>
      <c r="O40" s="332"/>
      <c r="P40" s="332"/>
      <c r="Q40" s="332"/>
      <c r="R40" s="304"/>
      <c r="S40" s="332"/>
      <c r="T40" s="332"/>
      <c r="U40" s="332"/>
      <c r="V40" s="332"/>
      <c r="W40" s="332"/>
      <c r="X40" s="332"/>
      <c r="Y40" s="332"/>
    </row>
    <row r="41" spans="2:29">
      <c r="B41" s="45" t="s">
        <v>18</v>
      </c>
      <c r="C41" s="46" t="s">
        <v>12</v>
      </c>
      <c r="D41" s="47">
        <v>60</v>
      </c>
      <c r="E41" s="46" t="s">
        <v>34</v>
      </c>
      <c r="F41" s="304"/>
      <c r="G41" s="304"/>
      <c r="H41" s="304"/>
      <c r="I41" s="304"/>
      <c r="J41" s="304"/>
      <c r="K41" s="332"/>
      <c r="L41" s="332"/>
      <c r="M41" s="332"/>
      <c r="N41" s="332"/>
      <c r="O41" s="332"/>
      <c r="P41" s="332"/>
      <c r="Q41" s="332"/>
      <c r="R41" s="304"/>
      <c r="S41" s="332"/>
      <c r="T41" s="332"/>
      <c r="U41" s="332"/>
      <c r="V41" s="332"/>
      <c r="W41" s="332"/>
      <c r="X41" s="332"/>
      <c r="Y41" s="332"/>
    </row>
    <row r="42" spans="2:29" ht="15.6">
      <c r="B42" s="54" t="s">
        <v>18</v>
      </c>
      <c r="C42" s="55" t="s">
        <v>12</v>
      </c>
      <c r="D42" s="56" t="s">
        <v>129</v>
      </c>
      <c r="E42" s="57" t="s">
        <v>121</v>
      </c>
      <c r="F42" s="307"/>
      <c r="G42" s="307"/>
      <c r="H42" s="307"/>
      <c r="I42" s="307"/>
      <c r="J42" s="333"/>
      <c r="K42" s="334"/>
      <c r="L42" s="335"/>
      <c r="M42" s="335"/>
      <c r="N42" s="335"/>
      <c r="O42" s="334"/>
      <c r="P42" s="335"/>
      <c r="Q42" s="335"/>
      <c r="R42" s="333"/>
      <c r="S42" s="334"/>
      <c r="T42" s="335"/>
      <c r="U42" s="335"/>
      <c r="V42" s="336"/>
      <c r="W42" s="334"/>
      <c r="X42" s="335"/>
      <c r="Y42" s="335"/>
      <c r="AA42" s="66"/>
      <c r="AC42" s="66"/>
    </row>
    <row r="43" spans="2:29">
      <c r="B43" s="45" t="s">
        <v>18</v>
      </c>
      <c r="C43" s="46" t="s">
        <v>12</v>
      </c>
      <c r="D43" s="47">
        <v>70</v>
      </c>
      <c r="E43" s="46" t="s">
        <v>31</v>
      </c>
      <c r="F43" s="304"/>
      <c r="G43" s="304"/>
      <c r="H43" s="304"/>
      <c r="I43" s="304"/>
      <c r="J43" s="304"/>
      <c r="K43" s="332"/>
      <c r="L43" s="332"/>
      <c r="M43" s="332"/>
      <c r="N43" s="332"/>
      <c r="O43" s="332"/>
      <c r="P43" s="332"/>
      <c r="Q43" s="332"/>
      <c r="R43" s="304"/>
      <c r="S43" s="332"/>
      <c r="T43" s="332"/>
      <c r="U43" s="332"/>
      <c r="V43" s="332"/>
      <c r="W43" s="332"/>
      <c r="X43" s="332"/>
      <c r="Y43" s="332"/>
    </row>
    <row r="44" spans="2:29">
      <c r="B44" s="45" t="s">
        <v>18</v>
      </c>
      <c r="C44" s="46" t="s">
        <v>12</v>
      </c>
      <c r="D44" s="47">
        <v>70</v>
      </c>
      <c r="E44" s="46" t="s">
        <v>118</v>
      </c>
      <c r="F44" s="304"/>
      <c r="G44" s="304"/>
      <c r="H44" s="304"/>
      <c r="I44" s="304"/>
      <c r="J44" s="304"/>
      <c r="K44" s="332"/>
      <c r="L44" s="332"/>
      <c r="M44" s="332"/>
      <c r="N44" s="332"/>
      <c r="O44" s="332"/>
      <c r="P44" s="332"/>
      <c r="Q44" s="332"/>
      <c r="R44" s="304"/>
      <c r="S44" s="332"/>
      <c r="T44" s="332"/>
      <c r="U44" s="332"/>
      <c r="V44" s="332"/>
      <c r="W44" s="332"/>
      <c r="X44" s="332"/>
      <c r="Y44" s="332"/>
    </row>
    <row r="45" spans="2:29">
      <c r="B45" s="45" t="s">
        <v>18</v>
      </c>
      <c r="C45" s="46" t="s">
        <v>12</v>
      </c>
      <c r="D45" s="47">
        <v>70</v>
      </c>
      <c r="E45" s="46" t="s">
        <v>119</v>
      </c>
      <c r="F45" s="304"/>
      <c r="G45" s="304"/>
      <c r="H45" s="304"/>
      <c r="I45" s="304"/>
      <c r="J45" s="304"/>
      <c r="K45" s="332"/>
      <c r="L45" s="332"/>
      <c r="M45" s="332"/>
      <c r="N45" s="332"/>
      <c r="O45" s="332"/>
      <c r="P45" s="332"/>
      <c r="Q45" s="332"/>
      <c r="R45" s="304"/>
      <c r="S45" s="332"/>
      <c r="T45" s="332"/>
      <c r="U45" s="332"/>
      <c r="V45" s="332"/>
      <c r="W45" s="332"/>
      <c r="X45" s="332"/>
      <c r="Y45" s="332"/>
    </row>
    <row r="46" spans="2:29">
      <c r="B46" s="45" t="s">
        <v>18</v>
      </c>
      <c r="C46" s="46" t="s">
        <v>12</v>
      </c>
      <c r="D46" s="47">
        <v>70</v>
      </c>
      <c r="E46" s="46" t="s">
        <v>34</v>
      </c>
      <c r="F46" s="304"/>
      <c r="G46" s="304"/>
      <c r="H46" s="304"/>
      <c r="I46" s="304"/>
      <c r="J46" s="304"/>
      <c r="K46" s="332"/>
      <c r="L46" s="332"/>
      <c r="M46" s="332"/>
      <c r="N46" s="332"/>
      <c r="O46" s="332"/>
      <c r="P46" s="332"/>
      <c r="Q46" s="332"/>
      <c r="R46" s="304"/>
      <c r="S46" s="332"/>
      <c r="T46" s="332"/>
      <c r="U46" s="332"/>
      <c r="V46" s="332"/>
      <c r="W46" s="332"/>
      <c r="X46" s="332"/>
      <c r="Y46" s="332"/>
    </row>
    <row r="47" spans="2:29" ht="15.6">
      <c r="B47" s="54" t="s">
        <v>18</v>
      </c>
      <c r="C47" s="55" t="s">
        <v>12</v>
      </c>
      <c r="D47" s="56" t="s">
        <v>130</v>
      </c>
      <c r="E47" s="57" t="s">
        <v>121</v>
      </c>
      <c r="F47" s="307"/>
      <c r="G47" s="307"/>
      <c r="H47" s="307"/>
      <c r="I47" s="307"/>
      <c r="J47" s="333"/>
      <c r="K47" s="334"/>
      <c r="L47" s="335"/>
      <c r="M47" s="335"/>
      <c r="N47" s="335"/>
      <c r="O47" s="334"/>
      <c r="P47" s="335"/>
      <c r="Q47" s="335"/>
      <c r="R47" s="333"/>
      <c r="S47" s="334"/>
      <c r="T47" s="335"/>
      <c r="U47" s="335"/>
      <c r="V47" s="336"/>
      <c r="W47" s="334"/>
      <c r="X47" s="335"/>
      <c r="Y47" s="335"/>
      <c r="AA47" s="66"/>
      <c r="AC47" s="66"/>
    </row>
    <row r="48" spans="2:29">
      <c r="B48" s="45" t="s">
        <v>18</v>
      </c>
      <c r="C48" s="46" t="s">
        <v>12</v>
      </c>
      <c r="D48" s="47">
        <v>80</v>
      </c>
      <c r="E48" s="46" t="s">
        <v>31</v>
      </c>
      <c r="F48" s="304"/>
      <c r="G48" s="304"/>
      <c r="H48" s="304"/>
      <c r="I48" s="304"/>
      <c r="J48" s="304"/>
      <c r="K48" s="332"/>
      <c r="L48" s="332"/>
      <c r="M48" s="332"/>
      <c r="N48" s="332"/>
      <c r="O48" s="332"/>
      <c r="P48" s="332"/>
      <c r="Q48" s="332"/>
      <c r="R48" s="304"/>
      <c r="S48" s="332"/>
      <c r="T48" s="332"/>
      <c r="U48" s="332"/>
      <c r="V48" s="332"/>
      <c r="W48" s="332"/>
      <c r="X48" s="332"/>
      <c r="Y48" s="332"/>
    </row>
    <row r="49" spans="2:29">
      <c r="B49" s="45" t="s">
        <v>18</v>
      </c>
      <c r="C49" s="46" t="s">
        <v>12</v>
      </c>
      <c r="D49" s="47">
        <v>80</v>
      </c>
      <c r="E49" s="46" t="s">
        <v>118</v>
      </c>
      <c r="F49" s="304"/>
      <c r="G49" s="304"/>
      <c r="H49" s="304"/>
      <c r="I49" s="304"/>
      <c r="J49" s="304"/>
      <c r="K49" s="332"/>
      <c r="L49" s="332"/>
      <c r="M49" s="332"/>
      <c r="N49" s="332"/>
      <c r="O49" s="332"/>
      <c r="P49" s="332"/>
      <c r="Q49" s="332"/>
      <c r="R49" s="304"/>
      <c r="S49" s="332"/>
      <c r="T49" s="332"/>
      <c r="U49" s="332"/>
      <c r="V49" s="332"/>
      <c r="W49" s="332"/>
      <c r="X49" s="332"/>
      <c r="Y49" s="332"/>
    </row>
    <row r="50" spans="2:29">
      <c r="B50" s="45" t="s">
        <v>18</v>
      </c>
      <c r="C50" s="46" t="s">
        <v>12</v>
      </c>
      <c r="D50" s="47">
        <v>80</v>
      </c>
      <c r="E50" s="46" t="s">
        <v>119</v>
      </c>
      <c r="F50" s="304"/>
      <c r="G50" s="304"/>
      <c r="H50" s="304"/>
      <c r="I50" s="304"/>
      <c r="J50" s="304"/>
      <c r="K50" s="332"/>
      <c r="L50" s="332"/>
      <c r="M50" s="332"/>
      <c r="N50" s="332"/>
      <c r="O50" s="332"/>
      <c r="P50" s="332"/>
      <c r="Q50" s="332"/>
      <c r="R50" s="304"/>
      <c r="S50" s="332"/>
      <c r="T50" s="332"/>
      <c r="U50" s="332"/>
      <c r="V50" s="332"/>
      <c r="W50" s="332"/>
      <c r="X50" s="332"/>
      <c r="Y50" s="332"/>
    </row>
    <row r="51" spans="2:29">
      <c r="B51" s="45" t="s">
        <v>18</v>
      </c>
      <c r="C51" s="46" t="s">
        <v>12</v>
      </c>
      <c r="D51" s="47">
        <v>80</v>
      </c>
      <c r="E51" s="46" t="s">
        <v>34</v>
      </c>
      <c r="F51" s="304"/>
      <c r="G51" s="304"/>
      <c r="H51" s="304"/>
      <c r="I51" s="304"/>
      <c r="J51" s="304"/>
      <c r="K51" s="332"/>
      <c r="L51" s="332"/>
      <c r="M51" s="332"/>
      <c r="N51" s="332"/>
      <c r="O51" s="332"/>
      <c r="P51" s="332"/>
      <c r="Q51" s="332"/>
      <c r="R51" s="304"/>
      <c r="S51" s="332"/>
      <c r="T51" s="332"/>
      <c r="U51" s="332"/>
      <c r="V51" s="332"/>
      <c r="W51" s="332"/>
      <c r="X51" s="332"/>
      <c r="Y51" s="332"/>
    </row>
    <row r="52" spans="2:29" ht="15.6">
      <c r="B52" s="54" t="s">
        <v>18</v>
      </c>
      <c r="C52" s="55" t="s">
        <v>12</v>
      </c>
      <c r="D52" s="56" t="s">
        <v>120</v>
      </c>
      <c r="E52" s="57" t="s">
        <v>121</v>
      </c>
      <c r="F52" s="307"/>
      <c r="G52" s="307"/>
      <c r="H52" s="307"/>
      <c r="I52" s="307"/>
      <c r="J52" s="333"/>
      <c r="K52" s="334"/>
      <c r="L52" s="335"/>
      <c r="M52" s="335"/>
      <c r="N52" s="335"/>
      <c r="O52" s="334"/>
      <c r="P52" s="335"/>
      <c r="Q52" s="335"/>
      <c r="R52" s="333"/>
      <c r="S52" s="334"/>
      <c r="T52" s="335"/>
      <c r="U52" s="335"/>
      <c r="V52" s="336"/>
      <c r="W52" s="334"/>
      <c r="X52" s="335"/>
      <c r="Y52" s="335"/>
      <c r="AA52" s="66"/>
      <c r="AC52" s="66"/>
    </row>
    <row r="53" spans="2:29">
      <c r="B53" s="45" t="s">
        <v>18</v>
      </c>
      <c r="C53" s="46" t="s">
        <v>12</v>
      </c>
      <c r="D53" s="47">
        <v>90</v>
      </c>
      <c r="E53" s="46" t="s">
        <v>31</v>
      </c>
      <c r="F53" s="304"/>
      <c r="G53" s="304"/>
      <c r="H53" s="304"/>
      <c r="I53" s="304"/>
      <c r="J53" s="304"/>
      <c r="K53" s="332"/>
      <c r="L53" s="332"/>
      <c r="M53" s="332"/>
      <c r="N53" s="332"/>
      <c r="O53" s="332"/>
      <c r="P53" s="332"/>
      <c r="Q53" s="332"/>
      <c r="R53" s="304"/>
      <c r="S53" s="332"/>
      <c r="T53" s="332"/>
      <c r="U53" s="332"/>
      <c r="V53" s="332"/>
      <c r="W53" s="332"/>
      <c r="X53" s="332"/>
      <c r="Y53" s="332"/>
    </row>
    <row r="54" spans="2:29">
      <c r="B54" s="45" t="s">
        <v>18</v>
      </c>
      <c r="C54" s="46" t="s">
        <v>12</v>
      </c>
      <c r="D54" s="47">
        <v>90</v>
      </c>
      <c r="E54" s="46" t="s">
        <v>118</v>
      </c>
      <c r="F54" s="304"/>
      <c r="G54" s="304"/>
      <c r="H54" s="304"/>
      <c r="I54" s="304"/>
      <c r="J54" s="304"/>
      <c r="K54" s="332"/>
      <c r="L54" s="332"/>
      <c r="M54" s="332"/>
      <c r="N54" s="332"/>
      <c r="O54" s="332"/>
      <c r="P54" s="332"/>
      <c r="Q54" s="332"/>
      <c r="R54" s="304"/>
      <c r="S54" s="332"/>
      <c r="T54" s="332"/>
      <c r="U54" s="332"/>
      <c r="V54" s="332"/>
      <c r="W54" s="332"/>
      <c r="X54" s="332"/>
      <c r="Y54" s="332"/>
    </row>
    <row r="55" spans="2:29">
      <c r="B55" s="45" t="s">
        <v>18</v>
      </c>
      <c r="C55" s="46" t="s">
        <v>12</v>
      </c>
      <c r="D55" s="47">
        <v>90</v>
      </c>
      <c r="E55" s="46" t="s">
        <v>119</v>
      </c>
      <c r="F55" s="304"/>
      <c r="G55" s="304"/>
      <c r="H55" s="304"/>
      <c r="I55" s="304"/>
      <c r="J55" s="304"/>
      <c r="K55" s="332"/>
      <c r="L55" s="332"/>
      <c r="M55" s="332"/>
      <c r="N55" s="332"/>
      <c r="O55" s="332"/>
      <c r="P55" s="332"/>
      <c r="Q55" s="332"/>
      <c r="R55" s="304"/>
      <c r="S55" s="332"/>
      <c r="T55" s="332"/>
      <c r="U55" s="332"/>
      <c r="V55" s="332"/>
      <c r="W55" s="332"/>
      <c r="X55" s="332"/>
      <c r="Y55" s="332"/>
    </row>
    <row r="56" spans="2:29">
      <c r="B56" s="45" t="s">
        <v>18</v>
      </c>
      <c r="C56" s="46" t="s">
        <v>12</v>
      </c>
      <c r="D56" s="47">
        <v>90</v>
      </c>
      <c r="E56" s="46" t="s">
        <v>34</v>
      </c>
      <c r="F56" s="304"/>
      <c r="G56" s="304"/>
      <c r="H56" s="304"/>
      <c r="I56" s="304"/>
      <c r="J56" s="304"/>
      <c r="K56" s="332"/>
      <c r="L56" s="332"/>
      <c r="M56" s="332"/>
      <c r="N56" s="332"/>
      <c r="O56" s="332"/>
      <c r="P56" s="332"/>
      <c r="Q56" s="332"/>
      <c r="R56" s="304"/>
      <c r="S56" s="332"/>
      <c r="T56" s="332"/>
      <c r="U56" s="332"/>
      <c r="V56" s="332"/>
      <c r="W56" s="332"/>
      <c r="X56" s="332"/>
      <c r="Y56" s="332"/>
    </row>
    <row r="57" spans="2:29" ht="15.6">
      <c r="B57" s="54" t="s">
        <v>18</v>
      </c>
      <c r="C57" s="55" t="s">
        <v>12</v>
      </c>
      <c r="D57" s="56" t="s">
        <v>122</v>
      </c>
      <c r="E57" s="57" t="s">
        <v>121</v>
      </c>
      <c r="F57" s="307"/>
      <c r="G57" s="307"/>
      <c r="H57" s="307"/>
      <c r="I57" s="307"/>
      <c r="J57" s="333"/>
      <c r="K57" s="334"/>
      <c r="L57" s="335"/>
      <c r="M57" s="335"/>
      <c r="N57" s="335"/>
      <c r="O57" s="334"/>
      <c r="P57" s="335"/>
      <c r="Q57" s="335"/>
      <c r="R57" s="333"/>
      <c r="S57" s="334"/>
      <c r="T57" s="335"/>
      <c r="U57" s="335"/>
      <c r="V57" s="336"/>
      <c r="W57" s="334"/>
      <c r="X57" s="335"/>
      <c r="Y57" s="335"/>
      <c r="AA57" s="66"/>
      <c r="AC57" s="66"/>
    </row>
    <row r="58" spans="2:29">
      <c r="B58" s="45" t="s">
        <v>18</v>
      </c>
      <c r="C58" s="46" t="s">
        <v>12</v>
      </c>
      <c r="D58" s="47">
        <v>100</v>
      </c>
      <c r="E58" s="46" t="s">
        <v>31</v>
      </c>
      <c r="F58" s="304"/>
      <c r="G58" s="304"/>
      <c r="H58" s="304"/>
      <c r="I58" s="304"/>
      <c r="J58" s="304"/>
      <c r="K58" s="332"/>
      <c r="L58" s="332"/>
      <c r="M58" s="332"/>
      <c r="N58" s="332"/>
      <c r="O58" s="332"/>
      <c r="P58" s="332"/>
      <c r="Q58" s="332"/>
      <c r="R58" s="304"/>
      <c r="S58" s="332"/>
      <c r="T58" s="332"/>
      <c r="U58" s="332"/>
      <c r="V58" s="332"/>
      <c r="W58" s="332"/>
      <c r="X58" s="332"/>
      <c r="Y58" s="332"/>
    </row>
    <row r="59" spans="2:29">
      <c r="B59" s="45" t="s">
        <v>18</v>
      </c>
      <c r="C59" s="46" t="s">
        <v>12</v>
      </c>
      <c r="D59" s="47">
        <v>100</v>
      </c>
      <c r="E59" s="46" t="s">
        <v>118</v>
      </c>
      <c r="F59" s="304"/>
      <c r="G59" s="304"/>
      <c r="H59" s="304"/>
      <c r="I59" s="304"/>
      <c r="J59" s="304"/>
      <c r="K59" s="332"/>
      <c r="L59" s="332"/>
      <c r="M59" s="332"/>
      <c r="N59" s="332"/>
      <c r="O59" s="332"/>
      <c r="P59" s="332"/>
      <c r="Q59" s="332"/>
      <c r="R59" s="304"/>
      <c r="S59" s="332"/>
      <c r="T59" s="332"/>
      <c r="U59" s="332"/>
      <c r="V59" s="332"/>
      <c r="W59" s="332"/>
      <c r="X59" s="332"/>
      <c r="Y59" s="332"/>
    </row>
    <row r="60" spans="2:29">
      <c r="B60" s="45" t="s">
        <v>18</v>
      </c>
      <c r="C60" s="46" t="s">
        <v>12</v>
      </c>
      <c r="D60" s="47">
        <v>100</v>
      </c>
      <c r="E60" s="46" t="s">
        <v>119</v>
      </c>
      <c r="F60" s="304"/>
      <c r="G60" s="304"/>
      <c r="H60" s="304"/>
      <c r="I60" s="304"/>
      <c r="J60" s="304"/>
      <c r="K60" s="332"/>
      <c r="L60" s="332"/>
      <c r="M60" s="332"/>
      <c r="N60" s="332"/>
      <c r="O60" s="332"/>
      <c r="P60" s="332"/>
      <c r="Q60" s="332"/>
      <c r="R60" s="304"/>
      <c r="S60" s="332"/>
      <c r="T60" s="332"/>
      <c r="U60" s="332"/>
      <c r="V60" s="332"/>
      <c r="W60" s="332"/>
      <c r="X60" s="332"/>
      <c r="Y60" s="332"/>
    </row>
    <row r="61" spans="2:29">
      <c r="B61" s="45" t="s">
        <v>18</v>
      </c>
      <c r="C61" s="46" t="s">
        <v>12</v>
      </c>
      <c r="D61" s="47">
        <v>100</v>
      </c>
      <c r="E61" s="46" t="s">
        <v>34</v>
      </c>
      <c r="F61" s="304"/>
      <c r="G61" s="304"/>
      <c r="H61" s="304"/>
      <c r="I61" s="304"/>
      <c r="J61" s="304"/>
      <c r="K61" s="332"/>
      <c r="L61" s="332"/>
      <c r="M61" s="332"/>
      <c r="N61" s="332"/>
      <c r="O61" s="332"/>
      <c r="P61" s="332"/>
      <c r="Q61" s="332"/>
      <c r="R61" s="304"/>
      <c r="S61" s="332"/>
      <c r="T61" s="332"/>
      <c r="U61" s="332"/>
      <c r="V61" s="332"/>
      <c r="W61" s="332"/>
      <c r="X61" s="332"/>
      <c r="Y61" s="332"/>
    </row>
    <row r="62" spans="2:29" ht="15.6">
      <c r="B62" s="54" t="s">
        <v>18</v>
      </c>
      <c r="C62" s="55" t="s">
        <v>12</v>
      </c>
      <c r="D62" s="56" t="s">
        <v>123</v>
      </c>
      <c r="E62" s="57" t="s">
        <v>121</v>
      </c>
      <c r="F62" s="307"/>
      <c r="G62" s="307"/>
      <c r="H62" s="307"/>
      <c r="I62" s="307"/>
      <c r="J62" s="333"/>
      <c r="K62" s="334"/>
      <c r="L62" s="335"/>
      <c r="M62" s="335"/>
      <c r="N62" s="335"/>
      <c r="O62" s="334"/>
      <c r="P62" s="335"/>
      <c r="Q62" s="335"/>
      <c r="R62" s="333"/>
      <c r="S62" s="334"/>
      <c r="T62" s="335"/>
      <c r="U62" s="335"/>
      <c r="V62" s="336"/>
      <c r="W62" s="334"/>
      <c r="X62" s="335"/>
      <c r="Y62" s="335"/>
      <c r="AA62" s="66"/>
      <c r="AC62" s="66"/>
    </row>
    <row r="63" spans="2:29" ht="15.6">
      <c r="B63" s="54" t="s">
        <v>18</v>
      </c>
      <c r="C63" s="55" t="s">
        <v>12</v>
      </c>
      <c r="D63" s="67" t="s">
        <v>127</v>
      </c>
      <c r="E63" s="68" t="s">
        <v>31</v>
      </c>
      <c r="F63" s="311"/>
      <c r="G63" s="311"/>
      <c r="H63" s="311"/>
      <c r="I63" s="311"/>
      <c r="J63" s="337"/>
      <c r="K63" s="338"/>
      <c r="L63" s="339"/>
      <c r="M63" s="339"/>
      <c r="N63" s="339"/>
      <c r="O63" s="338"/>
      <c r="P63" s="339"/>
      <c r="Q63" s="339"/>
      <c r="R63" s="337"/>
      <c r="S63" s="338"/>
      <c r="T63" s="339"/>
      <c r="U63" s="339"/>
      <c r="V63" s="340"/>
      <c r="W63" s="338"/>
      <c r="X63" s="339"/>
      <c r="Y63" s="339"/>
      <c r="AA63" s="66"/>
      <c r="AC63" s="66"/>
    </row>
    <row r="64" spans="2:29" ht="15.6">
      <c r="B64" s="54" t="s">
        <v>18</v>
      </c>
      <c r="C64" s="55" t="s">
        <v>12</v>
      </c>
      <c r="D64" s="67" t="s">
        <v>127</v>
      </c>
      <c r="E64" s="68" t="s">
        <v>118</v>
      </c>
      <c r="F64" s="311"/>
      <c r="G64" s="311"/>
      <c r="H64" s="311"/>
      <c r="I64" s="311"/>
      <c r="J64" s="337"/>
      <c r="K64" s="338"/>
      <c r="L64" s="339"/>
      <c r="M64" s="339"/>
      <c r="N64" s="339"/>
      <c r="O64" s="338"/>
      <c r="P64" s="339"/>
      <c r="Q64" s="339"/>
      <c r="R64" s="337"/>
      <c r="S64" s="338"/>
      <c r="T64" s="339"/>
      <c r="U64" s="339"/>
      <c r="V64" s="340"/>
      <c r="W64" s="338"/>
      <c r="X64" s="339"/>
      <c r="Y64" s="339"/>
      <c r="AA64" s="66"/>
      <c r="AC64" s="66"/>
    </row>
    <row r="65" spans="2:29" ht="15.6">
      <c r="B65" s="54" t="s">
        <v>18</v>
      </c>
      <c r="C65" s="55" t="s">
        <v>12</v>
      </c>
      <c r="D65" s="67" t="s">
        <v>127</v>
      </c>
      <c r="E65" s="68" t="s">
        <v>119</v>
      </c>
      <c r="F65" s="311"/>
      <c r="G65" s="311"/>
      <c r="H65" s="311"/>
      <c r="I65" s="311"/>
      <c r="J65" s="337"/>
      <c r="K65" s="338"/>
      <c r="L65" s="339"/>
      <c r="M65" s="339"/>
      <c r="N65" s="339"/>
      <c r="O65" s="338"/>
      <c r="P65" s="339"/>
      <c r="Q65" s="339"/>
      <c r="R65" s="337"/>
      <c r="S65" s="338"/>
      <c r="T65" s="339"/>
      <c r="U65" s="339"/>
      <c r="V65" s="340"/>
      <c r="W65" s="338"/>
      <c r="X65" s="339"/>
      <c r="Y65" s="339"/>
      <c r="AA65" s="66"/>
      <c r="AC65" s="66"/>
    </row>
    <row r="66" spans="2:29" ht="15.6">
      <c r="B66" s="54" t="s">
        <v>18</v>
      </c>
      <c r="C66" s="55" t="s">
        <v>12</v>
      </c>
      <c r="D66" s="67" t="s">
        <v>127</v>
      </c>
      <c r="E66" s="68" t="s">
        <v>34</v>
      </c>
      <c r="F66" s="311"/>
      <c r="G66" s="311"/>
      <c r="H66" s="311"/>
      <c r="I66" s="311"/>
      <c r="J66" s="337"/>
      <c r="K66" s="338"/>
      <c r="L66" s="339"/>
      <c r="M66" s="339"/>
      <c r="N66" s="339"/>
      <c r="O66" s="338"/>
      <c r="P66" s="339"/>
      <c r="Q66" s="339"/>
      <c r="R66" s="337"/>
      <c r="S66" s="338"/>
      <c r="T66" s="339"/>
      <c r="U66" s="339"/>
      <c r="V66" s="340"/>
      <c r="W66" s="338"/>
      <c r="X66" s="339"/>
      <c r="Y66" s="339"/>
      <c r="AA66" s="66"/>
      <c r="AC66" s="66"/>
    </row>
    <row r="67" spans="2:29" ht="15.6">
      <c r="B67" s="76" t="s">
        <v>18</v>
      </c>
      <c r="C67" s="77" t="s">
        <v>131</v>
      </c>
      <c r="D67" s="78" t="s">
        <v>127</v>
      </c>
      <c r="E67" s="79" t="s">
        <v>121</v>
      </c>
      <c r="F67" s="315"/>
      <c r="G67" s="261"/>
      <c r="H67" s="261"/>
      <c r="I67" s="261"/>
      <c r="J67" s="341"/>
      <c r="K67" s="342"/>
      <c r="L67" s="343"/>
      <c r="M67" s="343"/>
      <c r="N67" s="343"/>
      <c r="O67" s="342"/>
      <c r="P67" s="343"/>
      <c r="Q67" s="343"/>
      <c r="R67" s="341"/>
      <c r="S67" s="342"/>
      <c r="T67" s="343"/>
      <c r="U67" s="343"/>
      <c r="V67" s="344"/>
      <c r="W67" s="342"/>
      <c r="X67" s="343"/>
      <c r="Y67" s="343"/>
      <c r="AA67" s="66"/>
      <c r="AC67" s="66"/>
    </row>
    <row r="68" spans="2:29">
      <c r="B68" s="45" t="s">
        <v>18</v>
      </c>
      <c r="C68" s="46" t="s">
        <v>10</v>
      </c>
      <c r="D68" s="47">
        <v>30</v>
      </c>
      <c r="E68" s="46" t="s">
        <v>31</v>
      </c>
      <c r="F68" s="304"/>
      <c r="G68" s="304"/>
      <c r="H68" s="304"/>
      <c r="I68" s="304"/>
      <c r="J68" s="304"/>
      <c r="K68" s="332"/>
      <c r="L68" s="332"/>
      <c r="M68" s="332"/>
      <c r="N68" s="332"/>
      <c r="O68" s="332"/>
      <c r="P68" s="332"/>
      <c r="Q68" s="332"/>
      <c r="R68" s="304"/>
      <c r="S68" s="332"/>
      <c r="T68" s="332"/>
      <c r="U68" s="332"/>
      <c r="V68" s="332"/>
      <c r="W68" s="332"/>
      <c r="X68" s="332"/>
      <c r="Y68" s="332"/>
    </row>
    <row r="69" spans="2:29">
      <c r="B69" s="45" t="s">
        <v>18</v>
      </c>
      <c r="C69" s="46" t="s">
        <v>10</v>
      </c>
      <c r="D69" s="47">
        <v>30</v>
      </c>
      <c r="E69" s="46" t="s">
        <v>118</v>
      </c>
      <c r="F69" s="304"/>
      <c r="G69" s="304"/>
      <c r="H69" s="304"/>
      <c r="I69" s="304"/>
      <c r="J69" s="304"/>
      <c r="K69" s="332"/>
      <c r="L69" s="332"/>
      <c r="M69" s="332"/>
      <c r="N69" s="332"/>
      <c r="O69" s="332"/>
      <c r="P69" s="332"/>
      <c r="Q69" s="332"/>
      <c r="R69" s="304"/>
      <c r="S69" s="332"/>
      <c r="T69" s="332"/>
      <c r="U69" s="332"/>
      <c r="V69" s="332"/>
      <c r="W69" s="332"/>
      <c r="X69" s="332"/>
      <c r="Y69" s="332"/>
    </row>
    <row r="70" spans="2:29">
      <c r="B70" s="45" t="s">
        <v>18</v>
      </c>
      <c r="C70" s="46" t="s">
        <v>10</v>
      </c>
      <c r="D70" s="47">
        <v>30</v>
      </c>
      <c r="E70" s="46" t="s">
        <v>119</v>
      </c>
      <c r="F70" s="304"/>
      <c r="G70" s="304"/>
      <c r="H70" s="304"/>
      <c r="I70" s="304"/>
      <c r="J70" s="304"/>
      <c r="K70" s="332"/>
      <c r="L70" s="332"/>
      <c r="M70" s="332"/>
      <c r="N70" s="332"/>
      <c r="O70" s="332"/>
      <c r="P70" s="332"/>
      <c r="Q70" s="332"/>
      <c r="R70" s="304"/>
      <c r="S70" s="332"/>
      <c r="T70" s="332"/>
      <c r="U70" s="332"/>
      <c r="V70" s="332"/>
      <c r="W70" s="332"/>
      <c r="X70" s="332"/>
      <c r="Y70" s="332"/>
    </row>
    <row r="71" spans="2:29">
      <c r="B71" s="45" t="s">
        <v>18</v>
      </c>
      <c r="C71" s="46" t="s">
        <v>10</v>
      </c>
      <c r="D71" s="47">
        <v>30</v>
      </c>
      <c r="E71" s="46" t="s">
        <v>34</v>
      </c>
      <c r="F71" s="304"/>
      <c r="G71" s="304"/>
      <c r="H71" s="304"/>
      <c r="I71" s="304"/>
      <c r="J71" s="304"/>
      <c r="K71" s="332"/>
      <c r="L71" s="332"/>
      <c r="M71" s="332"/>
      <c r="N71" s="332"/>
      <c r="O71" s="332"/>
      <c r="P71" s="332"/>
      <c r="Q71" s="332"/>
      <c r="R71" s="304"/>
      <c r="S71" s="332"/>
      <c r="T71" s="332"/>
      <c r="U71" s="332"/>
      <c r="V71" s="332"/>
      <c r="W71" s="332"/>
      <c r="X71" s="332"/>
      <c r="Y71" s="332"/>
    </row>
    <row r="72" spans="2:29" ht="15.6">
      <c r="B72" s="54" t="s">
        <v>18</v>
      </c>
      <c r="C72" s="55" t="s">
        <v>10</v>
      </c>
      <c r="D72" s="56" t="s">
        <v>132</v>
      </c>
      <c r="E72" s="57" t="s">
        <v>121</v>
      </c>
      <c r="F72" s="307"/>
      <c r="G72" s="307"/>
      <c r="H72" s="307"/>
      <c r="I72" s="307"/>
      <c r="J72" s="333"/>
      <c r="K72" s="337"/>
      <c r="L72" s="335"/>
      <c r="M72" s="335"/>
      <c r="N72" s="335"/>
      <c r="O72" s="337"/>
      <c r="P72" s="335"/>
      <c r="Q72" s="335"/>
      <c r="R72" s="333"/>
      <c r="S72" s="337"/>
      <c r="T72" s="335"/>
      <c r="U72" s="335"/>
      <c r="V72" s="336"/>
      <c r="W72" s="337"/>
      <c r="X72" s="335"/>
      <c r="Y72" s="335"/>
      <c r="AA72" s="66"/>
      <c r="AC72" s="66"/>
    </row>
    <row r="73" spans="2:29">
      <c r="B73" s="45" t="s">
        <v>18</v>
      </c>
      <c r="C73" s="46" t="s">
        <v>10</v>
      </c>
      <c r="D73" s="47">
        <v>50</v>
      </c>
      <c r="E73" s="46" t="s">
        <v>31</v>
      </c>
      <c r="F73" s="304"/>
      <c r="G73" s="304"/>
      <c r="H73" s="304"/>
      <c r="I73" s="304"/>
      <c r="J73" s="304"/>
      <c r="K73" s="332"/>
      <c r="L73" s="332"/>
      <c r="M73" s="332"/>
      <c r="N73" s="332"/>
      <c r="O73" s="332"/>
      <c r="P73" s="332"/>
      <c r="Q73" s="332"/>
      <c r="R73" s="304"/>
      <c r="S73" s="332"/>
      <c r="T73" s="332"/>
      <c r="U73" s="332"/>
      <c r="V73" s="332"/>
      <c r="W73" s="332"/>
      <c r="X73" s="332"/>
      <c r="Y73" s="332"/>
    </row>
    <row r="74" spans="2:29">
      <c r="B74" s="45" t="s">
        <v>18</v>
      </c>
      <c r="C74" s="46" t="s">
        <v>10</v>
      </c>
      <c r="D74" s="47">
        <v>50</v>
      </c>
      <c r="E74" s="46" t="s">
        <v>118</v>
      </c>
      <c r="F74" s="304"/>
      <c r="G74" s="304"/>
      <c r="H74" s="304"/>
      <c r="I74" s="304"/>
      <c r="J74" s="304"/>
      <c r="K74" s="332"/>
      <c r="L74" s="332"/>
      <c r="M74" s="332"/>
      <c r="N74" s="332"/>
      <c r="O74" s="332"/>
      <c r="P74" s="332"/>
      <c r="Q74" s="332"/>
      <c r="R74" s="304"/>
      <c r="S74" s="332"/>
      <c r="T74" s="332"/>
      <c r="U74" s="332"/>
      <c r="V74" s="332"/>
      <c r="W74" s="332"/>
      <c r="X74" s="332"/>
      <c r="Y74" s="332"/>
    </row>
    <row r="75" spans="2:29">
      <c r="B75" s="45" t="s">
        <v>18</v>
      </c>
      <c r="C75" s="46" t="s">
        <v>10</v>
      </c>
      <c r="D75" s="47">
        <v>50</v>
      </c>
      <c r="E75" s="46" t="s">
        <v>119</v>
      </c>
      <c r="F75" s="304"/>
      <c r="G75" s="304"/>
      <c r="H75" s="304"/>
      <c r="I75" s="304"/>
      <c r="J75" s="304"/>
      <c r="K75" s="332"/>
      <c r="L75" s="332"/>
      <c r="M75" s="332"/>
      <c r="N75" s="332"/>
      <c r="O75" s="332"/>
      <c r="P75" s="332"/>
      <c r="Q75" s="332"/>
      <c r="R75" s="304"/>
      <c r="S75" s="332"/>
      <c r="T75" s="332"/>
      <c r="U75" s="332"/>
      <c r="V75" s="332"/>
      <c r="W75" s="332"/>
      <c r="X75" s="332"/>
      <c r="Y75" s="332"/>
    </row>
    <row r="76" spans="2:29">
      <c r="B76" s="45" t="s">
        <v>18</v>
      </c>
      <c r="C76" s="46" t="s">
        <v>10</v>
      </c>
      <c r="D76" s="47">
        <v>50</v>
      </c>
      <c r="E76" s="46" t="s">
        <v>34</v>
      </c>
      <c r="F76" s="304"/>
      <c r="G76" s="304"/>
      <c r="H76" s="304"/>
      <c r="I76" s="304"/>
      <c r="J76" s="304"/>
      <c r="K76" s="332"/>
      <c r="L76" s="332"/>
      <c r="M76" s="332"/>
      <c r="N76" s="332"/>
      <c r="O76" s="332"/>
      <c r="P76" s="332"/>
      <c r="Q76" s="332"/>
      <c r="R76" s="304"/>
      <c r="S76" s="332"/>
      <c r="T76" s="332"/>
      <c r="U76" s="332"/>
      <c r="V76" s="332"/>
      <c r="W76" s="332"/>
      <c r="X76" s="332"/>
      <c r="Y76" s="332"/>
    </row>
    <row r="77" spans="2:29" ht="15.6">
      <c r="B77" s="54" t="s">
        <v>18</v>
      </c>
      <c r="C77" s="55" t="s">
        <v>10</v>
      </c>
      <c r="D77" s="56" t="s">
        <v>133</v>
      </c>
      <c r="E77" s="57" t="s">
        <v>121</v>
      </c>
      <c r="F77" s="307"/>
      <c r="G77" s="307"/>
      <c r="H77" s="307"/>
      <c r="I77" s="307"/>
      <c r="J77" s="333"/>
      <c r="K77" s="337"/>
      <c r="L77" s="335"/>
      <c r="M77" s="335"/>
      <c r="N77" s="335"/>
      <c r="O77" s="337"/>
      <c r="P77" s="335"/>
      <c r="Q77" s="335"/>
      <c r="R77" s="333"/>
      <c r="S77" s="337"/>
      <c r="T77" s="335"/>
      <c r="U77" s="335"/>
      <c r="V77" s="336"/>
      <c r="W77" s="337"/>
      <c r="X77" s="335"/>
      <c r="Y77" s="335"/>
      <c r="AA77" s="66"/>
      <c r="AC77" s="66"/>
    </row>
    <row r="78" spans="2:29">
      <c r="B78" s="45" t="s">
        <v>18</v>
      </c>
      <c r="C78" s="46" t="s">
        <v>10</v>
      </c>
      <c r="D78" s="47">
        <v>70</v>
      </c>
      <c r="E78" s="46" t="s">
        <v>31</v>
      </c>
      <c r="F78" s="304"/>
      <c r="G78" s="304"/>
      <c r="H78" s="304"/>
      <c r="I78" s="304"/>
      <c r="J78" s="304"/>
      <c r="K78" s="332"/>
      <c r="L78" s="332"/>
      <c r="M78" s="332"/>
      <c r="N78" s="332"/>
      <c r="O78" s="332"/>
      <c r="P78" s="332"/>
      <c r="Q78" s="332"/>
      <c r="R78" s="304"/>
      <c r="S78" s="332"/>
      <c r="T78" s="332"/>
      <c r="U78" s="332"/>
      <c r="V78" s="332"/>
      <c r="W78" s="332"/>
      <c r="X78" s="332"/>
      <c r="Y78" s="332"/>
    </row>
    <row r="79" spans="2:29">
      <c r="B79" s="45" t="s">
        <v>18</v>
      </c>
      <c r="C79" s="46" t="s">
        <v>10</v>
      </c>
      <c r="D79" s="47">
        <v>70</v>
      </c>
      <c r="E79" s="46" t="s">
        <v>118</v>
      </c>
      <c r="F79" s="304"/>
      <c r="G79" s="304"/>
      <c r="H79" s="304"/>
      <c r="I79" s="304"/>
      <c r="J79" s="304"/>
      <c r="K79" s="332"/>
      <c r="L79" s="332"/>
      <c r="M79" s="332"/>
      <c r="N79" s="332"/>
      <c r="O79" s="332"/>
      <c r="P79" s="332"/>
      <c r="Q79" s="332"/>
      <c r="R79" s="304"/>
      <c r="S79" s="332"/>
      <c r="T79" s="332"/>
      <c r="U79" s="332"/>
      <c r="V79" s="332"/>
      <c r="W79" s="332"/>
      <c r="X79" s="332"/>
      <c r="Y79" s="332"/>
    </row>
    <row r="80" spans="2:29">
      <c r="B80" s="45" t="s">
        <v>18</v>
      </c>
      <c r="C80" s="46" t="s">
        <v>10</v>
      </c>
      <c r="D80" s="47">
        <v>70</v>
      </c>
      <c r="E80" s="46" t="s">
        <v>119</v>
      </c>
      <c r="F80" s="304"/>
      <c r="G80" s="304"/>
      <c r="H80" s="304"/>
      <c r="I80" s="304"/>
      <c r="J80" s="304"/>
      <c r="K80" s="332"/>
      <c r="L80" s="332"/>
      <c r="M80" s="332"/>
      <c r="N80" s="332"/>
      <c r="O80" s="332"/>
      <c r="P80" s="332"/>
      <c r="Q80" s="332"/>
      <c r="R80" s="304"/>
      <c r="S80" s="332"/>
      <c r="T80" s="332"/>
      <c r="U80" s="332"/>
      <c r="V80" s="332"/>
      <c r="W80" s="332"/>
      <c r="X80" s="332"/>
      <c r="Y80" s="332"/>
    </row>
    <row r="81" spans="2:29">
      <c r="B81" s="45" t="s">
        <v>18</v>
      </c>
      <c r="C81" s="46" t="s">
        <v>10</v>
      </c>
      <c r="D81" s="47">
        <v>70</v>
      </c>
      <c r="E81" s="46" t="s">
        <v>34</v>
      </c>
      <c r="F81" s="304"/>
      <c r="G81" s="304"/>
      <c r="H81" s="304"/>
      <c r="I81" s="304"/>
      <c r="J81" s="304"/>
      <c r="K81" s="332"/>
      <c r="L81" s="332"/>
      <c r="M81" s="332"/>
      <c r="N81" s="332"/>
      <c r="O81" s="332"/>
      <c r="P81" s="332"/>
      <c r="Q81" s="332"/>
      <c r="R81" s="304"/>
      <c r="S81" s="332"/>
      <c r="T81" s="332"/>
      <c r="U81" s="332"/>
      <c r="V81" s="332"/>
      <c r="W81" s="332"/>
      <c r="X81" s="332"/>
      <c r="Y81" s="332"/>
    </row>
    <row r="82" spans="2:29" ht="15.6">
      <c r="B82" s="54" t="s">
        <v>18</v>
      </c>
      <c r="C82" s="55" t="s">
        <v>10</v>
      </c>
      <c r="D82" s="56" t="s">
        <v>130</v>
      </c>
      <c r="E82" s="57" t="s">
        <v>121</v>
      </c>
      <c r="F82" s="307"/>
      <c r="G82" s="307"/>
      <c r="H82" s="307"/>
      <c r="I82" s="307"/>
      <c r="J82" s="333"/>
      <c r="K82" s="337"/>
      <c r="L82" s="335"/>
      <c r="M82" s="335"/>
      <c r="N82" s="335"/>
      <c r="O82" s="337"/>
      <c r="P82" s="335"/>
      <c r="Q82" s="335"/>
      <c r="R82" s="333"/>
      <c r="S82" s="337"/>
      <c r="T82" s="335"/>
      <c r="U82" s="335"/>
      <c r="V82" s="336"/>
      <c r="W82" s="337"/>
      <c r="X82" s="335"/>
      <c r="Y82" s="335"/>
      <c r="AA82" s="66"/>
      <c r="AC82" s="66"/>
    </row>
    <row r="83" spans="2:29" ht="15.6">
      <c r="B83" s="54" t="s">
        <v>18</v>
      </c>
      <c r="C83" s="55" t="s">
        <v>10</v>
      </c>
      <c r="D83" s="67" t="s">
        <v>127</v>
      </c>
      <c r="E83" s="68" t="s">
        <v>31</v>
      </c>
      <c r="F83" s="311"/>
      <c r="G83" s="311"/>
      <c r="H83" s="311"/>
      <c r="I83" s="311"/>
      <c r="J83" s="337"/>
      <c r="K83" s="338"/>
      <c r="L83" s="339"/>
      <c r="M83" s="339"/>
      <c r="N83" s="339"/>
      <c r="O83" s="338"/>
      <c r="P83" s="339"/>
      <c r="Q83" s="339"/>
      <c r="R83" s="337"/>
      <c r="S83" s="338"/>
      <c r="T83" s="339"/>
      <c r="U83" s="339"/>
      <c r="V83" s="340"/>
      <c r="W83" s="338"/>
      <c r="X83" s="339"/>
      <c r="Y83" s="339"/>
      <c r="AA83" s="66"/>
      <c r="AC83" s="66"/>
    </row>
    <row r="84" spans="2:29" ht="15.6">
      <c r="B84" s="54" t="s">
        <v>18</v>
      </c>
      <c r="C84" s="55" t="s">
        <v>10</v>
      </c>
      <c r="D84" s="67" t="s">
        <v>127</v>
      </c>
      <c r="E84" s="68" t="s">
        <v>118</v>
      </c>
      <c r="F84" s="311"/>
      <c r="G84" s="311"/>
      <c r="H84" s="311"/>
      <c r="I84" s="311"/>
      <c r="J84" s="337"/>
      <c r="K84" s="338"/>
      <c r="L84" s="339"/>
      <c r="M84" s="339"/>
      <c r="N84" s="339"/>
      <c r="O84" s="338"/>
      <c r="P84" s="339"/>
      <c r="Q84" s="339"/>
      <c r="R84" s="337"/>
      <c r="S84" s="338"/>
      <c r="T84" s="339"/>
      <c r="U84" s="339"/>
      <c r="V84" s="340"/>
      <c r="W84" s="338"/>
      <c r="X84" s="339"/>
      <c r="Y84" s="339"/>
      <c r="AA84" s="66"/>
      <c r="AC84" s="66"/>
    </row>
    <row r="85" spans="2:29" ht="15.6">
      <c r="B85" s="54" t="s">
        <v>18</v>
      </c>
      <c r="C85" s="55" t="s">
        <v>10</v>
      </c>
      <c r="D85" s="67" t="s">
        <v>127</v>
      </c>
      <c r="E85" s="68" t="s">
        <v>119</v>
      </c>
      <c r="F85" s="311"/>
      <c r="G85" s="311"/>
      <c r="H85" s="311"/>
      <c r="I85" s="311"/>
      <c r="J85" s="337"/>
      <c r="K85" s="338"/>
      <c r="L85" s="339"/>
      <c r="M85" s="339"/>
      <c r="N85" s="339"/>
      <c r="O85" s="338"/>
      <c r="P85" s="339"/>
      <c r="Q85" s="339"/>
      <c r="R85" s="337"/>
      <c r="S85" s="338"/>
      <c r="T85" s="339"/>
      <c r="U85" s="339"/>
      <c r="V85" s="340"/>
      <c r="W85" s="338"/>
      <c r="X85" s="339"/>
      <c r="Y85" s="339"/>
      <c r="AA85" s="66"/>
      <c r="AC85" s="66"/>
    </row>
    <row r="86" spans="2:29" ht="15.6">
      <c r="B86" s="54" t="s">
        <v>18</v>
      </c>
      <c r="C86" s="55" t="s">
        <v>10</v>
      </c>
      <c r="D86" s="67" t="s">
        <v>127</v>
      </c>
      <c r="E86" s="68" t="s">
        <v>34</v>
      </c>
      <c r="F86" s="311"/>
      <c r="G86" s="311"/>
      <c r="H86" s="311"/>
      <c r="I86" s="311"/>
      <c r="J86" s="337"/>
      <c r="K86" s="338"/>
      <c r="L86" s="339"/>
      <c r="M86" s="339"/>
      <c r="N86" s="339"/>
      <c r="O86" s="338"/>
      <c r="P86" s="339"/>
      <c r="Q86" s="339"/>
      <c r="R86" s="337"/>
      <c r="S86" s="338"/>
      <c r="T86" s="339"/>
      <c r="U86" s="339"/>
      <c r="V86" s="340"/>
      <c r="W86" s="338"/>
      <c r="X86" s="339"/>
      <c r="Y86" s="339"/>
      <c r="AA86" s="66"/>
      <c r="AC86" s="66"/>
    </row>
    <row r="87" spans="2:29" ht="15.6">
      <c r="B87" s="76" t="s">
        <v>18</v>
      </c>
      <c r="C87" s="77" t="s">
        <v>134</v>
      </c>
      <c r="D87" s="78" t="s">
        <v>127</v>
      </c>
      <c r="E87" s="79" t="s">
        <v>121</v>
      </c>
      <c r="F87" s="315"/>
      <c r="G87" s="261"/>
      <c r="H87" s="261"/>
      <c r="I87" s="261"/>
      <c r="J87" s="341"/>
      <c r="K87" s="343"/>
      <c r="L87" s="343"/>
      <c r="M87" s="343"/>
      <c r="N87" s="343"/>
      <c r="O87" s="343"/>
      <c r="P87" s="343"/>
      <c r="Q87" s="343"/>
      <c r="R87" s="341"/>
      <c r="S87" s="343"/>
      <c r="T87" s="343"/>
      <c r="U87" s="343"/>
      <c r="V87" s="344"/>
      <c r="W87" s="343"/>
      <c r="X87" s="343"/>
      <c r="Y87" s="343"/>
      <c r="AA87" s="66"/>
      <c r="AC87" s="66"/>
    </row>
    <row r="88" spans="2:29" ht="15.6">
      <c r="B88" s="76" t="s">
        <v>18</v>
      </c>
      <c r="C88" s="79" t="s">
        <v>135</v>
      </c>
      <c r="D88" s="78" t="s">
        <v>136</v>
      </c>
      <c r="E88" s="77" t="s">
        <v>137</v>
      </c>
      <c r="F88" s="261"/>
      <c r="G88" s="261"/>
      <c r="H88" s="283"/>
      <c r="I88" s="283"/>
      <c r="J88" s="341"/>
      <c r="K88" s="343"/>
      <c r="L88" s="343"/>
      <c r="M88" s="343"/>
      <c r="N88" s="343"/>
      <c r="O88" s="343"/>
      <c r="P88" s="343"/>
      <c r="Q88" s="343"/>
      <c r="R88" s="341"/>
      <c r="S88" s="343"/>
      <c r="T88" s="343"/>
      <c r="U88" s="343"/>
      <c r="V88" s="343"/>
      <c r="W88" s="343"/>
      <c r="X88" s="343"/>
      <c r="Y88" s="343"/>
    </row>
    <row r="89" spans="2:29" ht="15.6">
      <c r="B89" s="76" t="s">
        <v>18</v>
      </c>
      <c r="C89" s="79" t="s">
        <v>135</v>
      </c>
      <c r="D89" s="78" t="s">
        <v>136</v>
      </c>
      <c r="E89" s="77" t="s">
        <v>138</v>
      </c>
      <c r="F89" s="261"/>
      <c r="G89" s="261"/>
      <c r="H89" s="283"/>
      <c r="I89" s="283"/>
      <c r="J89" s="341"/>
      <c r="K89" s="343"/>
      <c r="L89" s="343"/>
      <c r="M89" s="343"/>
      <c r="N89" s="343"/>
      <c r="O89" s="343"/>
      <c r="P89" s="343"/>
      <c r="Q89" s="343"/>
      <c r="R89" s="341"/>
      <c r="S89" s="343"/>
      <c r="T89" s="343"/>
      <c r="U89" s="343"/>
      <c r="V89" s="343"/>
      <c r="W89" s="343"/>
      <c r="X89" s="343"/>
      <c r="Y89" s="343"/>
    </row>
    <row r="90" spans="2:29" ht="15.6">
      <c r="B90" s="76" t="s">
        <v>18</v>
      </c>
      <c r="C90" s="79" t="s">
        <v>135</v>
      </c>
      <c r="D90" s="78" t="s">
        <v>136</v>
      </c>
      <c r="E90" s="77" t="s">
        <v>139</v>
      </c>
      <c r="F90" s="261"/>
      <c r="G90" s="261"/>
      <c r="H90" s="283"/>
      <c r="I90" s="283"/>
      <c r="J90" s="341"/>
      <c r="K90" s="343"/>
      <c r="L90" s="343"/>
      <c r="M90" s="343"/>
      <c r="N90" s="343"/>
      <c r="O90" s="343"/>
      <c r="P90" s="343"/>
      <c r="Q90" s="343"/>
      <c r="R90" s="341"/>
      <c r="S90" s="343"/>
      <c r="T90" s="343"/>
      <c r="U90" s="343"/>
      <c r="V90" s="343"/>
      <c r="W90" s="343"/>
      <c r="X90" s="343"/>
      <c r="Y90" s="343"/>
    </row>
    <row r="91" spans="2:29" ht="15.6">
      <c r="B91" s="76" t="s">
        <v>18</v>
      </c>
      <c r="C91" s="79" t="s">
        <v>135</v>
      </c>
      <c r="D91" s="78" t="s">
        <v>136</v>
      </c>
      <c r="E91" s="77" t="s">
        <v>140</v>
      </c>
      <c r="F91" s="261"/>
      <c r="G91" s="261"/>
      <c r="H91" s="261"/>
      <c r="I91" s="261"/>
      <c r="J91" s="350"/>
      <c r="K91" s="346"/>
      <c r="L91" s="346"/>
      <c r="M91" s="346"/>
      <c r="N91" s="346"/>
      <c r="O91" s="346"/>
      <c r="P91" s="346"/>
      <c r="Q91" s="346"/>
      <c r="R91" s="350"/>
      <c r="S91" s="346"/>
      <c r="T91" s="346"/>
      <c r="U91" s="346"/>
      <c r="V91" s="346"/>
      <c r="W91" s="346"/>
      <c r="X91" s="346"/>
      <c r="Y91" s="346"/>
    </row>
    <row r="92" spans="2:29" ht="15.6">
      <c r="B92" s="96" t="s">
        <v>141</v>
      </c>
      <c r="C92" s="97" t="s">
        <v>135</v>
      </c>
      <c r="D92" s="98" t="s">
        <v>136</v>
      </c>
      <c r="E92" s="97" t="s">
        <v>121</v>
      </c>
      <c r="F92" s="319"/>
      <c r="G92" s="319"/>
      <c r="H92" s="319"/>
      <c r="I92" s="319"/>
      <c r="J92" s="351"/>
      <c r="K92" s="352"/>
      <c r="L92" s="353"/>
      <c r="M92" s="353"/>
      <c r="N92" s="351"/>
      <c r="O92" s="352"/>
      <c r="P92" s="353"/>
      <c r="Q92" s="353"/>
      <c r="R92" s="351"/>
      <c r="S92" s="352"/>
      <c r="T92" s="353"/>
      <c r="U92" s="353"/>
      <c r="V92" s="354"/>
      <c r="W92" s="352"/>
      <c r="X92" s="353"/>
      <c r="Y92" s="353"/>
    </row>
    <row r="93" spans="2:29">
      <c r="B93" s="45" t="s">
        <v>21</v>
      </c>
      <c r="C93" s="46" t="s">
        <v>14</v>
      </c>
      <c r="D93" s="47">
        <v>80</v>
      </c>
      <c r="E93" s="46" t="s">
        <v>31</v>
      </c>
      <c r="F93" s="304"/>
      <c r="G93" s="304"/>
      <c r="H93" s="304"/>
      <c r="I93" s="304"/>
      <c r="J93" s="304"/>
      <c r="K93" s="332"/>
      <c r="L93" s="332"/>
      <c r="M93" s="332"/>
      <c r="N93" s="332"/>
      <c r="O93" s="332"/>
      <c r="P93" s="332"/>
      <c r="Q93" s="332"/>
      <c r="R93" s="304"/>
      <c r="S93" s="332"/>
      <c r="T93" s="332"/>
      <c r="U93" s="332"/>
      <c r="V93" s="332"/>
      <c r="W93" s="332"/>
      <c r="X93" s="332"/>
      <c r="Y93" s="332"/>
    </row>
    <row r="94" spans="2:29">
      <c r="B94" s="45" t="s">
        <v>21</v>
      </c>
      <c r="C94" s="46" t="s">
        <v>14</v>
      </c>
      <c r="D94" s="47">
        <v>80</v>
      </c>
      <c r="E94" s="46" t="s">
        <v>118</v>
      </c>
      <c r="F94" s="304"/>
      <c r="G94" s="304"/>
      <c r="H94" s="304"/>
      <c r="I94" s="304"/>
      <c r="J94" s="304"/>
      <c r="K94" s="332"/>
      <c r="L94" s="332"/>
      <c r="M94" s="332"/>
      <c r="N94" s="332"/>
      <c r="O94" s="332"/>
      <c r="P94" s="332"/>
      <c r="Q94" s="332"/>
      <c r="R94" s="304"/>
      <c r="S94" s="332"/>
      <c r="T94" s="332"/>
      <c r="U94" s="332"/>
      <c r="V94" s="332"/>
      <c r="W94" s="332"/>
      <c r="X94" s="332"/>
      <c r="Y94" s="332"/>
    </row>
    <row r="95" spans="2:29">
      <c r="B95" s="45" t="s">
        <v>21</v>
      </c>
      <c r="C95" s="46" t="s">
        <v>14</v>
      </c>
      <c r="D95" s="47">
        <v>80</v>
      </c>
      <c r="E95" s="46" t="s">
        <v>119</v>
      </c>
      <c r="F95" s="304"/>
      <c r="G95" s="304"/>
      <c r="H95" s="304"/>
      <c r="I95" s="304"/>
      <c r="J95" s="304"/>
      <c r="K95" s="332"/>
      <c r="L95" s="332"/>
      <c r="M95" s="332"/>
      <c r="N95" s="332"/>
      <c r="O95" s="332"/>
      <c r="P95" s="332"/>
      <c r="Q95" s="332"/>
      <c r="R95" s="304"/>
      <c r="S95" s="332"/>
      <c r="T95" s="332"/>
      <c r="U95" s="332"/>
      <c r="V95" s="332"/>
      <c r="W95" s="332"/>
      <c r="X95" s="332"/>
      <c r="Y95" s="332"/>
    </row>
    <row r="96" spans="2:29">
      <c r="B96" s="45" t="s">
        <v>21</v>
      </c>
      <c r="C96" s="46" t="s">
        <v>14</v>
      </c>
      <c r="D96" s="47">
        <v>80</v>
      </c>
      <c r="E96" s="46" t="s">
        <v>34</v>
      </c>
      <c r="F96" s="304"/>
      <c r="G96" s="304"/>
      <c r="H96" s="304"/>
      <c r="I96" s="304"/>
      <c r="J96" s="304"/>
      <c r="K96" s="332"/>
      <c r="L96" s="332"/>
      <c r="M96" s="332"/>
      <c r="N96" s="332"/>
      <c r="O96" s="332"/>
      <c r="P96" s="332"/>
      <c r="Q96" s="332"/>
      <c r="R96" s="304"/>
      <c r="S96" s="332"/>
      <c r="T96" s="332"/>
      <c r="U96" s="332"/>
      <c r="V96" s="332"/>
      <c r="W96" s="332"/>
      <c r="X96" s="332"/>
      <c r="Y96" s="332"/>
    </row>
    <row r="97" spans="2:25" s="66" customFormat="1" ht="15.6">
      <c r="B97" s="54" t="s">
        <v>21</v>
      </c>
      <c r="C97" s="55" t="s">
        <v>14</v>
      </c>
      <c r="D97" s="56" t="s">
        <v>120</v>
      </c>
      <c r="E97" s="57" t="s">
        <v>121</v>
      </c>
      <c r="F97" s="307"/>
      <c r="G97" s="307"/>
      <c r="H97" s="307"/>
      <c r="I97" s="307"/>
      <c r="J97" s="333"/>
      <c r="K97" s="334"/>
      <c r="L97" s="335"/>
      <c r="M97" s="335"/>
      <c r="N97" s="335"/>
      <c r="O97" s="334"/>
      <c r="P97" s="335"/>
      <c r="Q97" s="335"/>
      <c r="R97" s="333"/>
      <c r="S97" s="334"/>
      <c r="T97" s="335"/>
      <c r="U97" s="335"/>
      <c r="V97" s="336"/>
      <c r="W97" s="334"/>
      <c r="X97" s="335"/>
      <c r="Y97" s="335"/>
    </row>
    <row r="98" spans="2:25">
      <c r="B98" s="45" t="s">
        <v>21</v>
      </c>
      <c r="C98" s="46" t="s">
        <v>14</v>
      </c>
      <c r="D98" s="47">
        <v>90</v>
      </c>
      <c r="E98" s="46" t="s">
        <v>31</v>
      </c>
      <c r="F98" s="304"/>
      <c r="G98" s="304"/>
      <c r="H98" s="304"/>
      <c r="I98" s="304"/>
      <c r="J98" s="304"/>
      <c r="K98" s="332"/>
      <c r="L98" s="332"/>
      <c r="M98" s="332"/>
      <c r="N98" s="332"/>
      <c r="O98" s="332"/>
      <c r="P98" s="332"/>
      <c r="Q98" s="332"/>
      <c r="R98" s="304"/>
      <c r="S98" s="332"/>
      <c r="T98" s="332"/>
      <c r="U98" s="332"/>
      <c r="V98" s="332"/>
      <c r="W98" s="332"/>
      <c r="X98" s="332"/>
      <c r="Y98" s="332"/>
    </row>
    <row r="99" spans="2:25">
      <c r="B99" s="45" t="s">
        <v>21</v>
      </c>
      <c r="C99" s="46" t="s">
        <v>14</v>
      </c>
      <c r="D99" s="47">
        <v>90</v>
      </c>
      <c r="E99" s="46" t="s">
        <v>118</v>
      </c>
      <c r="F99" s="304"/>
      <c r="G99" s="304"/>
      <c r="H99" s="304"/>
      <c r="I99" s="304"/>
      <c r="J99" s="304"/>
      <c r="K99" s="332"/>
      <c r="L99" s="332"/>
      <c r="M99" s="332"/>
      <c r="N99" s="332"/>
      <c r="O99" s="332"/>
      <c r="P99" s="332"/>
      <c r="Q99" s="332"/>
      <c r="R99" s="304"/>
      <c r="S99" s="332"/>
      <c r="T99" s="332"/>
      <c r="U99" s="332"/>
      <c r="V99" s="332"/>
      <c r="W99" s="332"/>
      <c r="X99" s="332"/>
      <c r="Y99" s="332"/>
    </row>
    <row r="100" spans="2:25">
      <c r="B100" s="45" t="s">
        <v>21</v>
      </c>
      <c r="C100" s="46" t="s">
        <v>14</v>
      </c>
      <c r="D100" s="47">
        <v>90</v>
      </c>
      <c r="E100" s="46" t="s">
        <v>119</v>
      </c>
      <c r="F100" s="304"/>
      <c r="G100" s="304"/>
      <c r="H100" s="304"/>
      <c r="I100" s="304"/>
      <c r="J100" s="304"/>
      <c r="K100" s="332"/>
      <c r="L100" s="332"/>
      <c r="M100" s="332"/>
      <c r="N100" s="332"/>
      <c r="O100" s="332"/>
      <c r="P100" s="332"/>
      <c r="Q100" s="332"/>
      <c r="R100" s="304"/>
      <c r="S100" s="332"/>
      <c r="T100" s="332"/>
      <c r="U100" s="332"/>
      <c r="V100" s="332"/>
      <c r="W100" s="332"/>
      <c r="X100" s="332"/>
      <c r="Y100" s="332"/>
    </row>
    <row r="101" spans="2:25">
      <c r="B101" s="45" t="s">
        <v>21</v>
      </c>
      <c r="C101" s="46" t="s">
        <v>14</v>
      </c>
      <c r="D101" s="47">
        <v>90</v>
      </c>
      <c r="E101" s="46" t="s">
        <v>34</v>
      </c>
      <c r="F101" s="304"/>
      <c r="G101" s="304"/>
      <c r="H101" s="304"/>
      <c r="I101" s="304"/>
      <c r="J101" s="304"/>
      <c r="K101" s="332"/>
      <c r="L101" s="332"/>
      <c r="M101" s="332"/>
      <c r="N101" s="332"/>
      <c r="O101" s="332"/>
      <c r="P101" s="332"/>
      <c r="Q101" s="332"/>
      <c r="R101" s="304"/>
      <c r="S101" s="332"/>
      <c r="T101" s="332"/>
      <c r="U101" s="332"/>
      <c r="V101" s="332"/>
      <c r="W101" s="332"/>
      <c r="X101" s="332"/>
      <c r="Y101" s="332"/>
    </row>
    <row r="102" spans="2:25" s="66" customFormat="1" ht="15.6">
      <c r="B102" s="54" t="s">
        <v>21</v>
      </c>
      <c r="C102" s="55" t="s">
        <v>14</v>
      </c>
      <c r="D102" s="56" t="s">
        <v>122</v>
      </c>
      <c r="E102" s="57" t="s">
        <v>121</v>
      </c>
      <c r="F102" s="307"/>
      <c r="G102" s="307"/>
      <c r="H102" s="307"/>
      <c r="I102" s="307"/>
      <c r="J102" s="333"/>
      <c r="K102" s="334"/>
      <c r="L102" s="335"/>
      <c r="M102" s="335"/>
      <c r="N102" s="335"/>
      <c r="O102" s="334"/>
      <c r="P102" s="335"/>
      <c r="Q102" s="335"/>
      <c r="R102" s="333"/>
      <c r="S102" s="334"/>
      <c r="T102" s="335"/>
      <c r="U102" s="335"/>
      <c r="V102" s="336"/>
      <c r="W102" s="334"/>
      <c r="X102" s="335"/>
      <c r="Y102" s="335"/>
    </row>
    <row r="103" spans="2:25">
      <c r="B103" s="45" t="s">
        <v>21</v>
      </c>
      <c r="C103" s="46" t="s">
        <v>14</v>
      </c>
      <c r="D103" s="47">
        <v>100</v>
      </c>
      <c r="E103" s="46" t="s">
        <v>31</v>
      </c>
      <c r="F103" s="304"/>
      <c r="G103" s="304"/>
      <c r="H103" s="304"/>
      <c r="I103" s="304"/>
      <c r="J103" s="304"/>
      <c r="K103" s="332"/>
      <c r="L103" s="332"/>
      <c r="M103" s="332"/>
      <c r="N103" s="332"/>
      <c r="O103" s="332"/>
      <c r="P103" s="332"/>
      <c r="Q103" s="332"/>
      <c r="R103" s="304"/>
      <c r="S103" s="332"/>
      <c r="T103" s="332"/>
      <c r="U103" s="332"/>
      <c r="V103" s="332"/>
      <c r="W103" s="332"/>
      <c r="X103" s="332"/>
      <c r="Y103" s="332"/>
    </row>
    <row r="104" spans="2:25">
      <c r="B104" s="45" t="s">
        <v>21</v>
      </c>
      <c r="C104" s="46" t="s">
        <v>14</v>
      </c>
      <c r="D104" s="47">
        <v>100</v>
      </c>
      <c r="E104" s="46" t="s">
        <v>118</v>
      </c>
      <c r="F104" s="304"/>
      <c r="G104" s="304"/>
      <c r="H104" s="304"/>
      <c r="I104" s="304"/>
      <c r="J104" s="304"/>
      <c r="K104" s="332"/>
      <c r="L104" s="332"/>
      <c r="M104" s="332"/>
      <c r="N104" s="332"/>
      <c r="O104" s="332"/>
      <c r="P104" s="332"/>
      <c r="Q104" s="332"/>
      <c r="R104" s="304"/>
      <c r="S104" s="332"/>
      <c r="T104" s="332"/>
      <c r="U104" s="332"/>
      <c r="V104" s="332"/>
      <c r="W104" s="332"/>
      <c r="X104" s="332"/>
      <c r="Y104" s="332"/>
    </row>
    <row r="105" spans="2:25">
      <c r="B105" s="45" t="s">
        <v>21</v>
      </c>
      <c r="C105" s="46" t="s">
        <v>14</v>
      </c>
      <c r="D105" s="47">
        <v>100</v>
      </c>
      <c r="E105" s="46" t="s">
        <v>119</v>
      </c>
      <c r="F105" s="304"/>
      <c r="G105" s="304"/>
      <c r="H105" s="304"/>
      <c r="I105" s="304"/>
      <c r="J105" s="304"/>
      <c r="K105" s="332"/>
      <c r="L105" s="332"/>
      <c r="M105" s="332"/>
      <c r="N105" s="332"/>
      <c r="O105" s="332"/>
      <c r="P105" s="332"/>
      <c r="Q105" s="332"/>
      <c r="R105" s="304"/>
      <c r="S105" s="332"/>
      <c r="T105" s="332"/>
      <c r="U105" s="332"/>
      <c r="V105" s="332"/>
      <c r="W105" s="332"/>
      <c r="X105" s="332"/>
      <c r="Y105" s="332"/>
    </row>
    <row r="106" spans="2:25">
      <c r="B106" s="45" t="s">
        <v>21</v>
      </c>
      <c r="C106" s="46" t="s">
        <v>14</v>
      </c>
      <c r="D106" s="47">
        <v>100</v>
      </c>
      <c r="E106" s="46" t="s">
        <v>34</v>
      </c>
      <c r="F106" s="304"/>
      <c r="G106" s="304"/>
      <c r="H106" s="304"/>
      <c r="I106" s="304"/>
      <c r="J106" s="304"/>
      <c r="K106" s="332"/>
      <c r="L106" s="332"/>
      <c r="M106" s="332"/>
      <c r="N106" s="332"/>
      <c r="O106" s="332"/>
      <c r="P106" s="332"/>
      <c r="Q106" s="332"/>
      <c r="R106" s="304"/>
      <c r="S106" s="332"/>
      <c r="T106" s="332"/>
      <c r="U106" s="332"/>
      <c r="V106" s="332"/>
      <c r="W106" s="332"/>
      <c r="X106" s="332"/>
      <c r="Y106" s="332"/>
    </row>
    <row r="107" spans="2:25" s="66" customFormat="1" ht="15.6">
      <c r="B107" s="54" t="s">
        <v>21</v>
      </c>
      <c r="C107" s="55" t="s">
        <v>14</v>
      </c>
      <c r="D107" s="56" t="s">
        <v>123</v>
      </c>
      <c r="E107" s="57" t="s">
        <v>121</v>
      </c>
      <c r="F107" s="307"/>
      <c r="G107" s="307"/>
      <c r="H107" s="307"/>
      <c r="I107" s="307"/>
      <c r="J107" s="333"/>
      <c r="K107" s="334"/>
      <c r="L107" s="335"/>
      <c r="M107" s="335"/>
      <c r="N107" s="335"/>
      <c r="O107" s="334"/>
      <c r="P107" s="335"/>
      <c r="Q107" s="335"/>
      <c r="R107" s="333"/>
      <c r="S107" s="334"/>
      <c r="T107" s="335"/>
      <c r="U107" s="335"/>
      <c r="V107" s="336"/>
      <c r="W107" s="334"/>
      <c r="X107" s="335"/>
      <c r="Y107" s="335"/>
    </row>
    <row r="108" spans="2:25">
      <c r="B108" s="45" t="s">
        <v>21</v>
      </c>
      <c r="C108" s="46" t="s">
        <v>14</v>
      </c>
      <c r="D108" s="47">
        <v>110</v>
      </c>
      <c r="E108" s="46" t="s">
        <v>31</v>
      </c>
      <c r="F108" s="304"/>
      <c r="G108" s="304"/>
      <c r="H108" s="304"/>
      <c r="I108" s="304"/>
      <c r="J108" s="304"/>
      <c r="K108" s="332"/>
      <c r="L108" s="332"/>
      <c r="M108" s="332"/>
      <c r="N108" s="332"/>
      <c r="O108" s="332"/>
      <c r="P108" s="332"/>
      <c r="Q108" s="332"/>
      <c r="R108" s="304"/>
      <c r="S108" s="332"/>
      <c r="T108" s="332"/>
      <c r="U108" s="332"/>
      <c r="V108" s="332"/>
      <c r="W108" s="332"/>
      <c r="X108" s="332"/>
      <c r="Y108" s="332"/>
    </row>
    <row r="109" spans="2:25">
      <c r="B109" s="45" t="s">
        <v>21</v>
      </c>
      <c r="C109" s="46" t="s">
        <v>14</v>
      </c>
      <c r="D109" s="47">
        <v>110</v>
      </c>
      <c r="E109" s="46" t="s">
        <v>118</v>
      </c>
      <c r="F109" s="304"/>
      <c r="G109" s="304"/>
      <c r="H109" s="304"/>
      <c r="I109" s="304"/>
      <c r="J109" s="304"/>
      <c r="K109" s="332"/>
      <c r="L109" s="332"/>
      <c r="M109" s="332"/>
      <c r="N109" s="332"/>
      <c r="O109" s="332"/>
      <c r="P109" s="332"/>
      <c r="Q109" s="332"/>
      <c r="R109" s="304"/>
      <c r="S109" s="332"/>
      <c r="T109" s="332"/>
      <c r="U109" s="332"/>
      <c r="V109" s="332"/>
      <c r="W109" s="332"/>
      <c r="X109" s="332"/>
      <c r="Y109" s="332"/>
    </row>
    <row r="110" spans="2:25">
      <c r="B110" s="45" t="s">
        <v>21</v>
      </c>
      <c r="C110" s="46" t="s">
        <v>14</v>
      </c>
      <c r="D110" s="47">
        <v>110</v>
      </c>
      <c r="E110" s="46" t="s">
        <v>119</v>
      </c>
      <c r="F110" s="304"/>
      <c r="G110" s="304"/>
      <c r="H110" s="304"/>
      <c r="I110" s="304"/>
      <c r="J110" s="304"/>
      <c r="K110" s="332"/>
      <c r="L110" s="332"/>
      <c r="M110" s="332"/>
      <c r="N110" s="332"/>
      <c r="O110" s="332"/>
      <c r="P110" s="332"/>
      <c r="Q110" s="332"/>
      <c r="R110" s="304"/>
      <c r="S110" s="332"/>
      <c r="T110" s="332"/>
      <c r="U110" s="332"/>
      <c r="V110" s="332"/>
      <c r="W110" s="332"/>
      <c r="X110" s="332"/>
      <c r="Y110" s="332"/>
    </row>
    <row r="111" spans="2:25">
      <c r="B111" s="45" t="s">
        <v>21</v>
      </c>
      <c r="C111" s="46" t="s">
        <v>14</v>
      </c>
      <c r="D111" s="47">
        <v>110</v>
      </c>
      <c r="E111" s="46" t="s">
        <v>34</v>
      </c>
      <c r="F111" s="304"/>
      <c r="G111" s="304"/>
      <c r="H111" s="304"/>
      <c r="I111" s="304"/>
      <c r="J111" s="304"/>
      <c r="K111" s="332"/>
      <c r="L111" s="332"/>
      <c r="M111" s="332"/>
      <c r="N111" s="332"/>
      <c r="O111" s="332"/>
      <c r="P111" s="332"/>
      <c r="Q111" s="332"/>
      <c r="R111" s="304"/>
      <c r="S111" s="332"/>
      <c r="T111" s="332"/>
      <c r="U111" s="332"/>
      <c r="V111" s="332"/>
      <c r="W111" s="332"/>
      <c r="X111" s="332"/>
      <c r="Y111" s="332"/>
    </row>
    <row r="112" spans="2:25" s="66" customFormat="1" ht="15.6">
      <c r="B112" s="54" t="s">
        <v>21</v>
      </c>
      <c r="C112" s="55" t="s">
        <v>14</v>
      </c>
      <c r="D112" s="56" t="s">
        <v>124</v>
      </c>
      <c r="E112" s="57" t="s">
        <v>121</v>
      </c>
      <c r="F112" s="307"/>
      <c r="G112" s="307"/>
      <c r="H112" s="307"/>
      <c r="I112" s="307"/>
      <c r="J112" s="333"/>
      <c r="K112" s="334"/>
      <c r="L112" s="335"/>
      <c r="M112" s="335"/>
      <c r="N112" s="335"/>
      <c r="O112" s="334"/>
      <c r="P112" s="335"/>
      <c r="Q112" s="335"/>
      <c r="R112" s="333"/>
      <c r="S112" s="334"/>
      <c r="T112" s="335"/>
      <c r="U112" s="335"/>
      <c r="V112" s="336"/>
      <c r="W112" s="334"/>
      <c r="X112" s="335"/>
      <c r="Y112" s="335"/>
    </row>
    <row r="113" spans="2:29">
      <c r="B113" s="45" t="s">
        <v>21</v>
      </c>
      <c r="C113" s="46" t="s">
        <v>14</v>
      </c>
      <c r="D113" s="47">
        <v>120</v>
      </c>
      <c r="E113" s="46" t="s">
        <v>31</v>
      </c>
      <c r="F113" s="304"/>
      <c r="G113" s="304"/>
      <c r="H113" s="304"/>
      <c r="I113" s="304"/>
      <c r="J113" s="304"/>
      <c r="K113" s="332"/>
      <c r="L113" s="332"/>
      <c r="M113" s="332"/>
      <c r="N113" s="332"/>
      <c r="O113" s="332"/>
      <c r="P113" s="332"/>
      <c r="Q113" s="332"/>
      <c r="R113" s="304"/>
      <c r="S113" s="332"/>
      <c r="T113" s="332"/>
      <c r="U113" s="332"/>
      <c r="V113" s="332"/>
      <c r="W113" s="332"/>
      <c r="X113" s="332"/>
      <c r="Y113" s="332"/>
    </row>
    <row r="114" spans="2:29">
      <c r="B114" s="45" t="s">
        <v>21</v>
      </c>
      <c r="C114" s="46" t="s">
        <v>14</v>
      </c>
      <c r="D114" s="47">
        <v>120</v>
      </c>
      <c r="E114" s="46" t="s">
        <v>118</v>
      </c>
      <c r="F114" s="304"/>
      <c r="G114" s="304"/>
      <c r="H114" s="304"/>
      <c r="I114" s="304"/>
      <c r="J114" s="304"/>
      <c r="K114" s="332"/>
      <c r="L114" s="332"/>
      <c r="M114" s="332"/>
      <c r="N114" s="332"/>
      <c r="O114" s="332"/>
      <c r="P114" s="332"/>
      <c r="Q114" s="332"/>
      <c r="R114" s="304"/>
      <c r="S114" s="332"/>
      <c r="T114" s="332"/>
      <c r="U114" s="332"/>
      <c r="V114" s="332"/>
      <c r="W114" s="332"/>
      <c r="X114" s="332"/>
      <c r="Y114" s="332"/>
    </row>
    <row r="115" spans="2:29">
      <c r="B115" s="45" t="s">
        <v>21</v>
      </c>
      <c r="C115" s="46" t="s">
        <v>14</v>
      </c>
      <c r="D115" s="47">
        <v>120</v>
      </c>
      <c r="E115" s="46" t="s">
        <v>119</v>
      </c>
      <c r="F115" s="304"/>
      <c r="G115" s="304"/>
      <c r="H115" s="304"/>
      <c r="I115" s="304"/>
      <c r="J115" s="304"/>
      <c r="K115" s="332"/>
      <c r="L115" s="332"/>
      <c r="M115" s="332"/>
      <c r="N115" s="332"/>
      <c r="O115" s="332"/>
      <c r="P115" s="332"/>
      <c r="Q115" s="332"/>
      <c r="R115" s="304"/>
      <c r="S115" s="332"/>
      <c r="T115" s="332"/>
      <c r="U115" s="332"/>
      <c r="V115" s="332"/>
      <c r="W115" s="332"/>
      <c r="X115" s="332"/>
      <c r="Y115" s="332"/>
    </row>
    <row r="116" spans="2:29">
      <c r="B116" s="45" t="s">
        <v>21</v>
      </c>
      <c r="C116" s="46" t="s">
        <v>14</v>
      </c>
      <c r="D116" s="47">
        <v>120</v>
      </c>
      <c r="E116" s="46" t="s">
        <v>34</v>
      </c>
      <c r="F116" s="304"/>
      <c r="G116" s="304"/>
      <c r="H116" s="304"/>
      <c r="I116" s="304"/>
      <c r="J116" s="304"/>
      <c r="K116" s="332"/>
      <c r="L116" s="332"/>
      <c r="M116" s="332"/>
      <c r="N116" s="332"/>
      <c r="O116" s="332"/>
      <c r="P116" s="332"/>
      <c r="Q116" s="332"/>
      <c r="R116" s="304"/>
      <c r="S116" s="332"/>
      <c r="T116" s="332"/>
      <c r="U116" s="332"/>
      <c r="V116" s="332"/>
      <c r="W116" s="332"/>
      <c r="X116" s="332"/>
      <c r="Y116" s="332"/>
    </row>
    <row r="117" spans="2:29" s="66" customFormat="1" ht="15.6">
      <c r="B117" s="54" t="s">
        <v>21</v>
      </c>
      <c r="C117" s="55" t="s">
        <v>14</v>
      </c>
      <c r="D117" s="56" t="s">
        <v>125</v>
      </c>
      <c r="E117" s="57" t="s">
        <v>121</v>
      </c>
      <c r="F117" s="307"/>
      <c r="G117" s="307"/>
      <c r="H117" s="307"/>
      <c r="I117" s="307"/>
      <c r="J117" s="333"/>
      <c r="K117" s="334"/>
      <c r="L117" s="335"/>
      <c r="M117" s="335"/>
      <c r="N117" s="335"/>
      <c r="O117" s="334"/>
      <c r="P117" s="335"/>
      <c r="Q117" s="335"/>
      <c r="R117" s="333"/>
      <c r="S117" s="334"/>
      <c r="T117" s="335"/>
      <c r="U117" s="335"/>
      <c r="V117" s="336"/>
      <c r="W117" s="334"/>
      <c r="X117" s="335"/>
      <c r="Y117" s="335"/>
    </row>
    <row r="118" spans="2:29">
      <c r="B118" s="45" t="s">
        <v>21</v>
      </c>
      <c r="C118" s="46" t="s">
        <v>14</v>
      </c>
      <c r="D118" s="47">
        <v>130</v>
      </c>
      <c r="E118" s="46" t="s">
        <v>31</v>
      </c>
      <c r="F118" s="304"/>
      <c r="G118" s="304"/>
      <c r="H118" s="304"/>
      <c r="I118" s="304"/>
      <c r="J118" s="304"/>
      <c r="K118" s="332"/>
      <c r="L118" s="332"/>
      <c r="M118" s="332"/>
      <c r="N118" s="332"/>
      <c r="O118" s="332"/>
      <c r="P118" s="332"/>
      <c r="Q118" s="332"/>
      <c r="R118" s="304"/>
      <c r="S118" s="332"/>
      <c r="T118" s="332"/>
      <c r="U118" s="332"/>
      <c r="V118" s="332"/>
      <c r="W118" s="332"/>
      <c r="X118" s="332"/>
      <c r="Y118" s="332"/>
    </row>
    <row r="119" spans="2:29">
      <c r="B119" s="45" t="s">
        <v>21</v>
      </c>
      <c r="C119" s="46" t="s">
        <v>14</v>
      </c>
      <c r="D119" s="47">
        <v>130</v>
      </c>
      <c r="E119" s="46" t="s">
        <v>118</v>
      </c>
      <c r="F119" s="304"/>
      <c r="G119" s="304"/>
      <c r="H119" s="304"/>
      <c r="I119" s="304"/>
      <c r="J119" s="304"/>
      <c r="K119" s="332"/>
      <c r="L119" s="332"/>
      <c r="M119" s="332"/>
      <c r="N119" s="332"/>
      <c r="O119" s="332"/>
      <c r="P119" s="332"/>
      <c r="Q119" s="332"/>
      <c r="R119" s="304"/>
      <c r="S119" s="332"/>
      <c r="T119" s="332"/>
      <c r="U119" s="332"/>
      <c r="V119" s="332"/>
      <c r="W119" s="332"/>
      <c r="X119" s="332"/>
      <c r="Y119" s="332"/>
    </row>
    <row r="120" spans="2:29">
      <c r="B120" s="45" t="s">
        <v>21</v>
      </c>
      <c r="C120" s="46" t="s">
        <v>14</v>
      </c>
      <c r="D120" s="47">
        <v>130</v>
      </c>
      <c r="E120" s="46" t="s">
        <v>119</v>
      </c>
      <c r="F120" s="304"/>
      <c r="G120" s="304"/>
      <c r="H120" s="304"/>
      <c r="I120" s="304"/>
      <c r="J120" s="304"/>
      <c r="K120" s="332"/>
      <c r="L120" s="332"/>
      <c r="M120" s="332"/>
      <c r="N120" s="332"/>
      <c r="O120" s="332"/>
      <c r="P120" s="332"/>
      <c r="Q120" s="332"/>
      <c r="R120" s="304"/>
      <c r="S120" s="332"/>
      <c r="T120" s="332"/>
      <c r="U120" s="332"/>
      <c r="V120" s="332"/>
      <c r="W120" s="332"/>
      <c r="X120" s="332"/>
      <c r="Y120" s="332"/>
    </row>
    <row r="121" spans="2:29">
      <c r="B121" s="45" t="s">
        <v>21</v>
      </c>
      <c r="C121" s="46" t="s">
        <v>14</v>
      </c>
      <c r="D121" s="47">
        <v>130</v>
      </c>
      <c r="E121" s="46" t="s">
        <v>34</v>
      </c>
      <c r="F121" s="304"/>
      <c r="G121" s="304"/>
      <c r="H121" s="304"/>
      <c r="I121" s="304"/>
      <c r="J121" s="304"/>
      <c r="K121" s="332"/>
      <c r="L121" s="332"/>
      <c r="M121" s="332"/>
      <c r="N121" s="332"/>
      <c r="O121" s="332"/>
      <c r="P121" s="332"/>
      <c r="Q121" s="332"/>
      <c r="R121" s="304"/>
      <c r="S121" s="332"/>
      <c r="T121" s="332"/>
      <c r="U121" s="332"/>
      <c r="V121" s="332"/>
      <c r="W121" s="332"/>
      <c r="X121" s="332"/>
      <c r="Y121" s="332"/>
    </row>
    <row r="122" spans="2:29" s="66" customFormat="1" ht="15.6">
      <c r="B122" s="54" t="s">
        <v>21</v>
      </c>
      <c r="C122" s="55" t="s">
        <v>14</v>
      </c>
      <c r="D122" s="56" t="s">
        <v>126</v>
      </c>
      <c r="E122" s="57" t="s">
        <v>121</v>
      </c>
      <c r="F122" s="307"/>
      <c r="G122" s="307"/>
      <c r="H122" s="307"/>
      <c r="I122" s="307"/>
      <c r="J122" s="333"/>
      <c r="K122" s="334"/>
      <c r="L122" s="335"/>
      <c r="M122" s="335"/>
      <c r="N122" s="335"/>
      <c r="O122" s="334"/>
      <c r="P122" s="335"/>
      <c r="Q122" s="335"/>
      <c r="R122" s="333"/>
      <c r="S122" s="334"/>
      <c r="T122" s="335"/>
      <c r="U122" s="335"/>
      <c r="V122" s="336"/>
      <c r="W122" s="334"/>
      <c r="X122" s="335"/>
      <c r="Y122" s="335"/>
    </row>
    <row r="123" spans="2:29" ht="15.6">
      <c r="B123" s="54" t="s">
        <v>21</v>
      </c>
      <c r="C123" s="55" t="s">
        <v>14</v>
      </c>
      <c r="D123" s="67" t="s">
        <v>127</v>
      </c>
      <c r="E123" s="68" t="s">
        <v>31</v>
      </c>
      <c r="F123" s="307"/>
      <c r="G123" s="307"/>
      <c r="H123" s="307"/>
      <c r="I123" s="307"/>
      <c r="J123" s="333"/>
      <c r="K123" s="338"/>
      <c r="L123" s="335"/>
      <c r="M123" s="335"/>
      <c r="N123" s="335"/>
      <c r="O123" s="338"/>
      <c r="P123" s="335"/>
      <c r="Q123" s="335"/>
      <c r="R123" s="333"/>
      <c r="S123" s="338"/>
      <c r="T123" s="335"/>
      <c r="U123" s="335"/>
      <c r="V123" s="336"/>
      <c r="W123" s="338"/>
      <c r="X123" s="335"/>
      <c r="Y123" s="335"/>
      <c r="AA123" s="66"/>
      <c r="AC123" s="66"/>
    </row>
    <row r="124" spans="2:29" ht="15.6">
      <c r="B124" s="54" t="s">
        <v>21</v>
      </c>
      <c r="C124" s="55" t="s">
        <v>14</v>
      </c>
      <c r="D124" s="67" t="s">
        <v>127</v>
      </c>
      <c r="E124" s="68" t="s">
        <v>118</v>
      </c>
      <c r="F124" s="307"/>
      <c r="G124" s="307"/>
      <c r="H124" s="307"/>
      <c r="I124" s="307"/>
      <c r="J124" s="333"/>
      <c r="K124" s="338"/>
      <c r="L124" s="335"/>
      <c r="M124" s="335"/>
      <c r="N124" s="335"/>
      <c r="O124" s="338"/>
      <c r="P124" s="335"/>
      <c r="Q124" s="335"/>
      <c r="R124" s="333"/>
      <c r="S124" s="338"/>
      <c r="T124" s="335"/>
      <c r="U124" s="335"/>
      <c r="V124" s="336"/>
      <c r="W124" s="338"/>
      <c r="X124" s="335"/>
      <c r="Y124" s="335"/>
      <c r="AA124" s="66"/>
      <c r="AC124" s="66"/>
    </row>
    <row r="125" spans="2:29" ht="15.6">
      <c r="B125" s="54" t="s">
        <v>21</v>
      </c>
      <c r="C125" s="55" t="s">
        <v>14</v>
      </c>
      <c r="D125" s="67" t="s">
        <v>127</v>
      </c>
      <c r="E125" s="68" t="s">
        <v>119</v>
      </c>
      <c r="F125" s="307"/>
      <c r="G125" s="307"/>
      <c r="H125" s="307"/>
      <c r="I125" s="307"/>
      <c r="J125" s="333"/>
      <c r="K125" s="338"/>
      <c r="L125" s="335"/>
      <c r="M125" s="335"/>
      <c r="N125" s="335"/>
      <c r="O125" s="338"/>
      <c r="P125" s="335"/>
      <c r="Q125" s="335"/>
      <c r="R125" s="333"/>
      <c r="S125" s="338"/>
      <c r="T125" s="335"/>
      <c r="U125" s="335"/>
      <c r="V125" s="336"/>
      <c r="W125" s="338"/>
      <c r="X125" s="335"/>
      <c r="Y125" s="335"/>
      <c r="AA125" s="66"/>
      <c r="AC125" s="66"/>
    </row>
    <row r="126" spans="2:29" ht="15.6">
      <c r="B126" s="54" t="s">
        <v>21</v>
      </c>
      <c r="C126" s="55" t="s">
        <v>14</v>
      </c>
      <c r="D126" s="67" t="s">
        <v>127</v>
      </c>
      <c r="E126" s="68" t="s">
        <v>34</v>
      </c>
      <c r="F126" s="307"/>
      <c r="G126" s="307"/>
      <c r="H126" s="307"/>
      <c r="I126" s="307"/>
      <c r="J126" s="333"/>
      <c r="K126" s="338"/>
      <c r="L126" s="335"/>
      <c r="M126" s="335"/>
      <c r="N126" s="335"/>
      <c r="O126" s="338"/>
      <c r="P126" s="335"/>
      <c r="Q126" s="335"/>
      <c r="R126" s="333"/>
      <c r="S126" s="338"/>
      <c r="T126" s="335"/>
      <c r="U126" s="335"/>
      <c r="V126" s="336"/>
      <c r="W126" s="338"/>
      <c r="X126" s="335"/>
      <c r="Y126" s="335"/>
      <c r="AA126" s="66"/>
      <c r="AC126" s="66"/>
    </row>
    <row r="127" spans="2:29" s="66" customFormat="1" ht="15.6">
      <c r="B127" s="76" t="s">
        <v>21</v>
      </c>
      <c r="C127" s="77" t="s">
        <v>128</v>
      </c>
      <c r="D127" s="78" t="s">
        <v>127</v>
      </c>
      <c r="E127" s="79" t="s">
        <v>121</v>
      </c>
      <c r="F127" s="315"/>
      <c r="G127" s="315"/>
      <c r="H127" s="315"/>
      <c r="I127" s="315"/>
      <c r="J127" s="341"/>
      <c r="K127" s="345"/>
      <c r="L127" s="343"/>
      <c r="M127" s="343"/>
      <c r="N127" s="343"/>
      <c r="O127" s="345"/>
      <c r="P127" s="343"/>
      <c r="Q127" s="343"/>
      <c r="R127" s="341"/>
      <c r="S127" s="345"/>
      <c r="T127" s="343"/>
      <c r="U127" s="343"/>
      <c r="V127" s="344"/>
      <c r="W127" s="345"/>
      <c r="X127" s="343"/>
      <c r="Y127" s="343"/>
    </row>
    <row r="128" spans="2:29">
      <c r="B128" s="45" t="s">
        <v>21</v>
      </c>
      <c r="C128" s="46" t="s">
        <v>12</v>
      </c>
      <c r="D128" s="47">
        <v>60</v>
      </c>
      <c r="E128" s="46" t="s">
        <v>31</v>
      </c>
      <c r="F128" s="304"/>
      <c r="G128" s="304"/>
      <c r="H128" s="304"/>
      <c r="I128" s="304"/>
      <c r="J128" s="304"/>
      <c r="K128" s="332"/>
      <c r="L128" s="332"/>
      <c r="M128" s="332"/>
      <c r="N128" s="332"/>
      <c r="O128" s="332"/>
      <c r="P128" s="332"/>
      <c r="Q128" s="332"/>
      <c r="R128" s="304"/>
      <c r="S128" s="332"/>
      <c r="T128" s="332"/>
      <c r="U128" s="332"/>
      <c r="V128" s="332"/>
      <c r="W128" s="332"/>
      <c r="X128" s="332"/>
      <c r="Y128" s="332"/>
    </row>
    <row r="129" spans="2:29">
      <c r="B129" s="45" t="s">
        <v>21</v>
      </c>
      <c r="C129" s="46" t="s">
        <v>12</v>
      </c>
      <c r="D129" s="47">
        <v>60</v>
      </c>
      <c r="E129" s="46" t="s">
        <v>118</v>
      </c>
      <c r="F129" s="304"/>
      <c r="G129" s="304"/>
      <c r="H129" s="304"/>
      <c r="I129" s="304"/>
      <c r="J129" s="304"/>
      <c r="K129" s="332"/>
      <c r="L129" s="332"/>
      <c r="M129" s="332"/>
      <c r="N129" s="332"/>
      <c r="O129" s="332"/>
      <c r="P129" s="332"/>
      <c r="Q129" s="332"/>
      <c r="R129" s="304"/>
      <c r="S129" s="332"/>
      <c r="T129" s="332"/>
      <c r="U129" s="332"/>
      <c r="V129" s="332"/>
      <c r="W129" s="332"/>
      <c r="X129" s="332"/>
      <c r="Y129" s="332"/>
    </row>
    <row r="130" spans="2:29">
      <c r="B130" s="45" t="s">
        <v>21</v>
      </c>
      <c r="C130" s="46" t="s">
        <v>12</v>
      </c>
      <c r="D130" s="47">
        <v>60</v>
      </c>
      <c r="E130" s="46" t="s">
        <v>119</v>
      </c>
      <c r="F130" s="304"/>
      <c r="G130" s="304"/>
      <c r="H130" s="304"/>
      <c r="I130" s="304"/>
      <c r="J130" s="304"/>
      <c r="K130" s="332"/>
      <c r="L130" s="332"/>
      <c r="M130" s="332"/>
      <c r="N130" s="332"/>
      <c r="O130" s="332"/>
      <c r="P130" s="332"/>
      <c r="Q130" s="332"/>
      <c r="R130" s="304"/>
      <c r="S130" s="332"/>
      <c r="T130" s="332"/>
      <c r="U130" s="332"/>
      <c r="V130" s="332"/>
      <c r="W130" s="332"/>
      <c r="X130" s="332"/>
      <c r="Y130" s="332"/>
    </row>
    <row r="131" spans="2:29">
      <c r="B131" s="45" t="s">
        <v>21</v>
      </c>
      <c r="C131" s="46" t="s">
        <v>12</v>
      </c>
      <c r="D131" s="47">
        <v>60</v>
      </c>
      <c r="E131" s="46" t="s">
        <v>34</v>
      </c>
      <c r="F131" s="304"/>
      <c r="G131" s="304"/>
      <c r="H131" s="304"/>
      <c r="I131" s="304"/>
      <c r="J131" s="304"/>
      <c r="K131" s="332"/>
      <c r="L131" s="332"/>
      <c r="M131" s="332"/>
      <c r="N131" s="332"/>
      <c r="O131" s="332"/>
      <c r="P131" s="332"/>
      <c r="Q131" s="332"/>
      <c r="R131" s="304"/>
      <c r="S131" s="332"/>
      <c r="T131" s="332"/>
      <c r="U131" s="332"/>
      <c r="V131" s="332"/>
      <c r="W131" s="332"/>
      <c r="X131" s="332"/>
      <c r="Y131" s="332"/>
    </row>
    <row r="132" spans="2:29" ht="15.6">
      <c r="B132" s="54" t="s">
        <v>21</v>
      </c>
      <c r="C132" s="55" t="s">
        <v>12</v>
      </c>
      <c r="D132" s="56" t="s">
        <v>129</v>
      </c>
      <c r="E132" s="57" t="s">
        <v>121</v>
      </c>
      <c r="F132" s="307"/>
      <c r="G132" s="307"/>
      <c r="H132" s="307"/>
      <c r="I132" s="307"/>
      <c r="J132" s="333"/>
      <c r="K132" s="334"/>
      <c r="L132" s="335"/>
      <c r="M132" s="335"/>
      <c r="N132" s="335"/>
      <c r="O132" s="334"/>
      <c r="P132" s="335"/>
      <c r="Q132" s="335"/>
      <c r="R132" s="333"/>
      <c r="S132" s="334"/>
      <c r="T132" s="335"/>
      <c r="U132" s="335"/>
      <c r="V132" s="336"/>
      <c r="W132" s="334"/>
      <c r="X132" s="335"/>
      <c r="Y132" s="335"/>
      <c r="AA132" s="66"/>
      <c r="AC132" s="66"/>
    </row>
    <row r="133" spans="2:29">
      <c r="B133" s="45" t="s">
        <v>21</v>
      </c>
      <c r="C133" s="46" t="s">
        <v>12</v>
      </c>
      <c r="D133" s="47">
        <v>70</v>
      </c>
      <c r="E133" s="46" t="s">
        <v>31</v>
      </c>
      <c r="F133" s="304"/>
      <c r="G133" s="304"/>
      <c r="H133" s="304"/>
      <c r="I133" s="304"/>
      <c r="J133" s="304"/>
      <c r="K133" s="332"/>
      <c r="L133" s="332"/>
      <c r="M133" s="332"/>
      <c r="N133" s="332"/>
      <c r="O133" s="332"/>
      <c r="P133" s="332"/>
      <c r="Q133" s="332"/>
      <c r="R133" s="304"/>
      <c r="S133" s="332"/>
      <c r="T133" s="332"/>
      <c r="U133" s="332"/>
      <c r="V133" s="332"/>
      <c r="W133" s="332"/>
      <c r="X133" s="332"/>
      <c r="Y133" s="332"/>
    </row>
    <row r="134" spans="2:29">
      <c r="B134" s="45" t="s">
        <v>21</v>
      </c>
      <c r="C134" s="46" t="s">
        <v>12</v>
      </c>
      <c r="D134" s="47">
        <v>70</v>
      </c>
      <c r="E134" s="46" t="s">
        <v>118</v>
      </c>
      <c r="F134" s="304"/>
      <c r="G134" s="304"/>
      <c r="H134" s="304"/>
      <c r="I134" s="304"/>
      <c r="J134" s="304"/>
      <c r="K134" s="332"/>
      <c r="L134" s="332"/>
      <c r="M134" s="332"/>
      <c r="N134" s="332"/>
      <c r="O134" s="332"/>
      <c r="P134" s="332"/>
      <c r="Q134" s="332"/>
      <c r="R134" s="304"/>
      <c r="S134" s="332"/>
      <c r="T134" s="332"/>
      <c r="U134" s="332"/>
      <c r="V134" s="332"/>
      <c r="W134" s="332"/>
      <c r="X134" s="332"/>
      <c r="Y134" s="332"/>
    </row>
    <row r="135" spans="2:29">
      <c r="B135" s="45" t="s">
        <v>21</v>
      </c>
      <c r="C135" s="46" t="s">
        <v>12</v>
      </c>
      <c r="D135" s="47">
        <v>70</v>
      </c>
      <c r="E135" s="46" t="s">
        <v>119</v>
      </c>
      <c r="F135" s="304"/>
      <c r="G135" s="304"/>
      <c r="H135" s="304"/>
      <c r="I135" s="304"/>
      <c r="J135" s="304"/>
      <c r="K135" s="332"/>
      <c r="L135" s="332"/>
      <c r="M135" s="332"/>
      <c r="N135" s="332"/>
      <c r="O135" s="332"/>
      <c r="P135" s="332"/>
      <c r="Q135" s="332"/>
      <c r="R135" s="304"/>
      <c r="S135" s="332"/>
      <c r="T135" s="332"/>
      <c r="U135" s="332"/>
      <c r="V135" s="332"/>
      <c r="W135" s="332"/>
      <c r="X135" s="332"/>
      <c r="Y135" s="332"/>
    </row>
    <row r="136" spans="2:29">
      <c r="B136" s="45" t="s">
        <v>21</v>
      </c>
      <c r="C136" s="46" t="s">
        <v>12</v>
      </c>
      <c r="D136" s="47">
        <v>70</v>
      </c>
      <c r="E136" s="46" t="s">
        <v>34</v>
      </c>
      <c r="F136" s="304"/>
      <c r="G136" s="304"/>
      <c r="H136" s="304"/>
      <c r="I136" s="304"/>
      <c r="J136" s="304"/>
      <c r="K136" s="332"/>
      <c r="L136" s="332"/>
      <c r="M136" s="332"/>
      <c r="N136" s="332"/>
      <c r="O136" s="332"/>
      <c r="P136" s="332"/>
      <c r="Q136" s="332"/>
      <c r="R136" s="304"/>
      <c r="S136" s="332"/>
      <c r="T136" s="332"/>
      <c r="U136" s="332"/>
      <c r="V136" s="332"/>
      <c r="W136" s="332"/>
      <c r="X136" s="332"/>
      <c r="Y136" s="332"/>
    </row>
    <row r="137" spans="2:29" ht="15.6">
      <c r="B137" s="54" t="s">
        <v>21</v>
      </c>
      <c r="C137" s="55" t="s">
        <v>12</v>
      </c>
      <c r="D137" s="56" t="s">
        <v>130</v>
      </c>
      <c r="E137" s="57" t="s">
        <v>121</v>
      </c>
      <c r="F137" s="307"/>
      <c r="G137" s="307"/>
      <c r="H137" s="307"/>
      <c r="I137" s="307"/>
      <c r="J137" s="333"/>
      <c r="K137" s="334"/>
      <c r="L137" s="335"/>
      <c r="M137" s="335"/>
      <c r="N137" s="335"/>
      <c r="O137" s="334"/>
      <c r="P137" s="335"/>
      <c r="Q137" s="335"/>
      <c r="R137" s="333"/>
      <c r="S137" s="334"/>
      <c r="T137" s="335"/>
      <c r="U137" s="335"/>
      <c r="V137" s="336"/>
      <c r="W137" s="334"/>
      <c r="X137" s="335"/>
      <c r="Y137" s="335"/>
      <c r="AA137" s="66"/>
      <c r="AC137" s="66"/>
    </row>
    <row r="138" spans="2:29">
      <c r="B138" s="45" t="s">
        <v>21</v>
      </c>
      <c r="C138" s="46" t="s">
        <v>12</v>
      </c>
      <c r="D138" s="47">
        <v>80</v>
      </c>
      <c r="E138" s="46" t="s">
        <v>31</v>
      </c>
      <c r="F138" s="304"/>
      <c r="G138" s="304"/>
      <c r="H138" s="304"/>
      <c r="I138" s="304"/>
      <c r="J138" s="304"/>
      <c r="K138" s="332"/>
      <c r="L138" s="332"/>
      <c r="M138" s="332"/>
      <c r="N138" s="332"/>
      <c r="O138" s="332"/>
      <c r="P138" s="332"/>
      <c r="Q138" s="332"/>
      <c r="R138" s="304"/>
      <c r="S138" s="332"/>
      <c r="T138" s="332"/>
      <c r="U138" s="332"/>
      <c r="V138" s="332"/>
      <c r="W138" s="332"/>
      <c r="X138" s="332"/>
      <c r="Y138" s="332"/>
    </row>
    <row r="139" spans="2:29">
      <c r="B139" s="45" t="s">
        <v>21</v>
      </c>
      <c r="C139" s="46" t="s">
        <v>12</v>
      </c>
      <c r="D139" s="47">
        <v>80</v>
      </c>
      <c r="E139" s="46" t="s">
        <v>118</v>
      </c>
      <c r="F139" s="304"/>
      <c r="G139" s="304"/>
      <c r="H139" s="304"/>
      <c r="I139" s="304"/>
      <c r="J139" s="304"/>
      <c r="K139" s="332"/>
      <c r="L139" s="332"/>
      <c r="M139" s="332"/>
      <c r="N139" s="332"/>
      <c r="O139" s="332"/>
      <c r="P139" s="332"/>
      <c r="Q139" s="332"/>
      <c r="R139" s="304"/>
      <c r="S139" s="332"/>
      <c r="T139" s="332"/>
      <c r="U139" s="332"/>
      <c r="V139" s="332"/>
      <c r="W139" s="332"/>
      <c r="X139" s="332"/>
      <c r="Y139" s="332"/>
    </row>
    <row r="140" spans="2:29">
      <c r="B140" s="45" t="s">
        <v>21</v>
      </c>
      <c r="C140" s="46" t="s">
        <v>12</v>
      </c>
      <c r="D140" s="47">
        <v>80</v>
      </c>
      <c r="E140" s="46" t="s">
        <v>119</v>
      </c>
      <c r="F140" s="304"/>
      <c r="G140" s="304"/>
      <c r="H140" s="304"/>
      <c r="I140" s="304"/>
      <c r="J140" s="304"/>
      <c r="K140" s="332"/>
      <c r="L140" s="332"/>
      <c r="M140" s="332"/>
      <c r="N140" s="332"/>
      <c r="O140" s="332"/>
      <c r="P140" s="332"/>
      <c r="Q140" s="332"/>
      <c r="R140" s="304"/>
      <c r="S140" s="332"/>
      <c r="T140" s="332"/>
      <c r="U140" s="332"/>
      <c r="V140" s="332"/>
      <c r="W140" s="332"/>
      <c r="X140" s="332"/>
      <c r="Y140" s="332"/>
    </row>
    <row r="141" spans="2:29">
      <c r="B141" s="45" t="s">
        <v>21</v>
      </c>
      <c r="C141" s="46" t="s">
        <v>12</v>
      </c>
      <c r="D141" s="47">
        <v>80</v>
      </c>
      <c r="E141" s="46" t="s">
        <v>34</v>
      </c>
      <c r="F141" s="304"/>
      <c r="G141" s="304"/>
      <c r="H141" s="304"/>
      <c r="I141" s="304"/>
      <c r="J141" s="304"/>
      <c r="K141" s="332"/>
      <c r="L141" s="332"/>
      <c r="M141" s="332"/>
      <c r="N141" s="332"/>
      <c r="O141" s="332"/>
      <c r="P141" s="332"/>
      <c r="Q141" s="332"/>
      <c r="R141" s="304"/>
      <c r="S141" s="332"/>
      <c r="T141" s="332"/>
      <c r="U141" s="332"/>
      <c r="V141" s="332"/>
      <c r="W141" s="332"/>
      <c r="X141" s="332"/>
      <c r="Y141" s="332"/>
    </row>
    <row r="142" spans="2:29" ht="15.6">
      <c r="B142" s="54" t="s">
        <v>21</v>
      </c>
      <c r="C142" s="55" t="s">
        <v>12</v>
      </c>
      <c r="D142" s="56" t="s">
        <v>120</v>
      </c>
      <c r="E142" s="57" t="s">
        <v>121</v>
      </c>
      <c r="F142" s="307"/>
      <c r="G142" s="307"/>
      <c r="H142" s="307"/>
      <c r="I142" s="307"/>
      <c r="J142" s="333"/>
      <c r="K142" s="334"/>
      <c r="L142" s="335"/>
      <c r="M142" s="335"/>
      <c r="N142" s="335"/>
      <c r="O142" s="334"/>
      <c r="P142" s="335"/>
      <c r="Q142" s="335"/>
      <c r="R142" s="333"/>
      <c r="S142" s="334"/>
      <c r="T142" s="335"/>
      <c r="U142" s="335"/>
      <c r="V142" s="336"/>
      <c r="W142" s="334"/>
      <c r="X142" s="335"/>
      <c r="Y142" s="335"/>
      <c r="AA142" s="66"/>
      <c r="AC142" s="66"/>
    </row>
    <row r="143" spans="2:29">
      <c r="B143" s="45" t="s">
        <v>21</v>
      </c>
      <c r="C143" s="46" t="s">
        <v>12</v>
      </c>
      <c r="D143" s="47">
        <v>90</v>
      </c>
      <c r="E143" s="46" t="s">
        <v>31</v>
      </c>
      <c r="F143" s="304"/>
      <c r="G143" s="304"/>
      <c r="H143" s="304"/>
      <c r="I143" s="304"/>
      <c r="J143" s="304"/>
      <c r="K143" s="332"/>
      <c r="L143" s="332"/>
      <c r="M143" s="332"/>
      <c r="N143" s="332"/>
      <c r="O143" s="332"/>
      <c r="P143" s="332"/>
      <c r="Q143" s="332"/>
      <c r="R143" s="304"/>
      <c r="S143" s="332"/>
      <c r="T143" s="332"/>
      <c r="U143" s="332"/>
      <c r="V143" s="332"/>
      <c r="W143" s="332"/>
      <c r="X143" s="332"/>
      <c r="Y143" s="332"/>
    </row>
    <row r="144" spans="2:29">
      <c r="B144" s="45" t="s">
        <v>21</v>
      </c>
      <c r="C144" s="46" t="s">
        <v>12</v>
      </c>
      <c r="D144" s="47">
        <v>90</v>
      </c>
      <c r="E144" s="46" t="s">
        <v>118</v>
      </c>
      <c r="F144" s="304"/>
      <c r="G144" s="304"/>
      <c r="H144" s="304"/>
      <c r="I144" s="304"/>
      <c r="J144" s="304"/>
      <c r="K144" s="332"/>
      <c r="L144" s="332"/>
      <c r="M144" s="332"/>
      <c r="N144" s="332"/>
      <c r="O144" s="332"/>
      <c r="P144" s="332"/>
      <c r="Q144" s="332"/>
      <c r="R144" s="304"/>
      <c r="S144" s="332"/>
      <c r="T144" s="332"/>
      <c r="U144" s="332"/>
      <c r="V144" s="332"/>
      <c r="W144" s="332"/>
      <c r="X144" s="332"/>
      <c r="Y144" s="332"/>
    </row>
    <row r="145" spans="2:29">
      <c r="B145" s="45" t="s">
        <v>21</v>
      </c>
      <c r="C145" s="46" t="s">
        <v>12</v>
      </c>
      <c r="D145" s="47">
        <v>90</v>
      </c>
      <c r="E145" s="46" t="s">
        <v>119</v>
      </c>
      <c r="F145" s="304"/>
      <c r="G145" s="304"/>
      <c r="H145" s="304"/>
      <c r="I145" s="304"/>
      <c r="J145" s="304"/>
      <c r="K145" s="332"/>
      <c r="L145" s="332"/>
      <c r="M145" s="332"/>
      <c r="N145" s="332"/>
      <c r="O145" s="332"/>
      <c r="P145" s="332"/>
      <c r="Q145" s="332"/>
      <c r="R145" s="304"/>
      <c r="S145" s="332"/>
      <c r="T145" s="332"/>
      <c r="U145" s="332"/>
      <c r="V145" s="332"/>
      <c r="W145" s="332"/>
      <c r="X145" s="332"/>
      <c r="Y145" s="332"/>
    </row>
    <row r="146" spans="2:29">
      <c r="B146" s="45" t="s">
        <v>21</v>
      </c>
      <c r="C146" s="46" t="s">
        <v>12</v>
      </c>
      <c r="D146" s="47">
        <v>90</v>
      </c>
      <c r="E146" s="46" t="s">
        <v>34</v>
      </c>
      <c r="F146" s="304"/>
      <c r="G146" s="304"/>
      <c r="H146" s="304"/>
      <c r="I146" s="304"/>
      <c r="J146" s="304"/>
      <c r="K146" s="332"/>
      <c r="L146" s="332"/>
      <c r="M146" s="332"/>
      <c r="N146" s="332"/>
      <c r="O146" s="332"/>
      <c r="P146" s="332"/>
      <c r="Q146" s="332"/>
      <c r="R146" s="304"/>
      <c r="S146" s="332"/>
      <c r="T146" s="332"/>
      <c r="U146" s="332"/>
      <c r="V146" s="332"/>
      <c r="W146" s="332"/>
      <c r="X146" s="332"/>
      <c r="Y146" s="332"/>
    </row>
    <row r="147" spans="2:29" ht="15.6">
      <c r="B147" s="54" t="s">
        <v>21</v>
      </c>
      <c r="C147" s="55" t="s">
        <v>12</v>
      </c>
      <c r="D147" s="56" t="s">
        <v>122</v>
      </c>
      <c r="E147" s="57" t="s">
        <v>121</v>
      </c>
      <c r="F147" s="307"/>
      <c r="G147" s="307"/>
      <c r="H147" s="307"/>
      <c r="I147" s="307"/>
      <c r="J147" s="333"/>
      <c r="K147" s="334"/>
      <c r="L147" s="335"/>
      <c r="M147" s="335"/>
      <c r="N147" s="335"/>
      <c r="O147" s="334"/>
      <c r="P147" s="335"/>
      <c r="Q147" s="335"/>
      <c r="R147" s="333"/>
      <c r="S147" s="334"/>
      <c r="T147" s="335"/>
      <c r="U147" s="335"/>
      <c r="V147" s="336"/>
      <c r="W147" s="334"/>
      <c r="X147" s="335"/>
      <c r="Y147" s="335"/>
      <c r="AA147" s="66"/>
      <c r="AC147" s="66"/>
    </row>
    <row r="148" spans="2:29">
      <c r="B148" s="45" t="s">
        <v>21</v>
      </c>
      <c r="C148" s="46" t="s">
        <v>12</v>
      </c>
      <c r="D148" s="47">
        <v>100</v>
      </c>
      <c r="E148" s="46" t="s">
        <v>31</v>
      </c>
      <c r="F148" s="304"/>
      <c r="G148" s="304"/>
      <c r="H148" s="304"/>
      <c r="I148" s="304"/>
      <c r="J148" s="304"/>
      <c r="K148" s="332"/>
      <c r="L148" s="332"/>
      <c r="M148" s="332"/>
      <c r="N148" s="332"/>
      <c r="O148" s="332"/>
      <c r="P148" s="332"/>
      <c r="Q148" s="332"/>
      <c r="R148" s="304"/>
      <c r="S148" s="332"/>
      <c r="T148" s="332"/>
      <c r="U148" s="332"/>
      <c r="V148" s="332"/>
      <c r="W148" s="332"/>
      <c r="X148" s="332"/>
      <c r="Y148" s="332"/>
    </row>
    <row r="149" spans="2:29">
      <c r="B149" s="45" t="s">
        <v>21</v>
      </c>
      <c r="C149" s="46" t="s">
        <v>12</v>
      </c>
      <c r="D149" s="47">
        <v>100</v>
      </c>
      <c r="E149" s="46" t="s">
        <v>118</v>
      </c>
      <c r="F149" s="304"/>
      <c r="G149" s="304"/>
      <c r="H149" s="304"/>
      <c r="I149" s="304"/>
      <c r="J149" s="304"/>
      <c r="K149" s="332"/>
      <c r="L149" s="332"/>
      <c r="M149" s="332"/>
      <c r="N149" s="332"/>
      <c r="O149" s="332"/>
      <c r="P149" s="332"/>
      <c r="Q149" s="332"/>
      <c r="R149" s="304"/>
      <c r="S149" s="332"/>
      <c r="T149" s="332"/>
      <c r="U149" s="332"/>
      <c r="V149" s="332"/>
      <c r="W149" s="332"/>
      <c r="X149" s="332"/>
      <c r="Y149" s="332"/>
    </row>
    <row r="150" spans="2:29">
      <c r="B150" s="45" t="s">
        <v>21</v>
      </c>
      <c r="C150" s="46" t="s">
        <v>12</v>
      </c>
      <c r="D150" s="47">
        <v>100</v>
      </c>
      <c r="E150" s="46" t="s">
        <v>119</v>
      </c>
      <c r="F150" s="304"/>
      <c r="G150" s="304"/>
      <c r="H150" s="304"/>
      <c r="I150" s="304"/>
      <c r="J150" s="304"/>
      <c r="K150" s="332"/>
      <c r="L150" s="332"/>
      <c r="M150" s="332"/>
      <c r="N150" s="332"/>
      <c r="O150" s="332"/>
      <c r="P150" s="332"/>
      <c r="Q150" s="332"/>
      <c r="R150" s="304"/>
      <c r="S150" s="332"/>
      <c r="T150" s="332"/>
      <c r="U150" s="332"/>
      <c r="V150" s="332"/>
      <c r="W150" s="332"/>
      <c r="X150" s="332"/>
      <c r="Y150" s="332"/>
    </row>
    <row r="151" spans="2:29">
      <c r="B151" s="45" t="s">
        <v>21</v>
      </c>
      <c r="C151" s="46" t="s">
        <v>12</v>
      </c>
      <c r="D151" s="47">
        <v>100</v>
      </c>
      <c r="E151" s="46" t="s">
        <v>34</v>
      </c>
      <c r="F151" s="304"/>
      <c r="G151" s="304"/>
      <c r="H151" s="304"/>
      <c r="I151" s="304"/>
      <c r="J151" s="304"/>
      <c r="K151" s="332"/>
      <c r="L151" s="332"/>
      <c r="M151" s="332"/>
      <c r="N151" s="332"/>
      <c r="O151" s="332"/>
      <c r="P151" s="332"/>
      <c r="Q151" s="332"/>
      <c r="R151" s="304"/>
      <c r="S151" s="332"/>
      <c r="T151" s="332"/>
      <c r="U151" s="332"/>
      <c r="V151" s="332"/>
      <c r="W151" s="332"/>
      <c r="X151" s="332"/>
      <c r="Y151" s="332"/>
    </row>
    <row r="152" spans="2:29" ht="15.6">
      <c r="B152" s="54" t="s">
        <v>21</v>
      </c>
      <c r="C152" s="55" t="s">
        <v>12</v>
      </c>
      <c r="D152" s="56" t="s">
        <v>123</v>
      </c>
      <c r="E152" s="57" t="s">
        <v>121</v>
      </c>
      <c r="F152" s="307"/>
      <c r="G152" s="307"/>
      <c r="H152" s="307"/>
      <c r="I152" s="307"/>
      <c r="J152" s="333"/>
      <c r="K152" s="334"/>
      <c r="L152" s="335"/>
      <c r="M152" s="335"/>
      <c r="N152" s="335"/>
      <c r="O152" s="334"/>
      <c r="P152" s="335"/>
      <c r="Q152" s="335"/>
      <c r="R152" s="333"/>
      <c r="S152" s="334"/>
      <c r="T152" s="335"/>
      <c r="U152" s="335"/>
      <c r="V152" s="336"/>
      <c r="W152" s="334"/>
      <c r="X152" s="335"/>
      <c r="Y152" s="335"/>
      <c r="AA152" s="66"/>
      <c r="AC152" s="66"/>
    </row>
    <row r="153" spans="2:29" ht="15.6">
      <c r="B153" s="54" t="s">
        <v>21</v>
      </c>
      <c r="C153" s="55" t="s">
        <v>12</v>
      </c>
      <c r="D153" s="67" t="s">
        <v>127</v>
      </c>
      <c r="E153" s="68" t="s">
        <v>31</v>
      </c>
      <c r="F153" s="307"/>
      <c r="G153" s="307"/>
      <c r="H153" s="307"/>
      <c r="I153" s="307"/>
      <c r="J153" s="333"/>
      <c r="K153" s="338"/>
      <c r="L153" s="335"/>
      <c r="M153" s="335"/>
      <c r="N153" s="335"/>
      <c r="O153" s="338"/>
      <c r="P153" s="335"/>
      <c r="Q153" s="335"/>
      <c r="R153" s="333"/>
      <c r="S153" s="338"/>
      <c r="T153" s="335"/>
      <c r="U153" s="335"/>
      <c r="V153" s="336"/>
      <c r="W153" s="338"/>
      <c r="X153" s="335"/>
      <c r="Y153" s="335"/>
      <c r="AA153" s="66"/>
      <c r="AC153" s="66"/>
    </row>
    <row r="154" spans="2:29" ht="15.6">
      <c r="B154" s="54" t="s">
        <v>21</v>
      </c>
      <c r="C154" s="55" t="s">
        <v>12</v>
      </c>
      <c r="D154" s="67" t="s">
        <v>127</v>
      </c>
      <c r="E154" s="68" t="s">
        <v>118</v>
      </c>
      <c r="F154" s="307"/>
      <c r="G154" s="307"/>
      <c r="H154" s="307"/>
      <c r="I154" s="307"/>
      <c r="J154" s="333"/>
      <c r="K154" s="338"/>
      <c r="L154" s="335"/>
      <c r="M154" s="335"/>
      <c r="N154" s="335"/>
      <c r="O154" s="338"/>
      <c r="P154" s="335"/>
      <c r="Q154" s="335"/>
      <c r="R154" s="333"/>
      <c r="S154" s="338"/>
      <c r="T154" s="335"/>
      <c r="U154" s="335"/>
      <c r="V154" s="336"/>
      <c r="W154" s="338"/>
      <c r="X154" s="335"/>
      <c r="Y154" s="335"/>
      <c r="AA154" s="66"/>
      <c r="AC154" s="66"/>
    </row>
    <row r="155" spans="2:29" ht="15.6">
      <c r="B155" s="54" t="s">
        <v>21</v>
      </c>
      <c r="C155" s="55" t="s">
        <v>12</v>
      </c>
      <c r="D155" s="67" t="s">
        <v>127</v>
      </c>
      <c r="E155" s="68" t="s">
        <v>119</v>
      </c>
      <c r="F155" s="307"/>
      <c r="G155" s="307"/>
      <c r="H155" s="307"/>
      <c r="I155" s="307"/>
      <c r="J155" s="333"/>
      <c r="K155" s="338"/>
      <c r="L155" s="335"/>
      <c r="M155" s="335"/>
      <c r="N155" s="335"/>
      <c r="O155" s="338"/>
      <c r="P155" s="335"/>
      <c r="Q155" s="335"/>
      <c r="R155" s="333"/>
      <c r="S155" s="338"/>
      <c r="T155" s="335"/>
      <c r="U155" s="335"/>
      <c r="V155" s="336"/>
      <c r="W155" s="338"/>
      <c r="X155" s="335"/>
      <c r="Y155" s="335"/>
      <c r="AA155" s="66"/>
      <c r="AC155" s="66"/>
    </row>
    <row r="156" spans="2:29" ht="15.6">
      <c r="B156" s="54" t="s">
        <v>21</v>
      </c>
      <c r="C156" s="55" t="s">
        <v>12</v>
      </c>
      <c r="D156" s="67" t="s">
        <v>127</v>
      </c>
      <c r="E156" s="68" t="s">
        <v>34</v>
      </c>
      <c r="F156" s="307"/>
      <c r="G156" s="307"/>
      <c r="H156" s="307"/>
      <c r="I156" s="307"/>
      <c r="J156" s="333"/>
      <c r="K156" s="338"/>
      <c r="L156" s="335"/>
      <c r="M156" s="335"/>
      <c r="N156" s="335"/>
      <c r="O156" s="338"/>
      <c r="P156" s="335"/>
      <c r="Q156" s="335"/>
      <c r="R156" s="333"/>
      <c r="S156" s="338"/>
      <c r="T156" s="335"/>
      <c r="U156" s="335"/>
      <c r="V156" s="336"/>
      <c r="W156" s="338"/>
      <c r="X156" s="335"/>
      <c r="Y156" s="335"/>
      <c r="AA156" s="66"/>
      <c r="AC156" s="66"/>
    </row>
    <row r="157" spans="2:29" ht="15.6">
      <c r="B157" s="76" t="s">
        <v>21</v>
      </c>
      <c r="C157" s="77" t="s">
        <v>131</v>
      </c>
      <c r="D157" s="78" t="s">
        <v>127</v>
      </c>
      <c r="E157" s="79" t="s">
        <v>121</v>
      </c>
      <c r="F157" s="315"/>
      <c r="G157" s="315"/>
      <c r="H157" s="315"/>
      <c r="I157" s="315"/>
      <c r="J157" s="341"/>
      <c r="K157" s="345"/>
      <c r="L157" s="343"/>
      <c r="M157" s="343"/>
      <c r="N157" s="343"/>
      <c r="O157" s="345"/>
      <c r="P157" s="343"/>
      <c r="Q157" s="343"/>
      <c r="R157" s="341"/>
      <c r="S157" s="345"/>
      <c r="T157" s="343"/>
      <c r="U157" s="343"/>
      <c r="V157" s="344"/>
      <c r="W157" s="345"/>
      <c r="X157" s="343"/>
      <c r="Y157" s="343"/>
      <c r="AA157" s="66"/>
      <c r="AC157" s="66"/>
    </row>
    <row r="158" spans="2:29">
      <c r="B158" s="45" t="s">
        <v>21</v>
      </c>
      <c r="C158" s="46" t="s">
        <v>10</v>
      </c>
      <c r="D158" s="47">
        <v>30</v>
      </c>
      <c r="E158" s="46" t="s">
        <v>31</v>
      </c>
      <c r="F158" s="304"/>
      <c r="G158" s="304"/>
      <c r="H158" s="304"/>
      <c r="I158" s="304"/>
      <c r="J158" s="304"/>
      <c r="K158" s="332"/>
      <c r="L158" s="332"/>
      <c r="M158" s="332"/>
      <c r="N158" s="332"/>
      <c r="O158" s="332"/>
      <c r="P158" s="332"/>
      <c r="Q158" s="332"/>
      <c r="R158" s="304"/>
      <c r="S158" s="332"/>
      <c r="T158" s="332"/>
      <c r="U158" s="332"/>
      <c r="V158" s="332"/>
      <c r="W158" s="332"/>
      <c r="X158" s="332"/>
      <c r="Y158" s="332"/>
    </row>
    <row r="159" spans="2:29">
      <c r="B159" s="45" t="s">
        <v>21</v>
      </c>
      <c r="C159" s="46" t="s">
        <v>10</v>
      </c>
      <c r="D159" s="47">
        <v>30</v>
      </c>
      <c r="E159" s="46" t="s">
        <v>118</v>
      </c>
      <c r="F159" s="304"/>
      <c r="G159" s="304"/>
      <c r="H159" s="304"/>
      <c r="I159" s="304"/>
      <c r="J159" s="304"/>
      <c r="K159" s="332"/>
      <c r="L159" s="332"/>
      <c r="M159" s="332"/>
      <c r="N159" s="332"/>
      <c r="O159" s="332"/>
      <c r="P159" s="332"/>
      <c r="Q159" s="332"/>
      <c r="R159" s="304"/>
      <c r="S159" s="332"/>
      <c r="T159" s="332"/>
      <c r="U159" s="332"/>
      <c r="V159" s="332"/>
      <c r="W159" s="332"/>
      <c r="X159" s="332"/>
      <c r="Y159" s="332"/>
    </row>
    <row r="160" spans="2:29">
      <c r="B160" s="45" t="s">
        <v>21</v>
      </c>
      <c r="C160" s="46" t="s">
        <v>10</v>
      </c>
      <c r="D160" s="47">
        <v>30</v>
      </c>
      <c r="E160" s="46" t="s">
        <v>119</v>
      </c>
      <c r="F160" s="304"/>
      <c r="G160" s="304"/>
      <c r="H160" s="304"/>
      <c r="I160" s="304"/>
      <c r="J160" s="304"/>
      <c r="K160" s="332"/>
      <c r="L160" s="332"/>
      <c r="M160" s="332"/>
      <c r="N160" s="332"/>
      <c r="O160" s="332"/>
      <c r="P160" s="332"/>
      <c r="Q160" s="332"/>
      <c r="R160" s="304"/>
      <c r="S160" s="332"/>
      <c r="T160" s="332"/>
      <c r="U160" s="332"/>
      <c r="V160" s="332"/>
      <c r="W160" s="332"/>
      <c r="X160" s="332"/>
      <c r="Y160" s="332"/>
    </row>
    <row r="161" spans="2:29">
      <c r="B161" s="45" t="s">
        <v>21</v>
      </c>
      <c r="C161" s="46" t="s">
        <v>10</v>
      </c>
      <c r="D161" s="47">
        <v>30</v>
      </c>
      <c r="E161" s="46" t="s">
        <v>34</v>
      </c>
      <c r="F161" s="304"/>
      <c r="G161" s="304"/>
      <c r="H161" s="304"/>
      <c r="I161" s="304"/>
      <c r="J161" s="304"/>
      <c r="K161" s="332"/>
      <c r="L161" s="332"/>
      <c r="M161" s="332"/>
      <c r="N161" s="332"/>
      <c r="O161" s="332"/>
      <c r="P161" s="332"/>
      <c r="Q161" s="332"/>
      <c r="R161" s="304"/>
      <c r="S161" s="332"/>
      <c r="T161" s="332"/>
      <c r="U161" s="332"/>
      <c r="V161" s="332"/>
      <c r="W161" s="332"/>
      <c r="X161" s="332"/>
      <c r="Y161" s="332"/>
    </row>
    <row r="162" spans="2:29" ht="15.6">
      <c r="B162" s="54" t="s">
        <v>21</v>
      </c>
      <c r="C162" s="55" t="s">
        <v>10</v>
      </c>
      <c r="D162" s="56" t="s">
        <v>132</v>
      </c>
      <c r="E162" s="57" t="s">
        <v>121</v>
      </c>
      <c r="F162" s="307"/>
      <c r="G162" s="307"/>
      <c r="H162" s="307"/>
      <c r="I162" s="307"/>
      <c r="J162" s="333"/>
      <c r="K162" s="337"/>
      <c r="L162" s="335"/>
      <c r="M162" s="335"/>
      <c r="N162" s="335"/>
      <c r="O162" s="337"/>
      <c r="P162" s="335"/>
      <c r="Q162" s="335"/>
      <c r="R162" s="333"/>
      <c r="S162" s="337"/>
      <c r="T162" s="335"/>
      <c r="U162" s="335"/>
      <c r="V162" s="336"/>
      <c r="W162" s="337"/>
      <c r="X162" s="335"/>
      <c r="Y162" s="335"/>
      <c r="AA162" s="66"/>
      <c r="AC162" s="66"/>
    </row>
    <row r="163" spans="2:29">
      <c r="B163" s="45" t="s">
        <v>21</v>
      </c>
      <c r="C163" s="46" t="s">
        <v>10</v>
      </c>
      <c r="D163" s="47">
        <v>50</v>
      </c>
      <c r="E163" s="46" t="s">
        <v>31</v>
      </c>
      <c r="F163" s="304"/>
      <c r="G163" s="304"/>
      <c r="H163" s="304"/>
      <c r="I163" s="304"/>
      <c r="J163" s="304"/>
      <c r="K163" s="332"/>
      <c r="L163" s="332"/>
      <c r="M163" s="332"/>
      <c r="N163" s="332"/>
      <c r="O163" s="332"/>
      <c r="P163" s="332"/>
      <c r="Q163" s="332"/>
      <c r="R163" s="304"/>
      <c r="S163" s="332"/>
      <c r="T163" s="332"/>
      <c r="U163" s="332"/>
      <c r="V163" s="332"/>
      <c r="W163" s="332"/>
      <c r="X163" s="332"/>
      <c r="Y163" s="332"/>
    </row>
    <row r="164" spans="2:29">
      <c r="B164" s="45" t="s">
        <v>21</v>
      </c>
      <c r="C164" s="46" t="s">
        <v>10</v>
      </c>
      <c r="D164" s="47">
        <v>50</v>
      </c>
      <c r="E164" s="46" t="s">
        <v>118</v>
      </c>
      <c r="F164" s="304"/>
      <c r="G164" s="304"/>
      <c r="H164" s="304"/>
      <c r="I164" s="304"/>
      <c r="J164" s="304"/>
      <c r="K164" s="332"/>
      <c r="L164" s="332"/>
      <c r="M164" s="332"/>
      <c r="N164" s="332"/>
      <c r="O164" s="332"/>
      <c r="P164" s="332"/>
      <c r="Q164" s="332"/>
      <c r="R164" s="304"/>
      <c r="S164" s="332"/>
      <c r="T164" s="332"/>
      <c r="U164" s="332"/>
      <c r="V164" s="332"/>
      <c r="W164" s="332"/>
      <c r="X164" s="332"/>
      <c r="Y164" s="332"/>
    </row>
    <row r="165" spans="2:29">
      <c r="B165" s="45" t="s">
        <v>21</v>
      </c>
      <c r="C165" s="46" t="s">
        <v>10</v>
      </c>
      <c r="D165" s="47">
        <v>50</v>
      </c>
      <c r="E165" s="46" t="s">
        <v>119</v>
      </c>
      <c r="F165" s="304"/>
      <c r="G165" s="304"/>
      <c r="H165" s="304"/>
      <c r="I165" s="304"/>
      <c r="J165" s="304"/>
      <c r="K165" s="332"/>
      <c r="L165" s="332"/>
      <c r="M165" s="332"/>
      <c r="N165" s="332"/>
      <c r="O165" s="332"/>
      <c r="P165" s="332"/>
      <c r="Q165" s="332"/>
      <c r="R165" s="304"/>
      <c r="S165" s="332"/>
      <c r="T165" s="332"/>
      <c r="U165" s="332"/>
      <c r="V165" s="332"/>
      <c r="W165" s="332"/>
      <c r="X165" s="332"/>
      <c r="Y165" s="332"/>
    </row>
    <row r="166" spans="2:29">
      <c r="B166" s="45" t="s">
        <v>21</v>
      </c>
      <c r="C166" s="46" t="s">
        <v>10</v>
      </c>
      <c r="D166" s="47">
        <v>50</v>
      </c>
      <c r="E166" s="46" t="s">
        <v>34</v>
      </c>
      <c r="F166" s="304"/>
      <c r="G166" s="304"/>
      <c r="H166" s="304"/>
      <c r="I166" s="304"/>
      <c r="J166" s="304"/>
      <c r="K166" s="332"/>
      <c r="L166" s="332"/>
      <c r="M166" s="332"/>
      <c r="N166" s="332"/>
      <c r="O166" s="332"/>
      <c r="P166" s="332"/>
      <c r="Q166" s="332"/>
      <c r="R166" s="304"/>
      <c r="S166" s="332"/>
      <c r="T166" s="332"/>
      <c r="U166" s="332"/>
      <c r="V166" s="332"/>
      <c r="W166" s="332"/>
      <c r="X166" s="332"/>
      <c r="Y166" s="332"/>
    </row>
    <row r="167" spans="2:29" ht="15.6">
      <c r="B167" s="54" t="s">
        <v>21</v>
      </c>
      <c r="C167" s="55" t="s">
        <v>10</v>
      </c>
      <c r="D167" s="56" t="s">
        <v>133</v>
      </c>
      <c r="E167" s="57" t="s">
        <v>121</v>
      </c>
      <c r="F167" s="307"/>
      <c r="G167" s="307"/>
      <c r="H167" s="307"/>
      <c r="I167" s="307"/>
      <c r="J167" s="333"/>
      <c r="K167" s="337"/>
      <c r="L167" s="335"/>
      <c r="M167" s="335"/>
      <c r="N167" s="335"/>
      <c r="O167" s="337"/>
      <c r="P167" s="335"/>
      <c r="Q167" s="335"/>
      <c r="R167" s="333"/>
      <c r="S167" s="337"/>
      <c r="T167" s="335"/>
      <c r="U167" s="335"/>
      <c r="V167" s="336"/>
      <c r="W167" s="337"/>
      <c r="X167" s="335"/>
      <c r="Y167" s="335"/>
      <c r="AA167" s="66"/>
      <c r="AC167" s="66"/>
    </row>
    <row r="168" spans="2:29">
      <c r="B168" s="45" t="s">
        <v>21</v>
      </c>
      <c r="C168" s="46" t="s">
        <v>10</v>
      </c>
      <c r="D168" s="47">
        <v>70</v>
      </c>
      <c r="E168" s="46" t="s">
        <v>31</v>
      </c>
      <c r="F168" s="304"/>
      <c r="G168" s="304"/>
      <c r="H168" s="304"/>
      <c r="I168" s="304"/>
      <c r="J168" s="304"/>
      <c r="K168" s="332"/>
      <c r="L168" s="332"/>
      <c r="M168" s="332"/>
      <c r="N168" s="332"/>
      <c r="O168" s="332"/>
      <c r="P168" s="332"/>
      <c r="Q168" s="332"/>
      <c r="R168" s="304"/>
      <c r="S168" s="332"/>
      <c r="T168" s="332"/>
      <c r="U168" s="332"/>
      <c r="V168" s="332"/>
      <c r="W168" s="332"/>
      <c r="X168" s="332"/>
      <c r="Y168" s="332"/>
    </row>
    <row r="169" spans="2:29">
      <c r="B169" s="45" t="s">
        <v>21</v>
      </c>
      <c r="C169" s="46" t="s">
        <v>10</v>
      </c>
      <c r="D169" s="47">
        <v>70</v>
      </c>
      <c r="E169" s="46" t="s">
        <v>118</v>
      </c>
      <c r="F169" s="304"/>
      <c r="G169" s="304"/>
      <c r="H169" s="304"/>
      <c r="I169" s="304"/>
      <c r="J169" s="304"/>
      <c r="K169" s="332"/>
      <c r="L169" s="332"/>
      <c r="M169" s="332"/>
      <c r="N169" s="332"/>
      <c r="O169" s="332"/>
      <c r="P169" s="332"/>
      <c r="Q169" s="332"/>
      <c r="R169" s="304"/>
      <c r="S169" s="332"/>
      <c r="T169" s="332"/>
      <c r="U169" s="332"/>
      <c r="V169" s="332"/>
      <c r="W169" s="332"/>
      <c r="X169" s="332"/>
      <c r="Y169" s="332"/>
    </row>
    <row r="170" spans="2:29">
      <c r="B170" s="45" t="s">
        <v>21</v>
      </c>
      <c r="C170" s="46" t="s">
        <v>10</v>
      </c>
      <c r="D170" s="47">
        <v>70</v>
      </c>
      <c r="E170" s="46" t="s">
        <v>119</v>
      </c>
      <c r="F170" s="304"/>
      <c r="G170" s="304"/>
      <c r="H170" s="304"/>
      <c r="I170" s="304"/>
      <c r="J170" s="304"/>
      <c r="K170" s="332"/>
      <c r="L170" s="332"/>
      <c r="M170" s="332"/>
      <c r="N170" s="332"/>
      <c r="O170" s="332"/>
      <c r="P170" s="332"/>
      <c r="Q170" s="332"/>
      <c r="R170" s="304"/>
      <c r="S170" s="332"/>
      <c r="T170" s="332"/>
      <c r="U170" s="332"/>
      <c r="V170" s="332"/>
      <c r="W170" s="332"/>
      <c r="X170" s="332"/>
      <c r="Y170" s="332"/>
    </row>
    <row r="171" spans="2:29">
      <c r="B171" s="45" t="s">
        <v>21</v>
      </c>
      <c r="C171" s="46" t="s">
        <v>10</v>
      </c>
      <c r="D171" s="47">
        <v>70</v>
      </c>
      <c r="E171" s="46" t="s">
        <v>34</v>
      </c>
      <c r="F171" s="304"/>
      <c r="G171" s="304"/>
      <c r="H171" s="304"/>
      <c r="I171" s="304"/>
      <c r="J171" s="304"/>
      <c r="K171" s="332"/>
      <c r="L171" s="332"/>
      <c r="M171" s="332"/>
      <c r="N171" s="332"/>
      <c r="O171" s="332"/>
      <c r="P171" s="332"/>
      <c r="Q171" s="332"/>
      <c r="R171" s="304"/>
      <c r="S171" s="332"/>
      <c r="T171" s="332"/>
      <c r="U171" s="332"/>
      <c r="V171" s="332"/>
      <c r="W171" s="332"/>
      <c r="X171" s="332"/>
      <c r="Y171" s="332"/>
    </row>
    <row r="172" spans="2:29" ht="15.6">
      <c r="B172" s="54" t="s">
        <v>21</v>
      </c>
      <c r="C172" s="55" t="s">
        <v>10</v>
      </c>
      <c r="D172" s="56" t="s">
        <v>130</v>
      </c>
      <c r="E172" s="57" t="s">
        <v>121</v>
      </c>
      <c r="F172" s="307"/>
      <c r="G172" s="307"/>
      <c r="H172" s="307"/>
      <c r="I172" s="307"/>
      <c r="J172" s="333"/>
      <c r="K172" s="337"/>
      <c r="L172" s="335"/>
      <c r="M172" s="335"/>
      <c r="N172" s="335"/>
      <c r="O172" s="337"/>
      <c r="P172" s="335"/>
      <c r="Q172" s="335"/>
      <c r="R172" s="333"/>
      <c r="S172" s="337"/>
      <c r="T172" s="335"/>
      <c r="U172" s="335"/>
      <c r="V172" s="336"/>
      <c r="W172" s="337"/>
      <c r="X172" s="335"/>
      <c r="Y172" s="335"/>
      <c r="AA172" s="66"/>
      <c r="AC172" s="66"/>
    </row>
    <row r="173" spans="2:29" ht="15.6">
      <c r="B173" s="54" t="s">
        <v>21</v>
      </c>
      <c r="C173" s="55" t="s">
        <v>10</v>
      </c>
      <c r="D173" s="67" t="s">
        <v>127</v>
      </c>
      <c r="E173" s="68" t="s">
        <v>31</v>
      </c>
      <c r="F173" s="307"/>
      <c r="G173" s="307"/>
      <c r="H173" s="307"/>
      <c r="I173" s="307"/>
      <c r="J173" s="333"/>
      <c r="K173" s="338"/>
      <c r="L173" s="335"/>
      <c r="M173" s="335"/>
      <c r="N173" s="335"/>
      <c r="O173" s="338"/>
      <c r="P173" s="335"/>
      <c r="Q173" s="335"/>
      <c r="R173" s="333"/>
      <c r="S173" s="338"/>
      <c r="T173" s="335"/>
      <c r="U173" s="335"/>
      <c r="V173" s="336"/>
      <c r="W173" s="338"/>
      <c r="X173" s="335"/>
      <c r="Y173" s="335"/>
      <c r="AA173" s="66"/>
      <c r="AC173" s="66"/>
    </row>
    <row r="174" spans="2:29" ht="15.6">
      <c r="B174" s="54" t="s">
        <v>21</v>
      </c>
      <c r="C174" s="55" t="s">
        <v>10</v>
      </c>
      <c r="D174" s="67" t="s">
        <v>127</v>
      </c>
      <c r="E174" s="68" t="s">
        <v>118</v>
      </c>
      <c r="F174" s="307"/>
      <c r="G174" s="307"/>
      <c r="H174" s="307"/>
      <c r="I174" s="307"/>
      <c r="J174" s="333"/>
      <c r="K174" s="338"/>
      <c r="L174" s="335"/>
      <c r="M174" s="335"/>
      <c r="N174" s="335"/>
      <c r="O174" s="338"/>
      <c r="P174" s="335"/>
      <c r="Q174" s="335"/>
      <c r="R174" s="333"/>
      <c r="S174" s="338"/>
      <c r="T174" s="335"/>
      <c r="U174" s="335"/>
      <c r="V174" s="336"/>
      <c r="W174" s="338"/>
      <c r="X174" s="335"/>
      <c r="Y174" s="335"/>
      <c r="AA174" s="66"/>
      <c r="AC174" s="66"/>
    </row>
    <row r="175" spans="2:29" ht="15.6">
      <c r="B175" s="54" t="s">
        <v>21</v>
      </c>
      <c r="C175" s="55" t="s">
        <v>10</v>
      </c>
      <c r="D175" s="67" t="s">
        <v>127</v>
      </c>
      <c r="E175" s="68" t="s">
        <v>119</v>
      </c>
      <c r="F175" s="307"/>
      <c r="G175" s="307"/>
      <c r="H175" s="307"/>
      <c r="I175" s="307"/>
      <c r="J175" s="333"/>
      <c r="K175" s="338"/>
      <c r="L175" s="335"/>
      <c r="M175" s="335"/>
      <c r="N175" s="335"/>
      <c r="O175" s="338"/>
      <c r="P175" s="335"/>
      <c r="Q175" s="335"/>
      <c r="R175" s="333"/>
      <c r="S175" s="338"/>
      <c r="T175" s="335"/>
      <c r="U175" s="335"/>
      <c r="V175" s="336"/>
      <c r="W175" s="338"/>
      <c r="X175" s="335"/>
      <c r="Y175" s="335"/>
      <c r="AA175" s="66"/>
      <c r="AC175" s="66"/>
    </row>
    <row r="176" spans="2:29" ht="15.6">
      <c r="B176" s="54" t="s">
        <v>21</v>
      </c>
      <c r="C176" s="55" t="s">
        <v>10</v>
      </c>
      <c r="D176" s="67" t="s">
        <v>127</v>
      </c>
      <c r="E176" s="68" t="s">
        <v>34</v>
      </c>
      <c r="F176" s="307"/>
      <c r="G176" s="307"/>
      <c r="H176" s="307"/>
      <c r="I176" s="307"/>
      <c r="J176" s="333"/>
      <c r="K176" s="338"/>
      <c r="L176" s="335"/>
      <c r="M176" s="335"/>
      <c r="N176" s="335"/>
      <c r="O176" s="338"/>
      <c r="P176" s="335"/>
      <c r="Q176" s="335"/>
      <c r="R176" s="333"/>
      <c r="S176" s="338"/>
      <c r="T176" s="335"/>
      <c r="U176" s="335"/>
      <c r="V176" s="336"/>
      <c r="W176" s="338"/>
      <c r="X176" s="335"/>
      <c r="Y176" s="335"/>
      <c r="AA176" s="66"/>
      <c r="AC176" s="66"/>
    </row>
    <row r="177" spans="2:29" ht="15.6">
      <c r="B177" s="76" t="s">
        <v>21</v>
      </c>
      <c r="C177" s="77" t="s">
        <v>134</v>
      </c>
      <c r="D177" s="78" t="s">
        <v>127</v>
      </c>
      <c r="E177" s="79" t="s">
        <v>121</v>
      </c>
      <c r="F177" s="315"/>
      <c r="G177" s="315"/>
      <c r="H177" s="315"/>
      <c r="I177" s="315"/>
      <c r="J177" s="341"/>
      <c r="K177" s="346"/>
      <c r="L177" s="343"/>
      <c r="M177" s="343"/>
      <c r="N177" s="343"/>
      <c r="O177" s="346"/>
      <c r="P177" s="343"/>
      <c r="Q177" s="343"/>
      <c r="R177" s="341"/>
      <c r="S177" s="346"/>
      <c r="T177" s="343"/>
      <c r="U177" s="343"/>
      <c r="V177" s="344"/>
      <c r="W177" s="346"/>
      <c r="X177" s="343"/>
      <c r="Y177" s="343"/>
      <c r="AA177" s="66"/>
      <c r="AC177" s="66"/>
    </row>
    <row r="178" spans="2:29" ht="15.6">
      <c r="B178" s="76" t="s">
        <v>21</v>
      </c>
      <c r="C178" s="79" t="s">
        <v>135</v>
      </c>
      <c r="D178" s="78" t="s">
        <v>136</v>
      </c>
      <c r="E178" s="77" t="s">
        <v>137</v>
      </c>
      <c r="F178" s="261"/>
      <c r="G178" s="261"/>
      <c r="H178" s="283"/>
      <c r="I178" s="283"/>
      <c r="J178" s="341"/>
      <c r="K178" s="346"/>
      <c r="L178" s="343"/>
      <c r="M178" s="343"/>
      <c r="N178" s="343"/>
      <c r="O178" s="346"/>
      <c r="P178" s="343"/>
      <c r="Q178" s="343"/>
      <c r="R178" s="341"/>
      <c r="S178" s="346"/>
      <c r="T178" s="343"/>
      <c r="U178" s="343"/>
      <c r="V178" s="343"/>
      <c r="W178" s="346"/>
      <c r="X178" s="343"/>
      <c r="Y178" s="343"/>
    </row>
    <row r="179" spans="2:29" ht="15.6">
      <c r="B179" s="76" t="s">
        <v>21</v>
      </c>
      <c r="C179" s="79" t="s">
        <v>135</v>
      </c>
      <c r="D179" s="78" t="s">
        <v>136</v>
      </c>
      <c r="E179" s="77" t="s">
        <v>138</v>
      </c>
      <c r="F179" s="261"/>
      <c r="G179" s="261"/>
      <c r="H179" s="283"/>
      <c r="I179" s="283"/>
      <c r="J179" s="341"/>
      <c r="K179" s="346"/>
      <c r="L179" s="343"/>
      <c r="M179" s="343"/>
      <c r="N179" s="343"/>
      <c r="O179" s="346"/>
      <c r="P179" s="343"/>
      <c r="Q179" s="343"/>
      <c r="R179" s="341"/>
      <c r="S179" s="346"/>
      <c r="T179" s="343"/>
      <c r="U179" s="343"/>
      <c r="V179" s="343"/>
      <c r="W179" s="346"/>
      <c r="X179" s="343"/>
      <c r="Y179" s="343"/>
    </row>
    <row r="180" spans="2:29" ht="15.6">
      <c r="B180" s="76" t="s">
        <v>21</v>
      </c>
      <c r="C180" s="79" t="s">
        <v>135</v>
      </c>
      <c r="D180" s="78" t="s">
        <v>136</v>
      </c>
      <c r="E180" s="77" t="s">
        <v>139</v>
      </c>
      <c r="F180" s="261"/>
      <c r="G180" s="261"/>
      <c r="H180" s="283"/>
      <c r="I180" s="283"/>
      <c r="J180" s="341"/>
      <c r="K180" s="346"/>
      <c r="L180" s="343"/>
      <c r="M180" s="343"/>
      <c r="N180" s="343"/>
      <c r="O180" s="346"/>
      <c r="P180" s="343"/>
      <c r="Q180" s="343"/>
      <c r="R180" s="341"/>
      <c r="S180" s="346"/>
      <c r="T180" s="343"/>
      <c r="U180" s="343"/>
      <c r="V180" s="343"/>
      <c r="W180" s="346"/>
      <c r="X180" s="343"/>
      <c r="Y180" s="343"/>
    </row>
    <row r="181" spans="2:29" ht="15.6">
      <c r="B181" s="76" t="s">
        <v>21</v>
      </c>
      <c r="C181" s="79" t="s">
        <v>135</v>
      </c>
      <c r="D181" s="78" t="s">
        <v>136</v>
      </c>
      <c r="E181" s="77" t="s">
        <v>140</v>
      </c>
      <c r="F181" s="261"/>
      <c r="G181" s="261"/>
      <c r="H181" s="261"/>
      <c r="I181" s="261"/>
      <c r="J181" s="350"/>
      <c r="K181" s="346"/>
      <c r="L181" s="346"/>
      <c r="M181" s="346"/>
      <c r="N181" s="346"/>
      <c r="O181" s="346"/>
      <c r="P181" s="346"/>
      <c r="Q181" s="346"/>
      <c r="R181" s="350"/>
      <c r="S181" s="346"/>
      <c r="T181" s="346"/>
      <c r="U181" s="346"/>
      <c r="V181" s="346"/>
      <c r="W181" s="346"/>
      <c r="X181" s="346"/>
      <c r="Y181" s="346"/>
    </row>
    <row r="182" spans="2:29" ht="15.6">
      <c r="B182" s="96" t="s">
        <v>142</v>
      </c>
      <c r="C182" s="97" t="s">
        <v>135</v>
      </c>
      <c r="D182" s="98" t="s">
        <v>136</v>
      </c>
      <c r="E182" s="97" t="s">
        <v>121</v>
      </c>
      <c r="F182" s="319"/>
      <c r="G182" s="319"/>
      <c r="H182" s="319"/>
      <c r="I182" s="319"/>
      <c r="J182" s="351"/>
      <c r="K182" s="352"/>
      <c r="L182" s="353"/>
      <c r="M182" s="353"/>
      <c r="N182" s="351"/>
      <c r="O182" s="352"/>
      <c r="P182" s="353"/>
      <c r="Q182" s="353"/>
      <c r="R182" s="351"/>
      <c r="S182" s="352"/>
      <c r="T182" s="353"/>
      <c r="U182" s="353"/>
      <c r="V182" s="354"/>
      <c r="W182" s="352"/>
      <c r="X182" s="353"/>
      <c r="Y182" s="353"/>
    </row>
    <row r="183" spans="2:29">
      <c r="B183" s="45" t="s">
        <v>23</v>
      </c>
      <c r="C183" s="46" t="s">
        <v>14</v>
      </c>
      <c r="D183" s="47">
        <v>80</v>
      </c>
      <c r="E183" s="46" t="s">
        <v>31</v>
      </c>
      <c r="F183" s="304"/>
      <c r="G183" s="304"/>
      <c r="H183" s="304"/>
      <c r="I183" s="304"/>
      <c r="J183" s="304"/>
      <c r="K183" s="332"/>
      <c r="L183" s="332"/>
      <c r="M183" s="332"/>
      <c r="N183" s="332"/>
      <c r="O183" s="332"/>
      <c r="P183" s="332"/>
      <c r="Q183" s="332"/>
      <c r="R183" s="304"/>
      <c r="S183" s="332"/>
      <c r="T183" s="332"/>
      <c r="U183" s="332"/>
      <c r="V183" s="332"/>
      <c r="W183" s="332"/>
      <c r="X183" s="332"/>
      <c r="Y183" s="332"/>
    </row>
    <row r="184" spans="2:29">
      <c r="B184" s="45" t="s">
        <v>23</v>
      </c>
      <c r="C184" s="46" t="s">
        <v>14</v>
      </c>
      <c r="D184" s="47">
        <v>80</v>
      </c>
      <c r="E184" s="46" t="s">
        <v>118</v>
      </c>
      <c r="F184" s="304"/>
      <c r="G184" s="304"/>
      <c r="H184" s="304"/>
      <c r="I184" s="304"/>
      <c r="J184" s="304"/>
      <c r="K184" s="332"/>
      <c r="L184" s="332"/>
      <c r="M184" s="332"/>
      <c r="N184" s="332"/>
      <c r="O184" s="332"/>
      <c r="P184" s="332"/>
      <c r="Q184" s="332"/>
      <c r="R184" s="304"/>
      <c r="S184" s="332"/>
      <c r="T184" s="332"/>
      <c r="U184" s="332"/>
      <c r="V184" s="332"/>
      <c r="W184" s="332"/>
      <c r="X184" s="332"/>
      <c r="Y184" s="332"/>
    </row>
    <row r="185" spans="2:29">
      <c r="B185" s="45" t="s">
        <v>23</v>
      </c>
      <c r="C185" s="46" t="s">
        <v>14</v>
      </c>
      <c r="D185" s="47">
        <v>80</v>
      </c>
      <c r="E185" s="46" t="s">
        <v>119</v>
      </c>
      <c r="F185" s="304"/>
      <c r="G185" s="304"/>
      <c r="H185" s="304"/>
      <c r="I185" s="304"/>
      <c r="J185" s="304"/>
      <c r="K185" s="332"/>
      <c r="L185" s="332"/>
      <c r="M185" s="332"/>
      <c r="N185" s="332"/>
      <c r="O185" s="332"/>
      <c r="P185" s="332"/>
      <c r="Q185" s="332"/>
      <c r="R185" s="304"/>
      <c r="S185" s="332"/>
      <c r="T185" s="332"/>
      <c r="U185" s="332"/>
      <c r="V185" s="332"/>
      <c r="W185" s="332"/>
      <c r="X185" s="332"/>
      <c r="Y185" s="332"/>
    </row>
    <row r="186" spans="2:29">
      <c r="B186" s="45" t="s">
        <v>23</v>
      </c>
      <c r="C186" s="46" t="s">
        <v>14</v>
      </c>
      <c r="D186" s="47">
        <v>80</v>
      </c>
      <c r="E186" s="46" t="s">
        <v>34</v>
      </c>
      <c r="F186" s="304"/>
      <c r="G186" s="304"/>
      <c r="H186" s="304"/>
      <c r="I186" s="304"/>
      <c r="J186" s="304"/>
      <c r="K186" s="332"/>
      <c r="L186" s="332"/>
      <c r="M186" s="332"/>
      <c r="N186" s="332"/>
      <c r="O186" s="332"/>
      <c r="P186" s="332"/>
      <c r="Q186" s="332"/>
      <c r="R186" s="304"/>
      <c r="S186" s="332"/>
      <c r="T186" s="332"/>
      <c r="U186" s="332"/>
      <c r="V186" s="332"/>
      <c r="W186" s="332"/>
      <c r="X186" s="332"/>
      <c r="Y186" s="332"/>
    </row>
    <row r="187" spans="2:29" s="66" customFormat="1" ht="15.6">
      <c r="B187" s="54" t="s">
        <v>23</v>
      </c>
      <c r="C187" s="55" t="s">
        <v>14</v>
      </c>
      <c r="D187" s="56" t="s">
        <v>120</v>
      </c>
      <c r="E187" s="57" t="s">
        <v>121</v>
      </c>
      <c r="F187" s="307"/>
      <c r="G187" s="307"/>
      <c r="H187" s="307"/>
      <c r="I187" s="307"/>
      <c r="J187" s="333"/>
      <c r="K187" s="334"/>
      <c r="L187" s="335"/>
      <c r="M187" s="335"/>
      <c r="N187" s="335"/>
      <c r="O187" s="334"/>
      <c r="P187" s="335"/>
      <c r="Q187" s="335"/>
      <c r="R187" s="333"/>
      <c r="S187" s="334"/>
      <c r="T187" s="335"/>
      <c r="U187" s="335"/>
      <c r="V187" s="336"/>
      <c r="W187" s="334"/>
      <c r="X187" s="335"/>
      <c r="Y187" s="335"/>
    </row>
    <row r="188" spans="2:29">
      <c r="B188" s="45" t="s">
        <v>23</v>
      </c>
      <c r="C188" s="46" t="s">
        <v>14</v>
      </c>
      <c r="D188" s="47">
        <v>90</v>
      </c>
      <c r="E188" s="46" t="s">
        <v>31</v>
      </c>
      <c r="F188" s="304"/>
      <c r="G188" s="304"/>
      <c r="H188" s="304"/>
      <c r="I188" s="304"/>
      <c r="J188" s="304"/>
      <c r="K188" s="332"/>
      <c r="L188" s="332"/>
      <c r="M188" s="332"/>
      <c r="N188" s="332"/>
      <c r="O188" s="332"/>
      <c r="P188" s="332"/>
      <c r="Q188" s="332"/>
      <c r="R188" s="304"/>
      <c r="S188" s="332"/>
      <c r="T188" s="332"/>
      <c r="U188" s="332"/>
      <c r="V188" s="332"/>
      <c r="W188" s="332"/>
      <c r="X188" s="332"/>
      <c r="Y188" s="332"/>
    </row>
    <row r="189" spans="2:29">
      <c r="B189" s="45" t="s">
        <v>23</v>
      </c>
      <c r="C189" s="46" t="s">
        <v>14</v>
      </c>
      <c r="D189" s="47">
        <v>90</v>
      </c>
      <c r="E189" s="46" t="s">
        <v>118</v>
      </c>
      <c r="F189" s="304"/>
      <c r="G189" s="304"/>
      <c r="H189" s="304"/>
      <c r="I189" s="304"/>
      <c r="J189" s="304"/>
      <c r="K189" s="332"/>
      <c r="L189" s="332"/>
      <c r="M189" s="332"/>
      <c r="N189" s="332"/>
      <c r="O189" s="332"/>
      <c r="P189" s="332"/>
      <c r="Q189" s="332"/>
      <c r="R189" s="304"/>
      <c r="S189" s="332"/>
      <c r="T189" s="332"/>
      <c r="U189" s="332"/>
      <c r="V189" s="332"/>
      <c r="W189" s="332"/>
      <c r="X189" s="332"/>
      <c r="Y189" s="332"/>
    </row>
    <row r="190" spans="2:29">
      <c r="B190" s="45" t="s">
        <v>23</v>
      </c>
      <c r="C190" s="46" t="s">
        <v>14</v>
      </c>
      <c r="D190" s="47">
        <v>90</v>
      </c>
      <c r="E190" s="46" t="s">
        <v>119</v>
      </c>
      <c r="F190" s="304"/>
      <c r="G190" s="304"/>
      <c r="H190" s="304"/>
      <c r="I190" s="304"/>
      <c r="J190" s="304"/>
      <c r="K190" s="332"/>
      <c r="L190" s="332"/>
      <c r="M190" s="332"/>
      <c r="N190" s="332"/>
      <c r="O190" s="332"/>
      <c r="P190" s="332"/>
      <c r="Q190" s="332"/>
      <c r="R190" s="304"/>
      <c r="S190" s="332"/>
      <c r="T190" s="332"/>
      <c r="U190" s="332"/>
      <c r="V190" s="332"/>
      <c r="W190" s="332"/>
      <c r="X190" s="332"/>
      <c r="Y190" s="332"/>
    </row>
    <row r="191" spans="2:29">
      <c r="B191" s="45" t="s">
        <v>23</v>
      </c>
      <c r="C191" s="46" t="s">
        <v>14</v>
      </c>
      <c r="D191" s="47">
        <v>90</v>
      </c>
      <c r="E191" s="46" t="s">
        <v>34</v>
      </c>
      <c r="F191" s="304"/>
      <c r="G191" s="304"/>
      <c r="H191" s="304"/>
      <c r="I191" s="304"/>
      <c r="J191" s="304"/>
      <c r="K191" s="332"/>
      <c r="L191" s="332"/>
      <c r="M191" s="332"/>
      <c r="N191" s="332"/>
      <c r="O191" s="332"/>
      <c r="P191" s="332"/>
      <c r="Q191" s="332"/>
      <c r="R191" s="304"/>
      <c r="S191" s="332"/>
      <c r="T191" s="332"/>
      <c r="U191" s="332"/>
      <c r="V191" s="332"/>
      <c r="W191" s="332"/>
      <c r="X191" s="332"/>
      <c r="Y191" s="332"/>
    </row>
    <row r="192" spans="2:29" s="66" customFormat="1" ht="15.6">
      <c r="B192" s="54" t="s">
        <v>23</v>
      </c>
      <c r="C192" s="55" t="s">
        <v>14</v>
      </c>
      <c r="D192" s="56" t="s">
        <v>122</v>
      </c>
      <c r="E192" s="57" t="s">
        <v>121</v>
      </c>
      <c r="F192" s="307"/>
      <c r="G192" s="307"/>
      <c r="H192" s="307"/>
      <c r="I192" s="307"/>
      <c r="J192" s="333"/>
      <c r="K192" s="334"/>
      <c r="L192" s="335"/>
      <c r="M192" s="335"/>
      <c r="N192" s="335"/>
      <c r="O192" s="334"/>
      <c r="P192" s="335"/>
      <c r="Q192" s="335"/>
      <c r="R192" s="333"/>
      <c r="S192" s="334"/>
      <c r="T192" s="335"/>
      <c r="U192" s="335"/>
      <c r="V192" s="336"/>
      <c r="W192" s="334"/>
      <c r="X192" s="335"/>
      <c r="Y192" s="335"/>
    </row>
    <row r="193" spans="2:25">
      <c r="B193" s="45" t="s">
        <v>23</v>
      </c>
      <c r="C193" s="46" t="s">
        <v>14</v>
      </c>
      <c r="D193" s="47">
        <v>100</v>
      </c>
      <c r="E193" s="46" t="s">
        <v>31</v>
      </c>
      <c r="F193" s="304"/>
      <c r="G193" s="304"/>
      <c r="H193" s="304"/>
      <c r="I193" s="304"/>
      <c r="J193" s="304"/>
      <c r="K193" s="332"/>
      <c r="L193" s="332"/>
      <c r="M193" s="332"/>
      <c r="N193" s="332"/>
      <c r="O193" s="332"/>
      <c r="P193" s="332"/>
      <c r="Q193" s="332"/>
      <c r="R193" s="304"/>
      <c r="S193" s="332"/>
      <c r="T193" s="332"/>
      <c r="U193" s="332"/>
      <c r="V193" s="332"/>
      <c r="W193" s="332"/>
      <c r="X193" s="332"/>
      <c r="Y193" s="332"/>
    </row>
    <row r="194" spans="2:25">
      <c r="B194" s="45" t="s">
        <v>23</v>
      </c>
      <c r="C194" s="46" t="s">
        <v>14</v>
      </c>
      <c r="D194" s="47">
        <v>100</v>
      </c>
      <c r="E194" s="46" t="s">
        <v>118</v>
      </c>
      <c r="F194" s="304"/>
      <c r="G194" s="304"/>
      <c r="H194" s="304"/>
      <c r="I194" s="304"/>
      <c r="J194" s="304"/>
      <c r="K194" s="332"/>
      <c r="L194" s="332"/>
      <c r="M194" s="332"/>
      <c r="N194" s="332"/>
      <c r="O194" s="332"/>
      <c r="P194" s="332"/>
      <c r="Q194" s="332"/>
      <c r="R194" s="304"/>
      <c r="S194" s="332"/>
      <c r="T194" s="332"/>
      <c r="U194" s="332"/>
      <c r="V194" s="332"/>
      <c r="W194" s="332"/>
      <c r="X194" s="332"/>
      <c r="Y194" s="332"/>
    </row>
    <row r="195" spans="2:25">
      <c r="B195" s="45" t="s">
        <v>23</v>
      </c>
      <c r="C195" s="46" t="s">
        <v>14</v>
      </c>
      <c r="D195" s="47">
        <v>100</v>
      </c>
      <c r="E195" s="46" t="s">
        <v>119</v>
      </c>
      <c r="F195" s="304"/>
      <c r="G195" s="304"/>
      <c r="H195" s="304"/>
      <c r="I195" s="304"/>
      <c r="J195" s="304"/>
      <c r="K195" s="332"/>
      <c r="L195" s="332"/>
      <c r="M195" s="332"/>
      <c r="N195" s="332"/>
      <c r="O195" s="332"/>
      <c r="P195" s="332"/>
      <c r="Q195" s="332"/>
      <c r="R195" s="304"/>
      <c r="S195" s="332"/>
      <c r="T195" s="332"/>
      <c r="U195" s="332"/>
      <c r="V195" s="332"/>
      <c r="W195" s="332"/>
      <c r="X195" s="332"/>
      <c r="Y195" s="332"/>
    </row>
    <row r="196" spans="2:25">
      <c r="B196" s="45" t="s">
        <v>23</v>
      </c>
      <c r="C196" s="46" t="s">
        <v>14</v>
      </c>
      <c r="D196" s="47">
        <v>100</v>
      </c>
      <c r="E196" s="46" t="s">
        <v>34</v>
      </c>
      <c r="F196" s="304"/>
      <c r="G196" s="304"/>
      <c r="H196" s="304"/>
      <c r="I196" s="304"/>
      <c r="J196" s="304"/>
      <c r="K196" s="332"/>
      <c r="L196" s="332"/>
      <c r="M196" s="332"/>
      <c r="N196" s="332"/>
      <c r="O196" s="332"/>
      <c r="P196" s="332"/>
      <c r="Q196" s="332"/>
      <c r="R196" s="304"/>
      <c r="S196" s="332"/>
      <c r="T196" s="332"/>
      <c r="U196" s="332"/>
      <c r="V196" s="332"/>
      <c r="W196" s="332"/>
      <c r="X196" s="332"/>
      <c r="Y196" s="332"/>
    </row>
    <row r="197" spans="2:25" s="66" customFormat="1" ht="15.6">
      <c r="B197" s="54" t="s">
        <v>23</v>
      </c>
      <c r="C197" s="55" t="s">
        <v>14</v>
      </c>
      <c r="D197" s="56" t="s">
        <v>123</v>
      </c>
      <c r="E197" s="57" t="s">
        <v>121</v>
      </c>
      <c r="F197" s="307"/>
      <c r="G197" s="307"/>
      <c r="H197" s="307"/>
      <c r="I197" s="307"/>
      <c r="J197" s="333"/>
      <c r="K197" s="334"/>
      <c r="L197" s="335"/>
      <c r="M197" s="335"/>
      <c r="N197" s="335"/>
      <c r="O197" s="334"/>
      <c r="P197" s="335"/>
      <c r="Q197" s="335"/>
      <c r="R197" s="333"/>
      <c r="S197" s="334"/>
      <c r="T197" s="335"/>
      <c r="U197" s="335"/>
      <c r="V197" s="336"/>
      <c r="W197" s="334"/>
      <c r="X197" s="335"/>
      <c r="Y197" s="335"/>
    </row>
    <row r="198" spans="2:25">
      <c r="B198" s="45" t="s">
        <v>23</v>
      </c>
      <c r="C198" s="46" t="s">
        <v>14</v>
      </c>
      <c r="D198" s="47">
        <v>110</v>
      </c>
      <c r="E198" s="46" t="s">
        <v>31</v>
      </c>
      <c r="F198" s="304"/>
      <c r="G198" s="304"/>
      <c r="H198" s="304"/>
      <c r="I198" s="304"/>
      <c r="J198" s="304"/>
      <c r="K198" s="332"/>
      <c r="L198" s="332"/>
      <c r="M198" s="332"/>
      <c r="N198" s="332"/>
      <c r="O198" s="332"/>
      <c r="P198" s="332"/>
      <c r="Q198" s="332"/>
      <c r="R198" s="304"/>
      <c r="S198" s="332"/>
      <c r="T198" s="332"/>
      <c r="U198" s="332"/>
      <c r="V198" s="332"/>
      <c r="W198" s="332"/>
      <c r="X198" s="332"/>
      <c r="Y198" s="332"/>
    </row>
    <row r="199" spans="2:25">
      <c r="B199" s="45" t="s">
        <v>23</v>
      </c>
      <c r="C199" s="46" t="s">
        <v>14</v>
      </c>
      <c r="D199" s="47">
        <v>110</v>
      </c>
      <c r="E199" s="46" t="s">
        <v>118</v>
      </c>
      <c r="F199" s="304"/>
      <c r="G199" s="304"/>
      <c r="H199" s="304"/>
      <c r="I199" s="304"/>
      <c r="J199" s="304"/>
      <c r="K199" s="332"/>
      <c r="L199" s="332"/>
      <c r="M199" s="332"/>
      <c r="N199" s="332"/>
      <c r="O199" s="332"/>
      <c r="P199" s="332"/>
      <c r="Q199" s="332"/>
      <c r="R199" s="304"/>
      <c r="S199" s="332"/>
      <c r="T199" s="332"/>
      <c r="U199" s="332"/>
      <c r="V199" s="332"/>
      <c r="W199" s="332"/>
      <c r="X199" s="332"/>
      <c r="Y199" s="332"/>
    </row>
    <row r="200" spans="2:25">
      <c r="B200" s="45" t="s">
        <v>23</v>
      </c>
      <c r="C200" s="46" t="s">
        <v>14</v>
      </c>
      <c r="D200" s="47">
        <v>110</v>
      </c>
      <c r="E200" s="46" t="s">
        <v>119</v>
      </c>
      <c r="F200" s="304"/>
      <c r="G200" s="304"/>
      <c r="H200" s="304"/>
      <c r="I200" s="304"/>
      <c r="J200" s="304"/>
      <c r="K200" s="332"/>
      <c r="L200" s="332"/>
      <c r="M200" s="332"/>
      <c r="N200" s="332"/>
      <c r="O200" s="332"/>
      <c r="P200" s="332"/>
      <c r="Q200" s="332"/>
      <c r="R200" s="304"/>
      <c r="S200" s="332"/>
      <c r="T200" s="332"/>
      <c r="U200" s="332"/>
      <c r="V200" s="332"/>
      <c r="W200" s="332"/>
      <c r="X200" s="332"/>
      <c r="Y200" s="332"/>
    </row>
    <row r="201" spans="2:25">
      <c r="B201" s="45" t="s">
        <v>23</v>
      </c>
      <c r="C201" s="46" t="s">
        <v>14</v>
      </c>
      <c r="D201" s="47">
        <v>110</v>
      </c>
      <c r="E201" s="46" t="s">
        <v>34</v>
      </c>
      <c r="F201" s="304"/>
      <c r="G201" s="304"/>
      <c r="H201" s="304"/>
      <c r="I201" s="304"/>
      <c r="J201" s="304"/>
      <c r="K201" s="332"/>
      <c r="L201" s="332"/>
      <c r="M201" s="332"/>
      <c r="N201" s="332"/>
      <c r="O201" s="332"/>
      <c r="P201" s="332"/>
      <c r="Q201" s="332"/>
      <c r="R201" s="304"/>
      <c r="S201" s="332"/>
      <c r="T201" s="332"/>
      <c r="U201" s="332"/>
      <c r="V201" s="332"/>
      <c r="W201" s="332"/>
      <c r="X201" s="332"/>
      <c r="Y201" s="332"/>
    </row>
    <row r="202" spans="2:25" s="66" customFormat="1" ht="15.6">
      <c r="B202" s="54" t="s">
        <v>23</v>
      </c>
      <c r="C202" s="55" t="s">
        <v>14</v>
      </c>
      <c r="D202" s="56" t="s">
        <v>124</v>
      </c>
      <c r="E202" s="57" t="s">
        <v>121</v>
      </c>
      <c r="F202" s="307"/>
      <c r="G202" s="307"/>
      <c r="H202" s="307"/>
      <c r="I202" s="307"/>
      <c r="J202" s="333"/>
      <c r="K202" s="334"/>
      <c r="L202" s="335"/>
      <c r="M202" s="335"/>
      <c r="N202" s="335"/>
      <c r="O202" s="334"/>
      <c r="P202" s="335"/>
      <c r="Q202" s="335"/>
      <c r="R202" s="333"/>
      <c r="S202" s="334"/>
      <c r="T202" s="335"/>
      <c r="U202" s="335"/>
      <c r="V202" s="336"/>
      <c r="W202" s="334"/>
      <c r="X202" s="335"/>
      <c r="Y202" s="335"/>
    </row>
    <row r="203" spans="2:25">
      <c r="B203" s="45" t="s">
        <v>23</v>
      </c>
      <c r="C203" s="46" t="s">
        <v>14</v>
      </c>
      <c r="D203" s="47">
        <v>120</v>
      </c>
      <c r="E203" s="46" t="s">
        <v>31</v>
      </c>
      <c r="F203" s="304"/>
      <c r="G203" s="304"/>
      <c r="H203" s="304"/>
      <c r="I203" s="304"/>
      <c r="J203" s="304"/>
      <c r="K203" s="332"/>
      <c r="L203" s="332"/>
      <c r="M203" s="332"/>
      <c r="N203" s="332"/>
      <c r="O203" s="332"/>
      <c r="P203" s="332"/>
      <c r="Q203" s="332"/>
      <c r="R203" s="304"/>
      <c r="S203" s="332"/>
      <c r="T203" s="332"/>
      <c r="U203" s="332"/>
      <c r="V203" s="332"/>
      <c r="W203" s="332"/>
      <c r="X203" s="332"/>
      <c r="Y203" s="332"/>
    </row>
    <row r="204" spans="2:25">
      <c r="B204" s="45" t="s">
        <v>23</v>
      </c>
      <c r="C204" s="46" t="s">
        <v>14</v>
      </c>
      <c r="D204" s="47">
        <v>120</v>
      </c>
      <c r="E204" s="46" t="s">
        <v>118</v>
      </c>
      <c r="F204" s="304"/>
      <c r="G204" s="304"/>
      <c r="H204" s="304"/>
      <c r="I204" s="304"/>
      <c r="J204" s="304"/>
      <c r="K204" s="332"/>
      <c r="L204" s="332"/>
      <c r="M204" s="332"/>
      <c r="N204" s="332"/>
      <c r="O204" s="332"/>
      <c r="P204" s="332"/>
      <c r="Q204" s="332"/>
      <c r="R204" s="304"/>
      <c r="S204" s="332"/>
      <c r="T204" s="332"/>
      <c r="U204" s="332"/>
      <c r="V204" s="332"/>
      <c r="W204" s="332"/>
      <c r="X204" s="332"/>
      <c r="Y204" s="332"/>
    </row>
    <row r="205" spans="2:25">
      <c r="B205" s="45" t="s">
        <v>23</v>
      </c>
      <c r="C205" s="46" t="s">
        <v>14</v>
      </c>
      <c r="D205" s="47">
        <v>120</v>
      </c>
      <c r="E205" s="46" t="s">
        <v>119</v>
      </c>
      <c r="F205" s="304"/>
      <c r="G205" s="304"/>
      <c r="H205" s="304"/>
      <c r="I205" s="304"/>
      <c r="J205" s="304"/>
      <c r="K205" s="332"/>
      <c r="L205" s="332"/>
      <c r="M205" s="332"/>
      <c r="N205" s="332"/>
      <c r="O205" s="332"/>
      <c r="P205" s="332"/>
      <c r="Q205" s="332"/>
      <c r="R205" s="304"/>
      <c r="S205" s="332"/>
      <c r="T205" s="332"/>
      <c r="U205" s="332"/>
      <c r="V205" s="332"/>
      <c r="W205" s="332"/>
      <c r="X205" s="332"/>
      <c r="Y205" s="332"/>
    </row>
    <row r="206" spans="2:25">
      <c r="B206" s="45" t="s">
        <v>23</v>
      </c>
      <c r="C206" s="46" t="s">
        <v>14</v>
      </c>
      <c r="D206" s="47">
        <v>120</v>
      </c>
      <c r="E206" s="46" t="s">
        <v>34</v>
      </c>
      <c r="F206" s="304"/>
      <c r="G206" s="304"/>
      <c r="H206" s="304"/>
      <c r="I206" s="304"/>
      <c r="J206" s="304"/>
      <c r="K206" s="332"/>
      <c r="L206" s="332"/>
      <c r="M206" s="332"/>
      <c r="N206" s="332"/>
      <c r="O206" s="332"/>
      <c r="P206" s="332"/>
      <c r="Q206" s="332"/>
      <c r="R206" s="304"/>
      <c r="S206" s="332"/>
      <c r="T206" s="332"/>
      <c r="U206" s="332"/>
      <c r="V206" s="332"/>
      <c r="W206" s="332"/>
      <c r="X206" s="332"/>
      <c r="Y206" s="332"/>
    </row>
    <row r="207" spans="2:25" s="66" customFormat="1" ht="15.6">
      <c r="B207" s="54" t="s">
        <v>23</v>
      </c>
      <c r="C207" s="55" t="s">
        <v>14</v>
      </c>
      <c r="D207" s="56" t="s">
        <v>125</v>
      </c>
      <c r="E207" s="57" t="s">
        <v>121</v>
      </c>
      <c r="F207" s="307"/>
      <c r="G207" s="307"/>
      <c r="H207" s="307"/>
      <c r="I207" s="307"/>
      <c r="J207" s="333"/>
      <c r="K207" s="334"/>
      <c r="L207" s="335"/>
      <c r="M207" s="335"/>
      <c r="N207" s="335"/>
      <c r="O207" s="334"/>
      <c r="P207" s="335"/>
      <c r="Q207" s="335"/>
      <c r="R207" s="333"/>
      <c r="S207" s="334"/>
      <c r="T207" s="335"/>
      <c r="U207" s="335"/>
      <c r="V207" s="336"/>
      <c r="W207" s="334"/>
      <c r="X207" s="335"/>
      <c r="Y207" s="335"/>
    </row>
    <row r="208" spans="2:25">
      <c r="B208" s="45" t="s">
        <v>23</v>
      </c>
      <c r="C208" s="46" t="s">
        <v>14</v>
      </c>
      <c r="D208" s="47">
        <v>130</v>
      </c>
      <c r="E208" s="46" t="s">
        <v>31</v>
      </c>
      <c r="F208" s="304"/>
      <c r="G208" s="304"/>
      <c r="H208" s="304"/>
      <c r="I208" s="304"/>
      <c r="J208" s="304"/>
      <c r="K208" s="332"/>
      <c r="L208" s="332"/>
      <c r="M208" s="332"/>
      <c r="N208" s="332"/>
      <c r="O208" s="332"/>
      <c r="P208" s="332"/>
      <c r="Q208" s="332"/>
      <c r="R208" s="304"/>
      <c r="S208" s="332"/>
      <c r="T208" s="332"/>
      <c r="U208" s="332"/>
      <c r="V208" s="332"/>
      <c r="W208" s="332"/>
      <c r="X208" s="332"/>
      <c r="Y208" s="332"/>
    </row>
    <row r="209" spans="2:29">
      <c r="B209" s="45" t="s">
        <v>23</v>
      </c>
      <c r="C209" s="46" t="s">
        <v>14</v>
      </c>
      <c r="D209" s="47">
        <v>130</v>
      </c>
      <c r="E209" s="46" t="s">
        <v>118</v>
      </c>
      <c r="F209" s="304"/>
      <c r="G209" s="304"/>
      <c r="H209" s="304"/>
      <c r="I209" s="304"/>
      <c r="J209" s="304"/>
      <c r="K209" s="332"/>
      <c r="L209" s="332"/>
      <c r="M209" s="332"/>
      <c r="N209" s="332"/>
      <c r="O209" s="332"/>
      <c r="P209" s="332"/>
      <c r="Q209" s="332"/>
      <c r="R209" s="304"/>
      <c r="S209" s="332"/>
      <c r="T209" s="332"/>
      <c r="U209" s="332"/>
      <c r="V209" s="332"/>
      <c r="W209" s="332"/>
      <c r="X209" s="332"/>
      <c r="Y209" s="332"/>
    </row>
    <row r="210" spans="2:29">
      <c r="B210" s="45" t="s">
        <v>23</v>
      </c>
      <c r="C210" s="46" t="s">
        <v>14</v>
      </c>
      <c r="D210" s="47">
        <v>130</v>
      </c>
      <c r="E210" s="46" t="s">
        <v>119</v>
      </c>
      <c r="F210" s="304"/>
      <c r="G210" s="304"/>
      <c r="H210" s="304"/>
      <c r="I210" s="304"/>
      <c r="J210" s="304"/>
      <c r="K210" s="332"/>
      <c r="L210" s="332"/>
      <c r="M210" s="332"/>
      <c r="N210" s="332"/>
      <c r="O210" s="332"/>
      <c r="P210" s="332"/>
      <c r="Q210" s="332"/>
      <c r="R210" s="304"/>
      <c r="S210" s="332"/>
      <c r="T210" s="332"/>
      <c r="U210" s="332"/>
      <c r="V210" s="332"/>
      <c r="W210" s="332"/>
      <c r="X210" s="332"/>
      <c r="Y210" s="332"/>
    </row>
    <row r="211" spans="2:29">
      <c r="B211" s="45" t="s">
        <v>23</v>
      </c>
      <c r="C211" s="46" t="s">
        <v>14</v>
      </c>
      <c r="D211" s="47">
        <v>130</v>
      </c>
      <c r="E211" s="46" t="s">
        <v>34</v>
      </c>
      <c r="F211" s="304"/>
      <c r="G211" s="304"/>
      <c r="H211" s="304"/>
      <c r="I211" s="304"/>
      <c r="J211" s="304"/>
      <c r="K211" s="332"/>
      <c r="L211" s="332"/>
      <c r="M211" s="332"/>
      <c r="N211" s="332"/>
      <c r="O211" s="332"/>
      <c r="P211" s="332"/>
      <c r="Q211" s="332"/>
      <c r="R211" s="304"/>
      <c r="S211" s="332"/>
      <c r="T211" s="332"/>
      <c r="U211" s="332"/>
      <c r="V211" s="332"/>
      <c r="W211" s="332"/>
      <c r="X211" s="332"/>
      <c r="Y211" s="332"/>
    </row>
    <row r="212" spans="2:29" s="66" customFormat="1" ht="15.6">
      <c r="B212" s="54" t="s">
        <v>23</v>
      </c>
      <c r="C212" s="55" t="s">
        <v>14</v>
      </c>
      <c r="D212" s="56" t="s">
        <v>126</v>
      </c>
      <c r="E212" s="57" t="s">
        <v>121</v>
      </c>
      <c r="F212" s="307"/>
      <c r="G212" s="307"/>
      <c r="H212" s="307"/>
      <c r="I212" s="307"/>
      <c r="J212" s="333"/>
      <c r="K212" s="334"/>
      <c r="L212" s="335"/>
      <c r="M212" s="335"/>
      <c r="N212" s="335"/>
      <c r="O212" s="334"/>
      <c r="P212" s="335"/>
      <c r="Q212" s="335"/>
      <c r="R212" s="333"/>
      <c r="S212" s="334"/>
      <c r="T212" s="335"/>
      <c r="U212" s="335"/>
      <c r="V212" s="336"/>
      <c r="W212" s="334"/>
      <c r="X212" s="335"/>
      <c r="Y212" s="335"/>
    </row>
    <row r="213" spans="2:29" ht="15.6">
      <c r="B213" s="54" t="s">
        <v>23</v>
      </c>
      <c r="C213" s="55" t="s">
        <v>14</v>
      </c>
      <c r="D213" s="67" t="s">
        <v>127</v>
      </c>
      <c r="E213" s="68" t="s">
        <v>31</v>
      </c>
      <c r="F213" s="307"/>
      <c r="G213" s="307"/>
      <c r="H213" s="307"/>
      <c r="I213" s="307"/>
      <c r="J213" s="333"/>
      <c r="K213" s="338"/>
      <c r="L213" s="335"/>
      <c r="M213" s="335"/>
      <c r="N213" s="335"/>
      <c r="O213" s="338"/>
      <c r="P213" s="335"/>
      <c r="Q213" s="335"/>
      <c r="R213" s="333"/>
      <c r="S213" s="338"/>
      <c r="T213" s="335"/>
      <c r="U213" s="335"/>
      <c r="V213" s="336"/>
      <c r="W213" s="338"/>
      <c r="X213" s="335"/>
      <c r="Y213" s="335"/>
      <c r="AA213" s="66"/>
      <c r="AC213" s="66"/>
    </row>
    <row r="214" spans="2:29" ht="15.6">
      <c r="B214" s="54" t="s">
        <v>23</v>
      </c>
      <c r="C214" s="55" t="s">
        <v>14</v>
      </c>
      <c r="D214" s="67" t="s">
        <v>127</v>
      </c>
      <c r="E214" s="68" t="s">
        <v>118</v>
      </c>
      <c r="F214" s="307"/>
      <c r="G214" s="307"/>
      <c r="H214" s="307"/>
      <c r="I214" s="307"/>
      <c r="J214" s="333"/>
      <c r="K214" s="338"/>
      <c r="L214" s="335"/>
      <c r="M214" s="335"/>
      <c r="N214" s="335"/>
      <c r="O214" s="338"/>
      <c r="P214" s="335"/>
      <c r="Q214" s="335"/>
      <c r="R214" s="333"/>
      <c r="S214" s="338"/>
      <c r="T214" s="335"/>
      <c r="U214" s="335"/>
      <c r="V214" s="336"/>
      <c r="W214" s="338"/>
      <c r="X214" s="335"/>
      <c r="Y214" s="335"/>
      <c r="AA214" s="66"/>
      <c r="AC214" s="66"/>
    </row>
    <row r="215" spans="2:29" ht="15.6">
      <c r="B215" s="54" t="s">
        <v>23</v>
      </c>
      <c r="C215" s="55" t="s">
        <v>14</v>
      </c>
      <c r="D215" s="67" t="s">
        <v>127</v>
      </c>
      <c r="E215" s="68" t="s">
        <v>119</v>
      </c>
      <c r="F215" s="307"/>
      <c r="G215" s="307"/>
      <c r="H215" s="307"/>
      <c r="I215" s="307"/>
      <c r="J215" s="333"/>
      <c r="K215" s="338"/>
      <c r="L215" s="335"/>
      <c r="M215" s="335"/>
      <c r="N215" s="335"/>
      <c r="O215" s="338"/>
      <c r="P215" s="335"/>
      <c r="Q215" s="335"/>
      <c r="R215" s="333"/>
      <c r="S215" s="338"/>
      <c r="T215" s="335"/>
      <c r="U215" s="335"/>
      <c r="V215" s="336"/>
      <c r="W215" s="338"/>
      <c r="X215" s="335"/>
      <c r="Y215" s="335"/>
      <c r="AA215" s="66"/>
      <c r="AC215" s="66"/>
    </row>
    <row r="216" spans="2:29" ht="15.6">
      <c r="B216" s="54" t="s">
        <v>23</v>
      </c>
      <c r="C216" s="55" t="s">
        <v>14</v>
      </c>
      <c r="D216" s="67" t="s">
        <v>127</v>
      </c>
      <c r="E216" s="68" t="s">
        <v>34</v>
      </c>
      <c r="F216" s="307"/>
      <c r="G216" s="307"/>
      <c r="H216" s="307"/>
      <c r="I216" s="307"/>
      <c r="J216" s="333"/>
      <c r="K216" s="338"/>
      <c r="L216" s="335"/>
      <c r="M216" s="335"/>
      <c r="N216" s="335"/>
      <c r="O216" s="338"/>
      <c r="P216" s="335"/>
      <c r="Q216" s="335"/>
      <c r="R216" s="333"/>
      <c r="S216" s="338"/>
      <c r="T216" s="335"/>
      <c r="U216" s="335"/>
      <c r="V216" s="336"/>
      <c r="W216" s="338"/>
      <c r="X216" s="335"/>
      <c r="Y216" s="335"/>
      <c r="AA216" s="66"/>
      <c r="AC216" s="66"/>
    </row>
    <row r="217" spans="2:29" s="66" customFormat="1" ht="15.6">
      <c r="B217" s="76" t="s">
        <v>23</v>
      </c>
      <c r="C217" s="77" t="s">
        <v>128</v>
      </c>
      <c r="D217" s="78" t="s">
        <v>127</v>
      </c>
      <c r="E217" s="79" t="s">
        <v>121</v>
      </c>
      <c r="F217" s="315"/>
      <c r="G217" s="315"/>
      <c r="H217" s="315"/>
      <c r="I217" s="315"/>
      <c r="J217" s="341"/>
      <c r="K217" s="345"/>
      <c r="L217" s="343"/>
      <c r="M217" s="343"/>
      <c r="N217" s="343"/>
      <c r="O217" s="345"/>
      <c r="P217" s="343"/>
      <c r="Q217" s="343"/>
      <c r="R217" s="341"/>
      <c r="S217" s="345"/>
      <c r="T217" s="343"/>
      <c r="U217" s="343"/>
      <c r="V217" s="344"/>
      <c r="W217" s="345"/>
      <c r="X217" s="343"/>
      <c r="Y217" s="343"/>
    </row>
    <row r="218" spans="2:29">
      <c r="B218" s="45" t="s">
        <v>23</v>
      </c>
      <c r="C218" s="46" t="s">
        <v>12</v>
      </c>
      <c r="D218" s="47">
        <v>60</v>
      </c>
      <c r="E218" s="46" t="s">
        <v>31</v>
      </c>
      <c r="F218" s="304"/>
      <c r="G218" s="304"/>
      <c r="H218" s="304"/>
      <c r="I218" s="304"/>
      <c r="J218" s="304"/>
      <c r="K218" s="332"/>
      <c r="L218" s="332"/>
      <c r="M218" s="332"/>
      <c r="N218" s="332"/>
      <c r="O218" s="332"/>
      <c r="P218" s="332"/>
      <c r="Q218" s="332"/>
      <c r="R218" s="304"/>
      <c r="S218" s="332"/>
      <c r="T218" s="332"/>
      <c r="U218" s="332"/>
      <c r="V218" s="332"/>
      <c r="W218" s="332"/>
      <c r="X218" s="332"/>
      <c r="Y218" s="332"/>
    </row>
    <row r="219" spans="2:29">
      <c r="B219" s="45" t="s">
        <v>23</v>
      </c>
      <c r="C219" s="46" t="s">
        <v>12</v>
      </c>
      <c r="D219" s="47">
        <v>60</v>
      </c>
      <c r="E219" s="46" t="s">
        <v>118</v>
      </c>
      <c r="F219" s="304"/>
      <c r="G219" s="304"/>
      <c r="H219" s="304"/>
      <c r="I219" s="304"/>
      <c r="J219" s="304"/>
      <c r="K219" s="332"/>
      <c r="L219" s="332"/>
      <c r="M219" s="332"/>
      <c r="N219" s="332"/>
      <c r="O219" s="332"/>
      <c r="P219" s="332"/>
      <c r="Q219" s="332"/>
      <c r="R219" s="304"/>
      <c r="S219" s="332"/>
      <c r="T219" s="332"/>
      <c r="U219" s="332"/>
      <c r="V219" s="332"/>
      <c r="W219" s="332"/>
      <c r="X219" s="332"/>
      <c r="Y219" s="332"/>
    </row>
    <row r="220" spans="2:29">
      <c r="B220" s="45" t="s">
        <v>23</v>
      </c>
      <c r="C220" s="46" t="s">
        <v>12</v>
      </c>
      <c r="D220" s="47">
        <v>60</v>
      </c>
      <c r="E220" s="46" t="s">
        <v>119</v>
      </c>
      <c r="F220" s="304"/>
      <c r="G220" s="304"/>
      <c r="H220" s="304"/>
      <c r="I220" s="304"/>
      <c r="J220" s="304"/>
      <c r="K220" s="332"/>
      <c r="L220" s="332"/>
      <c r="M220" s="332"/>
      <c r="N220" s="332"/>
      <c r="O220" s="332"/>
      <c r="P220" s="332"/>
      <c r="Q220" s="332"/>
      <c r="R220" s="304"/>
      <c r="S220" s="332"/>
      <c r="T220" s="332"/>
      <c r="U220" s="332"/>
      <c r="V220" s="332"/>
      <c r="W220" s="332"/>
      <c r="X220" s="332"/>
      <c r="Y220" s="332"/>
    </row>
    <row r="221" spans="2:29">
      <c r="B221" s="45" t="s">
        <v>23</v>
      </c>
      <c r="C221" s="46" t="s">
        <v>12</v>
      </c>
      <c r="D221" s="47">
        <v>60</v>
      </c>
      <c r="E221" s="46" t="s">
        <v>34</v>
      </c>
      <c r="F221" s="304"/>
      <c r="G221" s="304"/>
      <c r="H221" s="304"/>
      <c r="I221" s="304"/>
      <c r="J221" s="304"/>
      <c r="K221" s="332"/>
      <c r="L221" s="332"/>
      <c r="M221" s="332"/>
      <c r="N221" s="332"/>
      <c r="O221" s="332"/>
      <c r="P221" s="332"/>
      <c r="Q221" s="332"/>
      <c r="R221" s="304"/>
      <c r="S221" s="332"/>
      <c r="T221" s="332"/>
      <c r="U221" s="332"/>
      <c r="V221" s="332"/>
      <c r="W221" s="332"/>
      <c r="X221" s="332"/>
      <c r="Y221" s="332"/>
    </row>
    <row r="222" spans="2:29" ht="15.6">
      <c r="B222" s="54" t="s">
        <v>23</v>
      </c>
      <c r="C222" s="55" t="s">
        <v>12</v>
      </c>
      <c r="D222" s="56" t="s">
        <v>129</v>
      </c>
      <c r="E222" s="57" t="s">
        <v>121</v>
      </c>
      <c r="F222" s="307"/>
      <c r="G222" s="307"/>
      <c r="H222" s="307"/>
      <c r="I222" s="307"/>
      <c r="J222" s="333"/>
      <c r="K222" s="334"/>
      <c r="L222" s="335"/>
      <c r="M222" s="335"/>
      <c r="N222" s="335"/>
      <c r="O222" s="334"/>
      <c r="P222" s="335"/>
      <c r="Q222" s="335"/>
      <c r="R222" s="333"/>
      <c r="S222" s="334"/>
      <c r="T222" s="335"/>
      <c r="U222" s="335"/>
      <c r="V222" s="336"/>
      <c r="W222" s="334"/>
      <c r="X222" s="335"/>
      <c r="Y222" s="335"/>
      <c r="AA222" s="66"/>
      <c r="AC222" s="66"/>
    </row>
    <row r="223" spans="2:29">
      <c r="B223" s="45" t="s">
        <v>23</v>
      </c>
      <c r="C223" s="46" t="s">
        <v>12</v>
      </c>
      <c r="D223" s="47">
        <v>70</v>
      </c>
      <c r="E223" s="46" t="s">
        <v>31</v>
      </c>
      <c r="F223" s="304"/>
      <c r="G223" s="304"/>
      <c r="H223" s="304"/>
      <c r="I223" s="304"/>
      <c r="J223" s="304"/>
      <c r="K223" s="332"/>
      <c r="L223" s="332"/>
      <c r="M223" s="332"/>
      <c r="N223" s="332"/>
      <c r="O223" s="332"/>
      <c r="P223" s="332"/>
      <c r="Q223" s="332"/>
      <c r="R223" s="304"/>
      <c r="S223" s="332"/>
      <c r="T223" s="332"/>
      <c r="U223" s="332"/>
      <c r="V223" s="332"/>
      <c r="W223" s="332"/>
      <c r="X223" s="332"/>
      <c r="Y223" s="332"/>
    </row>
    <row r="224" spans="2:29">
      <c r="B224" s="45" t="s">
        <v>23</v>
      </c>
      <c r="C224" s="46" t="s">
        <v>12</v>
      </c>
      <c r="D224" s="47">
        <v>70</v>
      </c>
      <c r="E224" s="46" t="s">
        <v>118</v>
      </c>
      <c r="F224" s="304"/>
      <c r="G224" s="304"/>
      <c r="H224" s="304"/>
      <c r="I224" s="304"/>
      <c r="J224" s="304"/>
      <c r="K224" s="332"/>
      <c r="L224" s="332"/>
      <c r="M224" s="332"/>
      <c r="N224" s="332"/>
      <c r="O224" s="332"/>
      <c r="P224" s="332"/>
      <c r="Q224" s="332"/>
      <c r="R224" s="304"/>
      <c r="S224" s="332"/>
      <c r="T224" s="332"/>
      <c r="U224" s="332"/>
      <c r="V224" s="332"/>
      <c r="W224" s="332"/>
      <c r="X224" s="332"/>
      <c r="Y224" s="332"/>
    </row>
    <row r="225" spans="2:29">
      <c r="B225" s="45" t="s">
        <v>23</v>
      </c>
      <c r="C225" s="46" t="s">
        <v>12</v>
      </c>
      <c r="D225" s="47">
        <v>70</v>
      </c>
      <c r="E225" s="46" t="s">
        <v>119</v>
      </c>
      <c r="F225" s="304"/>
      <c r="G225" s="304"/>
      <c r="H225" s="304"/>
      <c r="I225" s="304"/>
      <c r="J225" s="304"/>
      <c r="K225" s="332"/>
      <c r="L225" s="332"/>
      <c r="M225" s="332"/>
      <c r="N225" s="332"/>
      <c r="O225" s="332"/>
      <c r="P225" s="332"/>
      <c r="Q225" s="332"/>
      <c r="R225" s="304"/>
      <c r="S225" s="332"/>
      <c r="T225" s="332"/>
      <c r="U225" s="332"/>
      <c r="V225" s="332"/>
      <c r="W225" s="332"/>
      <c r="X225" s="332"/>
      <c r="Y225" s="332"/>
    </row>
    <row r="226" spans="2:29">
      <c r="B226" s="45" t="s">
        <v>23</v>
      </c>
      <c r="C226" s="46" t="s">
        <v>12</v>
      </c>
      <c r="D226" s="47">
        <v>70</v>
      </c>
      <c r="E226" s="46" t="s">
        <v>34</v>
      </c>
      <c r="F226" s="304"/>
      <c r="G226" s="304"/>
      <c r="H226" s="304"/>
      <c r="I226" s="304"/>
      <c r="J226" s="304"/>
      <c r="K226" s="332"/>
      <c r="L226" s="332"/>
      <c r="M226" s="332"/>
      <c r="N226" s="332"/>
      <c r="O226" s="332"/>
      <c r="P226" s="332"/>
      <c r="Q226" s="332"/>
      <c r="R226" s="304"/>
      <c r="S226" s="332"/>
      <c r="T226" s="332"/>
      <c r="U226" s="332"/>
      <c r="V226" s="332"/>
      <c r="W226" s="332"/>
      <c r="X226" s="332"/>
      <c r="Y226" s="332"/>
    </row>
    <row r="227" spans="2:29" ht="15.6">
      <c r="B227" s="54" t="s">
        <v>23</v>
      </c>
      <c r="C227" s="55" t="s">
        <v>12</v>
      </c>
      <c r="D227" s="56" t="s">
        <v>130</v>
      </c>
      <c r="E227" s="57" t="s">
        <v>121</v>
      </c>
      <c r="F227" s="307"/>
      <c r="G227" s="307"/>
      <c r="H227" s="307"/>
      <c r="I227" s="307"/>
      <c r="J227" s="333"/>
      <c r="K227" s="334"/>
      <c r="L227" s="335"/>
      <c r="M227" s="335"/>
      <c r="N227" s="335"/>
      <c r="O227" s="334"/>
      <c r="P227" s="335"/>
      <c r="Q227" s="335"/>
      <c r="R227" s="333"/>
      <c r="S227" s="334"/>
      <c r="T227" s="335"/>
      <c r="U227" s="335"/>
      <c r="V227" s="336"/>
      <c r="W227" s="334"/>
      <c r="X227" s="335"/>
      <c r="Y227" s="335"/>
      <c r="AA227" s="66"/>
      <c r="AC227" s="66"/>
    </row>
    <row r="228" spans="2:29">
      <c r="B228" s="45" t="s">
        <v>23</v>
      </c>
      <c r="C228" s="46" t="s">
        <v>12</v>
      </c>
      <c r="D228" s="47">
        <v>80</v>
      </c>
      <c r="E228" s="46" t="s">
        <v>31</v>
      </c>
      <c r="F228" s="304"/>
      <c r="G228" s="304"/>
      <c r="H228" s="304"/>
      <c r="I228" s="304"/>
      <c r="J228" s="304"/>
      <c r="K228" s="332"/>
      <c r="L228" s="332"/>
      <c r="M228" s="332"/>
      <c r="N228" s="332"/>
      <c r="O228" s="332"/>
      <c r="P228" s="332"/>
      <c r="Q228" s="332"/>
      <c r="R228" s="304"/>
      <c r="S228" s="332"/>
      <c r="T228" s="332"/>
      <c r="U228" s="332"/>
      <c r="V228" s="332"/>
      <c r="W228" s="332"/>
      <c r="X228" s="332"/>
      <c r="Y228" s="332"/>
    </row>
    <row r="229" spans="2:29">
      <c r="B229" s="45" t="s">
        <v>23</v>
      </c>
      <c r="C229" s="46" t="s">
        <v>12</v>
      </c>
      <c r="D229" s="47">
        <v>80</v>
      </c>
      <c r="E229" s="46" t="s">
        <v>118</v>
      </c>
      <c r="F229" s="304"/>
      <c r="G229" s="304"/>
      <c r="H229" s="304"/>
      <c r="I229" s="304"/>
      <c r="J229" s="304"/>
      <c r="K229" s="332"/>
      <c r="L229" s="332"/>
      <c r="M229" s="332"/>
      <c r="N229" s="332"/>
      <c r="O229" s="332"/>
      <c r="P229" s="332"/>
      <c r="Q229" s="332"/>
      <c r="R229" s="304"/>
      <c r="S229" s="332"/>
      <c r="T229" s="332"/>
      <c r="U229" s="332"/>
      <c r="V229" s="332"/>
      <c r="W229" s="332"/>
      <c r="X229" s="332"/>
      <c r="Y229" s="332"/>
    </row>
    <row r="230" spans="2:29">
      <c r="B230" s="45" t="s">
        <v>23</v>
      </c>
      <c r="C230" s="46" t="s">
        <v>12</v>
      </c>
      <c r="D230" s="47">
        <v>80</v>
      </c>
      <c r="E230" s="46" t="s">
        <v>119</v>
      </c>
      <c r="F230" s="304"/>
      <c r="G230" s="304"/>
      <c r="H230" s="304"/>
      <c r="I230" s="304"/>
      <c r="J230" s="304"/>
      <c r="K230" s="332"/>
      <c r="L230" s="332"/>
      <c r="M230" s="332"/>
      <c r="N230" s="332"/>
      <c r="O230" s="332"/>
      <c r="P230" s="332"/>
      <c r="Q230" s="332"/>
      <c r="R230" s="304"/>
      <c r="S230" s="332"/>
      <c r="T230" s="332"/>
      <c r="U230" s="332"/>
      <c r="V230" s="332"/>
      <c r="W230" s="332"/>
      <c r="X230" s="332"/>
      <c r="Y230" s="332"/>
    </row>
    <row r="231" spans="2:29">
      <c r="B231" s="45" t="s">
        <v>23</v>
      </c>
      <c r="C231" s="46" t="s">
        <v>12</v>
      </c>
      <c r="D231" s="47">
        <v>80</v>
      </c>
      <c r="E231" s="46" t="s">
        <v>34</v>
      </c>
      <c r="F231" s="304"/>
      <c r="G231" s="304"/>
      <c r="H231" s="304"/>
      <c r="I231" s="304"/>
      <c r="J231" s="304"/>
      <c r="K231" s="332"/>
      <c r="L231" s="332"/>
      <c r="M231" s="332"/>
      <c r="N231" s="332"/>
      <c r="O231" s="332"/>
      <c r="P231" s="332"/>
      <c r="Q231" s="332"/>
      <c r="R231" s="304"/>
      <c r="S231" s="332"/>
      <c r="T231" s="332"/>
      <c r="U231" s="332"/>
      <c r="V231" s="332"/>
      <c r="W231" s="332"/>
      <c r="X231" s="332"/>
      <c r="Y231" s="332"/>
    </row>
    <row r="232" spans="2:29" ht="15.6">
      <c r="B232" s="54" t="s">
        <v>23</v>
      </c>
      <c r="C232" s="55" t="s">
        <v>12</v>
      </c>
      <c r="D232" s="56" t="s">
        <v>120</v>
      </c>
      <c r="E232" s="57" t="s">
        <v>121</v>
      </c>
      <c r="F232" s="307"/>
      <c r="G232" s="307"/>
      <c r="H232" s="307"/>
      <c r="I232" s="307"/>
      <c r="J232" s="333"/>
      <c r="K232" s="334"/>
      <c r="L232" s="335"/>
      <c r="M232" s="335"/>
      <c r="N232" s="335"/>
      <c r="O232" s="334"/>
      <c r="P232" s="335"/>
      <c r="Q232" s="335"/>
      <c r="R232" s="333"/>
      <c r="S232" s="334"/>
      <c r="T232" s="335"/>
      <c r="U232" s="335"/>
      <c r="V232" s="336"/>
      <c r="W232" s="334"/>
      <c r="X232" s="335"/>
      <c r="Y232" s="335"/>
      <c r="AA232" s="66"/>
      <c r="AC232" s="66"/>
    </row>
    <row r="233" spans="2:29">
      <c r="B233" s="45" t="s">
        <v>23</v>
      </c>
      <c r="C233" s="46" t="s">
        <v>12</v>
      </c>
      <c r="D233" s="47">
        <v>90</v>
      </c>
      <c r="E233" s="46" t="s">
        <v>31</v>
      </c>
      <c r="F233" s="304"/>
      <c r="G233" s="304"/>
      <c r="H233" s="304"/>
      <c r="I233" s="304"/>
      <c r="J233" s="304"/>
      <c r="K233" s="332"/>
      <c r="L233" s="332"/>
      <c r="M233" s="332"/>
      <c r="N233" s="332"/>
      <c r="O233" s="332"/>
      <c r="P233" s="332"/>
      <c r="Q233" s="332"/>
      <c r="R233" s="304"/>
      <c r="S233" s="332"/>
      <c r="T233" s="332"/>
      <c r="U233" s="332"/>
      <c r="V233" s="332"/>
      <c r="W233" s="332"/>
      <c r="X233" s="332"/>
      <c r="Y233" s="332"/>
    </row>
    <row r="234" spans="2:29">
      <c r="B234" s="45" t="s">
        <v>23</v>
      </c>
      <c r="C234" s="46" t="s">
        <v>12</v>
      </c>
      <c r="D234" s="47">
        <v>90</v>
      </c>
      <c r="E234" s="46" t="s">
        <v>118</v>
      </c>
      <c r="F234" s="304"/>
      <c r="G234" s="304"/>
      <c r="H234" s="304"/>
      <c r="I234" s="304"/>
      <c r="J234" s="304"/>
      <c r="K234" s="332"/>
      <c r="L234" s="332"/>
      <c r="M234" s="332"/>
      <c r="N234" s="332"/>
      <c r="O234" s="332"/>
      <c r="P234" s="332"/>
      <c r="Q234" s="332"/>
      <c r="R234" s="304"/>
      <c r="S234" s="332"/>
      <c r="T234" s="332"/>
      <c r="U234" s="332"/>
      <c r="V234" s="332"/>
      <c r="W234" s="332"/>
      <c r="X234" s="332"/>
      <c r="Y234" s="332"/>
    </row>
    <row r="235" spans="2:29">
      <c r="B235" s="45" t="s">
        <v>23</v>
      </c>
      <c r="C235" s="46" t="s">
        <v>12</v>
      </c>
      <c r="D235" s="47">
        <v>90</v>
      </c>
      <c r="E235" s="46" t="s">
        <v>119</v>
      </c>
      <c r="F235" s="304"/>
      <c r="G235" s="304"/>
      <c r="H235" s="304"/>
      <c r="I235" s="304"/>
      <c r="J235" s="304"/>
      <c r="K235" s="332"/>
      <c r="L235" s="332"/>
      <c r="M235" s="332"/>
      <c r="N235" s="332"/>
      <c r="O235" s="332"/>
      <c r="P235" s="332"/>
      <c r="Q235" s="332"/>
      <c r="R235" s="304"/>
      <c r="S235" s="332"/>
      <c r="T235" s="332"/>
      <c r="U235" s="332"/>
      <c r="V235" s="332"/>
      <c r="W235" s="332"/>
      <c r="X235" s="332"/>
      <c r="Y235" s="332"/>
    </row>
    <row r="236" spans="2:29">
      <c r="B236" s="45" t="s">
        <v>23</v>
      </c>
      <c r="C236" s="46" t="s">
        <v>12</v>
      </c>
      <c r="D236" s="47">
        <v>90</v>
      </c>
      <c r="E236" s="46" t="s">
        <v>34</v>
      </c>
      <c r="F236" s="304"/>
      <c r="G236" s="304"/>
      <c r="H236" s="304"/>
      <c r="I236" s="304"/>
      <c r="J236" s="304"/>
      <c r="K236" s="332"/>
      <c r="L236" s="332"/>
      <c r="M236" s="332"/>
      <c r="N236" s="332"/>
      <c r="O236" s="332"/>
      <c r="P236" s="332"/>
      <c r="Q236" s="332"/>
      <c r="R236" s="304"/>
      <c r="S236" s="332"/>
      <c r="T236" s="332"/>
      <c r="U236" s="332"/>
      <c r="V236" s="332"/>
      <c r="W236" s="332"/>
      <c r="X236" s="332"/>
      <c r="Y236" s="332"/>
    </row>
    <row r="237" spans="2:29" ht="15.6">
      <c r="B237" s="54" t="s">
        <v>23</v>
      </c>
      <c r="C237" s="55" t="s">
        <v>12</v>
      </c>
      <c r="D237" s="56" t="s">
        <v>122</v>
      </c>
      <c r="E237" s="57" t="s">
        <v>121</v>
      </c>
      <c r="F237" s="307"/>
      <c r="G237" s="307"/>
      <c r="H237" s="307"/>
      <c r="I237" s="307"/>
      <c r="J237" s="333"/>
      <c r="K237" s="334"/>
      <c r="L237" s="335"/>
      <c r="M237" s="335"/>
      <c r="N237" s="335"/>
      <c r="O237" s="334"/>
      <c r="P237" s="335"/>
      <c r="Q237" s="335"/>
      <c r="R237" s="333"/>
      <c r="S237" s="334"/>
      <c r="T237" s="335"/>
      <c r="U237" s="335"/>
      <c r="V237" s="336"/>
      <c r="W237" s="334"/>
      <c r="X237" s="335"/>
      <c r="Y237" s="335"/>
      <c r="AA237" s="66"/>
      <c r="AC237" s="66"/>
    </row>
    <row r="238" spans="2:29">
      <c r="B238" s="45" t="s">
        <v>23</v>
      </c>
      <c r="C238" s="46" t="s">
        <v>12</v>
      </c>
      <c r="D238" s="47">
        <v>100</v>
      </c>
      <c r="E238" s="46" t="s">
        <v>31</v>
      </c>
      <c r="F238" s="304"/>
      <c r="G238" s="304"/>
      <c r="H238" s="304"/>
      <c r="I238" s="304"/>
      <c r="J238" s="304"/>
      <c r="K238" s="332"/>
      <c r="L238" s="332"/>
      <c r="M238" s="332"/>
      <c r="N238" s="332"/>
      <c r="O238" s="332"/>
      <c r="P238" s="332"/>
      <c r="Q238" s="332"/>
      <c r="R238" s="304"/>
      <c r="S238" s="332"/>
      <c r="T238" s="332"/>
      <c r="U238" s="332"/>
      <c r="V238" s="332"/>
      <c r="W238" s="332"/>
      <c r="X238" s="332"/>
      <c r="Y238" s="332"/>
    </row>
    <row r="239" spans="2:29">
      <c r="B239" s="45" t="s">
        <v>23</v>
      </c>
      <c r="C239" s="46" t="s">
        <v>12</v>
      </c>
      <c r="D239" s="47">
        <v>100</v>
      </c>
      <c r="E239" s="46" t="s">
        <v>118</v>
      </c>
      <c r="F239" s="304"/>
      <c r="G239" s="304"/>
      <c r="H239" s="304"/>
      <c r="I239" s="304"/>
      <c r="J239" s="304"/>
      <c r="K239" s="332"/>
      <c r="L239" s="332"/>
      <c r="M239" s="332"/>
      <c r="N239" s="332"/>
      <c r="O239" s="332"/>
      <c r="P239" s="332"/>
      <c r="Q239" s="332"/>
      <c r="R239" s="304"/>
      <c r="S239" s="332"/>
      <c r="T239" s="332"/>
      <c r="U239" s="332"/>
      <c r="V239" s="332"/>
      <c r="W239" s="332"/>
      <c r="X239" s="332"/>
      <c r="Y239" s="332"/>
    </row>
    <row r="240" spans="2:29">
      <c r="B240" s="45" t="s">
        <v>23</v>
      </c>
      <c r="C240" s="46" t="s">
        <v>12</v>
      </c>
      <c r="D240" s="47">
        <v>100</v>
      </c>
      <c r="E240" s="46" t="s">
        <v>119</v>
      </c>
      <c r="F240" s="304"/>
      <c r="G240" s="304"/>
      <c r="H240" s="304"/>
      <c r="I240" s="304"/>
      <c r="J240" s="304"/>
      <c r="K240" s="332"/>
      <c r="L240" s="332"/>
      <c r="M240" s="332"/>
      <c r="N240" s="332"/>
      <c r="O240" s="332"/>
      <c r="P240" s="332"/>
      <c r="Q240" s="332"/>
      <c r="R240" s="304"/>
      <c r="S240" s="332"/>
      <c r="T240" s="332"/>
      <c r="U240" s="332"/>
      <c r="V240" s="332"/>
      <c r="W240" s="332"/>
      <c r="X240" s="332"/>
      <c r="Y240" s="332"/>
    </row>
    <row r="241" spans="2:29">
      <c r="B241" s="45" t="s">
        <v>23</v>
      </c>
      <c r="C241" s="46" t="s">
        <v>12</v>
      </c>
      <c r="D241" s="47">
        <v>100</v>
      </c>
      <c r="E241" s="46" t="s">
        <v>34</v>
      </c>
      <c r="F241" s="304"/>
      <c r="G241" s="304"/>
      <c r="H241" s="304"/>
      <c r="I241" s="304"/>
      <c r="J241" s="304"/>
      <c r="K241" s="332"/>
      <c r="L241" s="332"/>
      <c r="M241" s="332"/>
      <c r="N241" s="332"/>
      <c r="O241" s="332"/>
      <c r="P241" s="332"/>
      <c r="Q241" s="332"/>
      <c r="R241" s="304"/>
      <c r="S241" s="332"/>
      <c r="T241" s="332"/>
      <c r="U241" s="332"/>
      <c r="V241" s="332"/>
      <c r="W241" s="332"/>
      <c r="X241" s="332"/>
      <c r="Y241" s="332"/>
    </row>
    <row r="242" spans="2:29" ht="15.6">
      <c r="B242" s="54" t="s">
        <v>23</v>
      </c>
      <c r="C242" s="55" t="s">
        <v>12</v>
      </c>
      <c r="D242" s="56" t="s">
        <v>123</v>
      </c>
      <c r="E242" s="57" t="s">
        <v>121</v>
      </c>
      <c r="F242" s="307"/>
      <c r="G242" s="307"/>
      <c r="H242" s="307"/>
      <c r="I242" s="307"/>
      <c r="J242" s="333"/>
      <c r="K242" s="334"/>
      <c r="L242" s="335"/>
      <c r="M242" s="335"/>
      <c r="N242" s="335"/>
      <c r="O242" s="334"/>
      <c r="P242" s="335"/>
      <c r="Q242" s="335"/>
      <c r="R242" s="333"/>
      <c r="S242" s="334"/>
      <c r="T242" s="335"/>
      <c r="U242" s="335"/>
      <c r="V242" s="336"/>
      <c r="W242" s="334"/>
      <c r="X242" s="335"/>
      <c r="Y242" s="335"/>
      <c r="AA242" s="66"/>
      <c r="AC242" s="66"/>
    </row>
    <row r="243" spans="2:29" ht="15.6">
      <c r="B243" s="54" t="s">
        <v>23</v>
      </c>
      <c r="C243" s="55" t="s">
        <v>12</v>
      </c>
      <c r="D243" s="67" t="s">
        <v>127</v>
      </c>
      <c r="E243" s="68" t="s">
        <v>31</v>
      </c>
      <c r="F243" s="307"/>
      <c r="G243" s="307"/>
      <c r="H243" s="307"/>
      <c r="I243" s="307"/>
      <c r="J243" s="333"/>
      <c r="K243" s="338"/>
      <c r="L243" s="335"/>
      <c r="M243" s="335"/>
      <c r="N243" s="335"/>
      <c r="O243" s="338"/>
      <c r="P243" s="335"/>
      <c r="Q243" s="335"/>
      <c r="R243" s="333"/>
      <c r="S243" s="338"/>
      <c r="T243" s="335"/>
      <c r="U243" s="335"/>
      <c r="V243" s="336"/>
      <c r="W243" s="338"/>
      <c r="X243" s="335"/>
      <c r="Y243" s="335"/>
      <c r="AA243" s="66"/>
      <c r="AC243" s="66"/>
    </row>
    <row r="244" spans="2:29" ht="15.6">
      <c r="B244" s="54" t="s">
        <v>23</v>
      </c>
      <c r="C244" s="55" t="s">
        <v>12</v>
      </c>
      <c r="D244" s="67" t="s">
        <v>127</v>
      </c>
      <c r="E244" s="68" t="s">
        <v>118</v>
      </c>
      <c r="F244" s="307"/>
      <c r="G244" s="307"/>
      <c r="H244" s="307"/>
      <c r="I244" s="307"/>
      <c r="J244" s="333"/>
      <c r="K244" s="338"/>
      <c r="L244" s="335"/>
      <c r="M244" s="335"/>
      <c r="N244" s="335"/>
      <c r="O244" s="338"/>
      <c r="P244" s="335"/>
      <c r="Q244" s="335"/>
      <c r="R244" s="333"/>
      <c r="S244" s="338"/>
      <c r="T244" s="335"/>
      <c r="U244" s="335"/>
      <c r="V244" s="336"/>
      <c r="W244" s="338"/>
      <c r="X244" s="335"/>
      <c r="Y244" s="335"/>
      <c r="AA244" s="66"/>
      <c r="AC244" s="66"/>
    </row>
    <row r="245" spans="2:29" ht="15.6">
      <c r="B245" s="54" t="s">
        <v>23</v>
      </c>
      <c r="C245" s="55" t="s">
        <v>12</v>
      </c>
      <c r="D245" s="67" t="s">
        <v>127</v>
      </c>
      <c r="E245" s="68" t="s">
        <v>119</v>
      </c>
      <c r="F245" s="307"/>
      <c r="G245" s="307"/>
      <c r="H245" s="307"/>
      <c r="I245" s="307"/>
      <c r="J245" s="333"/>
      <c r="K245" s="338"/>
      <c r="L245" s="335"/>
      <c r="M245" s="335"/>
      <c r="N245" s="335"/>
      <c r="O245" s="338"/>
      <c r="P245" s="335"/>
      <c r="Q245" s="335"/>
      <c r="R245" s="333"/>
      <c r="S245" s="338"/>
      <c r="T245" s="335"/>
      <c r="U245" s="335"/>
      <c r="V245" s="336"/>
      <c r="W245" s="338"/>
      <c r="X245" s="335"/>
      <c r="Y245" s="335"/>
      <c r="AA245" s="66"/>
      <c r="AC245" s="66"/>
    </row>
    <row r="246" spans="2:29" ht="15.6">
      <c r="B246" s="54" t="s">
        <v>23</v>
      </c>
      <c r="C246" s="55" t="s">
        <v>12</v>
      </c>
      <c r="D246" s="67" t="s">
        <v>127</v>
      </c>
      <c r="E246" s="68" t="s">
        <v>34</v>
      </c>
      <c r="F246" s="307"/>
      <c r="G246" s="307"/>
      <c r="H246" s="307"/>
      <c r="I246" s="307"/>
      <c r="J246" s="333"/>
      <c r="K246" s="338"/>
      <c r="L246" s="335"/>
      <c r="M246" s="335"/>
      <c r="N246" s="335"/>
      <c r="O246" s="338"/>
      <c r="P246" s="335"/>
      <c r="Q246" s="335"/>
      <c r="R246" s="333"/>
      <c r="S246" s="338"/>
      <c r="T246" s="335"/>
      <c r="U246" s="335"/>
      <c r="V246" s="336"/>
      <c r="W246" s="338"/>
      <c r="X246" s="335"/>
      <c r="Y246" s="335"/>
      <c r="AA246" s="66"/>
      <c r="AC246" s="66"/>
    </row>
    <row r="247" spans="2:29" ht="15.6">
      <c r="B247" s="76" t="s">
        <v>23</v>
      </c>
      <c r="C247" s="77" t="s">
        <v>131</v>
      </c>
      <c r="D247" s="78" t="s">
        <v>127</v>
      </c>
      <c r="E247" s="79" t="s">
        <v>121</v>
      </c>
      <c r="F247" s="315"/>
      <c r="G247" s="315"/>
      <c r="H247" s="315"/>
      <c r="I247" s="315"/>
      <c r="J247" s="341"/>
      <c r="K247" s="345"/>
      <c r="L247" s="343"/>
      <c r="M247" s="343"/>
      <c r="N247" s="343"/>
      <c r="O247" s="345"/>
      <c r="P247" s="343"/>
      <c r="Q247" s="343"/>
      <c r="R247" s="341"/>
      <c r="S247" s="345"/>
      <c r="T247" s="343"/>
      <c r="U247" s="343"/>
      <c r="V247" s="344"/>
      <c r="W247" s="345"/>
      <c r="X247" s="343"/>
      <c r="Y247" s="343"/>
      <c r="AA247" s="66"/>
      <c r="AC247" s="66"/>
    </row>
    <row r="248" spans="2:29">
      <c r="B248" s="45" t="s">
        <v>23</v>
      </c>
      <c r="C248" s="46" t="s">
        <v>10</v>
      </c>
      <c r="D248" s="47">
        <v>30</v>
      </c>
      <c r="E248" s="46" t="s">
        <v>31</v>
      </c>
      <c r="F248" s="304"/>
      <c r="G248" s="304"/>
      <c r="H248" s="304"/>
      <c r="I248" s="304"/>
      <c r="J248" s="304"/>
      <c r="K248" s="332"/>
      <c r="L248" s="332"/>
      <c r="M248" s="332"/>
      <c r="N248" s="332"/>
      <c r="O248" s="332"/>
      <c r="P248" s="332"/>
      <c r="Q248" s="332"/>
      <c r="R248" s="304"/>
      <c r="S248" s="332"/>
      <c r="T248" s="332"/>
      <c r="U248" s="332"/>
      <c r="V248" s="332"/>
      <c r="W248" s="332"/>
      <c r="X248" s="332"/>
      <c r="Y248" s="332"/>
    </row>
    <row r="249" spans="2:29">
      <c r="B249" s="45" t="s">
        <v>23</v>
      </c>
      <c r="C249" s="46" t="s">
        <v>10</v>
      </c>
      <c r="D249" s="47">
        <v>30</v>
      </c>
      <c r="E249" s="46" t="s">
        <v>118</v>
      </c>
      <c r="F249" s="304"/>
      <c r="G249" s="304"/>
      <c r="H249" s="304"/>
      <c r="I249" s="304"/>
      <c r="J249" s="304"/>
      <c r="K249" s="332"/>
      <c r="L249" s="332"/>
      <c r="M249" s="332"/>
      <c r="N249" s="332"/>
      <c r="O249" s="332"/>
      <c r="P249" s="332"/>
      <c r="Q249" s="332"/>
      <c r="R249" s="304"/>
      <c r="S249" s="332"/>
      <c r="T249" s="332"/>
      <c r="U249" s="332"/>
      <c r="V249" s="332"/>
      <c r="W249" s="332"/>
      <c r="X249" s="332"/>
      <c r="Y249" s="332"/>
    </row>
    <row r="250" spans="2:29">
      <c r="B250" s="45" t="s">
        <v>23</v>
      </c>
      <c r="C250" s="46" t="s">
        <v>10</v>
      </c>
      <c r="D250" s="47">
        <v>30</v>
      </c>
      <c r="E250" s="46" t="s">
        <v>119</v>
      </c>
      <c r="F250" s="304"/>
      <c r="G250" s="304"/>
      <c r="H250" s="304"/>
      <c r="I250" s="304"/>
      <c r="J250" s="304"/>
      <c r="K250" s="332"/>
      <c r="L250" s="332"/>
      <c r="M250" s="332"/>
      <c r="N250" s="332"/>
      <c r="O250" s="332"/>
      <c r="P250" s="332"/>
      <c r="Q250" s="332"/>
      <c r="R250" s="304"/>
      <c r="S250" s="332"/>
      <c r="T250" s="332"/>
      <c r="U250" s="332"/>
      <c r="V250" s="332"/>
      <c r="W250" s="332"/>
      <c r="X250" s="332"/>
      <c r="Y250" s="332"/>
    </row>
    <row r="251" spans="2:29">
      <c r="B251" s="45" t="s">
        <v>23</v>
      </c>
      <c r="C251" s="46" t="s">
        <v>10</v>
      </c>
      <c r="D251" s="47">
        <v>30</v>
      </c>
      <c r="E251" s="46" t="s">
        <v>34</v>
      </c>
      <c r="F251" s="304"/>
      <c r="G251" s="304"/>
      <c r="H251" s="304"/>
      <c r="I251" s="304"/>
      <c r="J251" s="304"/>
      <c r="K251" s="332"/>
      <c r="L251" s="332"/>
      <c r="M251" s="332"/>
      <c r="N251" s="332"/>
      <c r="O251" s="332"/>
      <c r="P251" s="332"/>
      <c r="Q251" s="332"/>
      <c r="R251" s="304"/>
      <c r="S251" s="332"/>
      <c r="T251" s="332"/>
      <c r="U251" s="332"/>
      <c r="V251" s="332"/>
      <c r="W251" s="332"/>
      <c r="X251" s="332"/>
      <c r="Y251" s="332"/>
    </row>
    <row r="252" spans="2:29" ht="15.6">
      <c r="B252" s="54" t="s">
        <v>23</v>
      </c>
      <c r="C252" s="55" t="s">
        <v>10</v>
      </c>
      <c r="D252" s="56" t="s">
        <v>132</v>
      </c>
      <c r="E252" s="57" t="s">
        <v>121</v>
      </c>
      <c r="F252" s="307"/>
      <c r="G252" s="307"/>
      <c r="H252" s="307"/>
      <c r="I252" s="307"/>
      <c r="J252" s="333"/>
      <c r="K252" s="337"/>
      <c r="L252" s="335"/>
      <c r="M252" s="335"/>
      <c r="N252" s="335"/>
      <c r="O252" s="337"/>
      <c r="P252" s="335"/>
      <c r="Q252" s="335"/>
      <c r="R252" s="333"/>
      <c r="S252" s="337"/>
      <c r="T252" s="335"/>
      <c r="U252" s="335"/>
      <c r="V252" s="336"/>
      <c r="W252" s="337"/>
      <c r="X252" s="335"/>
      <c r="Y252" s="335"/>
      <c r="AA252" s="66"/>
      <c r="AC252" s="66"/>
    </row>
    <row r="253" spans="2:29">
      <c r="B253" s="45" t="s">
        <v>23</v>
      </c>
      <c r="C253" s="46" t="s">
        <v>10</v>
      </c>
      <c r="D253" s="47">
        <v>50</v>
      </c>
      <c r="E253" s="46" t="s">
        <v>31</v>
      </c>
      <c r="F253" s="304"/>
      <c r="G253" s="304"/>
      <c r="H253" s="304"/>
      <c r="I253" s="304"/>
      <c r="J253" s="304"/>
      <c r="K253" s="332"/>
      <c r="L253" s="332"/>
      <c r="M253" s="332"/>
      <c r="N253" s="332"/>
      <c r="O253" s="332"/>
      <c r="P253" s="332"/>
      <c r="Q253" s="332"/>
      <c r="R253" s="304"/>
      <c r="S253" s="332"/>
      <c r="T253" s="332"/>
      <c r="U253" s="332"/>
      <c r="V253" s="332"/>
      <c r="W253" s="332"/>
      <c r="X253" s="332"/>
      <c r="Y253" s="332"/>
    </row>
    <row r="254" spans="2:29">
      <c r="B254" s="45" t="s">
        <v>23</v>
      </c>
      <c r="C254" s="46" t="s">
        <v>10</v>
      </c>
      <c r="D254" s="47">
        <v>50</v>
      </c>
      <c r="E254" s="46" t="s">
        <v>118</v>
      </c>
      <c r="F254" s="304"/>
      <c r="G254" s="304"/>
      <c r="H254" s="304"/>
      <c r="I254" s="304"/>
      <c r="J254" s="304"/>
      <c r="K254" s="332"/>
      <c r="L254" s="332"/>
      <c r="M254" s="332"/>
      <c r="N254" s="332"/>
      <c r="O254" s="332"/>
      <c r="P254" s="332"/>
      <c r="Q254" s="332"/>
      <c r="R254" s="304"/>
      <c r="S254" s="332"/>
      <c r="T254" s="332"/>
      <c r="U254" s="332"/>
      <c r="V254" s="332"/>
      <c r="W254" s="332"/>
      <c r="X254" s="332"/>
      <c r="Y254" s="332"/>
    </row>
    <row r="255" spans="2:29">
      <c r="B255" s="45" t="s">
        <v>23</v>
      </c>
      <c r="C255" s="46" t="s">
        <v>10</v>
      </c>
      <c r="D255" s="47">
        <v>50</v>
      </c>
      <c r="E255" s="46" t="s">
        <v>119</v>
      </c>
      <c r="F255" s="304"/>
      <c r="G255" s="304"/>
      <c r="H255" s="304"/>
      <c r="I255" s="304"/>
      <c r="J255" s="304"/>
      <c r="K255" s="332"/>
      <c r="L255" s="332"/>
      <c r="M255" s="332"/>
      <c r="N255" s="332"/>
      <c r="O255" s="332"/>
      <c r="P255" s="332"/>
      <c r="Q255" s="332"/>
      <c r="R255" s="304"/>
      <c r="S255" s="332"/>
      <c r="T255" s="332"/>
      <c r="U255" s="332"/>
      <c r="V255" s="332"/>
      <c r="W255" s="332"/>
      <c r="X255" s="332"/>
      <c r="Y255" s="332"/>
    </row>
    <row r="256" spans="2:29">
      <c r="B256" s="45" t="s">
        <v>23</v>
      </c>
      <c r="C256" s="46" t="s">
        <v>10</v>
      </c>
      <c r="D256" s="47">
        <v>50</v>
      </c>
      <c r="E256" s="46" t="s">
        <v>34</v>
      </c>
      <c r="F256" s="304"/>
      <c r="G256" s="304"/>
      <c r="H256" s="304"/>
      <c r="I256" s="304"/>
      <c r="J256" s="304"/>
      <c r="K256" s="332"/>
      <c r="L256" s="332"/>
      <c r="M256" s="332"/>
      <c r="N256" s="332"/>
      <c r="O256" s="332"/>
      <c r="P256" s="332"/>
      <c r="Q256" s="332"/>
      <c r="R256" s="304"/>
      <c r="S256" s="332"/>
      <c r="T256" s="332"/>
      <c r="U256" s="332"/>
      <c r="V256" s="332"/>
      <c r="W256" s="332"/>
      <c r="X256" s="332"/>
      <c r="Y256" s="332"/>
    </row>
    <row r="257" spans="2:29" ht="15.6">
      <c r="B257" s="54" t="s">
        <v>23</v>
      </c>
      <c r="C257" s="55" t="s">
        <v>10</v>
      </c>
      <c r="D257" s="56" t="s">
        <v>133</v>
      </c>
      <c r="E257" s="57" t="s">
        <v>121</v>
      </c>
      <c r="F257" s="307"/>
      <c r="G257" s="307"/>
      <c r="H257" s="307"/>
      <c r="I257" s="307"/>
      <c r="J257" s="333"/>
      <c r="K257" s="337"/>
      <c r="L257" s="335"/>
      <c r="M257" s="335"/>
      <c r="N257" s="335"/>
      <c r="O257" s="337"/>
      <c r="P257" s="335"/>
      <c r="Q257" s="335"/>
      <c r="R257" s="333"/>
      <c r="S257" s="337"/>
      <c r="T257" s="335"/>
      <c r="U257" s="335"/>
      <c r="V257" s="336"/>
      <c r="W257" s="337"/>
      <c r="X257" s="335"/>
      <c r="Y257" s="335"/>
      <c r="AA257" s="66"/>
      <c r="AC257" s="66"/>
    </row>
    <row r="258" spans="2:29">
      <c r="B258" s="45" t="s">
        <v>23</v>
      </c>
      <c r="C258" s="46" t="s">
        <v>10</v>
      </c>
      <c r="D258" s="47">
        <v>70</v>
      </c>
      <c r="E258" s="46" t="s">
        <v>31</v>
      </c>
      <c r="F258" s="304"/>
      <c r="G258" s="304"/>
      <c r="H258" s="304"/>
      <c r="I258" s="304"/>
      <c r="J258" s="304"/>
      <c r="K258" s="332"/>
      <c r="L258" s="332"/>
      <c r="M258" s="332"/>
      <c r="N258" s="332"/>
      <c r="O258" s="332"/>
      <c r="P258" s="332"/>
      <c r="Q258" s="332"/>
      <c r="R258" s="304"/>
      <c r="S258" s="332"/>
      <c r="T258" s="332"/>
      <c r="U258" s="332"/>
      <c r="V258" s="332"/>
      <c r="W258" s="332"/>
      <c r="X258" s="332"/>
      <c r="Y258" s="332"/>
    </row>
    <row r="259" spans="2:29">
      <c r="B259" s="45" t="s">
        <v>23</v>
      </c>
      <c r="C259" s="46" t="s">
        <v>10</v>
      </c>
      <c r="D259" s="47">
        <v>70</v>
      </c>
      <c r="E259" s="46" t="s">
        <v>118</v>
      </c>
      <c r="F259" s="304"/>
      <c r="G259" s="304"/>
      <c r="H259" s="304"/>
      <c r="I259" s="304"/>
      <c r="J259" s="304"/>
      <c r="K259" s="332"/>
      <c r="L259" s="332"/>
      <c r="M259" s="332"/>
      <c r="N259" s="332"/>
      <c r="O259" s="332"/>
      <c r="P259" s="332"/>
      <c r="Q259" s="332"/>
      <c r="R259" s="304"/>
      <c r="S259" s="332"/>
      <c r="T259" s="332"/>
      <c r="U259" s="332"/>
      <c r="V259" s="332"/>
      <c r="W259" s="332"/>
      <c r="X259" s="332"/>
      <c r="Y259" s="332"/>
    </row>
    <row r="260" spans="2:29">
      <c r="B260" s="45" t="s">
        <v>23</v>
      </c>
      <c r="C260" s="46" t="s">
        <v>10</v>
      </c>
      <c r="D260" s="47">
        <v>70</v>
      </c>
      <c r="E260" s="46" t="s">
        <v>119</v>
      </c>
      <c r="F260" s="304"/>
      <c r="G260" s="304"/>
      <c r="H260" s="304"/>
      <c r="I260" s="304"/>
      <c r="J260" s="304"/>
      <c r="K260" s="332"/>
      <c r="L260" s="332"/>
      <c r="M260" s="332"/>
      <c r="N260" s="332"/>
      <c r="O260" s="332"/>
      <c r="P260" s="332"/>
      <c r="Q260" s="332"/>
      <c r="R260" s="304"/>
      <c r="S260" s="332"/>
      <c r="T260" s="332"/>
      <c r="U260" s="332"/>
      <c r="V260" s="332"/>
      <c r="W260" s="332"/>
      <c r="X260" s="332"/>
      <c r="Y260" s="332"/>
    </row>
    <row r="261" spans="2:29">
      <c r="B261" s="45" t="s">
        <v>23</v>
      </c>
      <c r="C261" s="46" t="s">
        <v>10</v>
      </c>
      <c r="D261" s="47">
        <v>70</v>
      </c>
      <c r="E261" s="46" t="s">
        <v>34</v>
      </c>
      <c r="F261" s="304"/>
      <c r="G261" s="304"/>
      <c r="H261" s="304"/>
      <c r="I261" s="304"/>
      <c r="J261" s="304"/>
      <c r="K261" s="332"/>
      <c r="L261" s="332"/>
      <c r="M261" s="332"/>
      <c r="N261" s="332"/>
      <c r="O261" s="332"/>
      <c r="P261" s="332"/>
      <c r="Q261" s="332"/>
      <c r="R261" s="304"/>
      <c r="S261" s="332"/>
      <c r="T261" s="332"/>
      <c r="U261" s="332"/>
      <c r="V261" s="332"/>
      <c r="W261" s="332"/>
      <c r="X261" s="332"/>
      <c r="Y261" s="332"/>
    </row>
    <row r="262" spans="2:29" ht="15.6">
      <c r="B262" s="54" t="s">
        <v>23</v>
      </c>
      <c r="C262" s="55" t="s">
        <v>10</v>
      </c>
      <c r="D262" s="56" t="s">
        <v>130</v>
      </c>
      <c r="E262" s="57" t="s">
        <v>121</v>
      </c>
      <c r="F262" s="307"/>
      <c r="G262" s="307"/>
      <c r="H262" s="307"/>
      <c r="I262" s="307"/>
      <c r="J262" s="333"/>
      <c r="K262" s="337"/>
      <c r="L262" s="335"/>
      <c r="M262" s="335"/>
      <c r="N262" s="335"/>
      <c r="O262" s="337"/>
      <c r="P262" s="335"/>
      <c r="Q262" s="335"/>
      <c r="R262" s="333"/>
      <c r="S262" s="337"/>
      <c r="T262" s="335"/>
      <c r="U262" s="335"/>
      <c r="V262" s="336"/>
      <c r="W262" s="337"/>
      <c r="X262" s="335"/>
      <c r="Y262" s="335"/>
      <c r="AA262" s="66"/>
      <c r="AC262" s="66"/>
    </row>
    <row r="263" spans="2:29" ht="15.6">
      <c r="B263" s="54" t="s">
        <v>23</v>
      </c>
      <c r="C263" s="55" t="s">
        <v>10</v>
      </c>
      <c r="D263" s="67" t="s">
        <v>127</v>
      </c>
      <c r="E263" s="68" t="s">
        <v>31</v>
      </c>
      <c r="F263" s="307"/>
      <c r="G263" s="307"/>
      <c r="H263" s="307"/>
      <c r="I263" s="307"/>
      <c r="J263" s="333"/>
      <c r="K263" s="338"/>
      <c r="L263" s="335"/>
      <c r="M263" s="335"/>
      <c r="N263" s="335"/>
      <c r="O263" s="338"/>
      <c r="P263" s="335"/>
      <c r="Q263" s="335"/>
      <c r="R263" s="333"/>
      <c r="S263" s="338"/>
      <c r="T263" s="335"/>
      <c r="U263" s="335"/>
      <c r="V263" s="336"/>
      <c r="W263" s="338"/>
      <c r="X263" s="335"/>
      <c r="Y263" s="335"/>
      <c r="AA263" s="66"/>
      <c r="AC263" s="66"/>
    </row>
    <row r="264" spans="2:29" ht="15.6">
      <c r="B264" s="54" t="s">
        <v>23</v>
      </c>
      <c r="C264" s="55" t="s">
        <v>10</v>
      </c>
      <c r="D264" s="67" t="s">
        <v>127</v>
      </c>
      <c r="E264" s="68" t="s">
        <v>118</v>
      </c>
      <c r="F264" s="307"/>
      <c r="G264" s="307"/>
      <c r="H264" s="307"/>
      <c r="I264" s="307"/>
      <c r="J264" s="333"/>
      <c r="K264" s="338"/>
      <c r="L264" s="335"/>
      <c r="M264" s="335"/>
      <c r="N264" s="335"/>
      <c r="O264" s="338"/>
      <c r="P264" s="335"/>
      <c r="Q264" s="335"/>
      <c r="R264" s="333"/>
      <c r="S264" s="338"/>
      <c r="T264" s="335"/>
      <c r="U264" s="335"/>
      <c r="V264" s="336"/>
      <c r="W264" s="338"/>
      <c r="X264" s="335"/>
      <c r="Y264" s="335"/>
      <c r="AA264" s="66"/>
      <c r="AC264" s="66"/>
    </row>
    <row r="265" spans="2:29" ht="15.6">
      <c r="B265" s="54" t="s">
        <v>23</v>
      </c>
      <c r="C265" s="55" t="s">
        <v>10</v>
      </c>
      <c r="D265" s="67" t="s">
        <v>127</v>
      </c>
      <c r="E265" s="68" t="s">
        <v>119</v>
      </c>
      <c r="F265" s="307"/>
      <c r="G265" s="307"/>
      <c r="H265" s="307"/>
      <c r="I265" s="307"/>
      <c r="J265" s="333"/>
      <c r="K265" s="338"/>
      <c r="L265" s="335"/>
      <c r="M265" s="335"/>
      <c r="N265" s="335"/>
      <c r="O265" s="338"/>
      <c r="P265" s="335"/>
      <c r="Q265" s="335"/>
      <c r="R265" s="333"/>
      <c r="S265" s="338"/>
      <c r="T265" s="335"/>
      <c r="U265" s="335"/>
      <c r="V265" s="336"/>
      <c r="W265" s="338"/>
      <c r="X265" s="335"/>
      <c r="Y265" s="335"/>
      <c r="AA265" s="66"/>
      <c r="AC265" s="66"/>
    </row>
    <row r="266" spans="2:29" ht="15.6">
      <c r="B266" s="54" t="s">
        <v>23</v>
      </c>
      <c r="C266" s="55" t="s">
        <v>10</v>
      </c>
      <c r="D266" s="67" t="s">
        <v>127</v>
      </c>
      <c r="E266" s="68" t="s">
        <v>34</v>
      </c>
      <c r="F266" s="307"/>
      <c r="G266" s="307"/>
      <c r="H266" s="307"/>
      <c r="I266" s="307"/>
      <c r="J266" s="333"/>
      <c r="K266" s="338"/>
      <c r="L266" s="335"/>
      <c r="M266" s="335"/>
      <c r="N266" s="335"/>
      <c r="O266" s="338"/>
      <c r="P266" s="335"/>
      <c r="Q266" s="335"/>
      <c r="R266" s="333"/>
      <c r="S266" s="338"/>
      <c r="T266" s="335"/>
      <c r="U266" s="335"/>
      <c r="V266" s="336"/>
      <c r="W266" s="338"/>
      <c r="X266" s="335"/>
      <c r="Y266" s="335"/>
      <c r="AA266" s="66"/>
      <c r="AC266" s="66"/>
    </row>
    <row r="267" spans="2:29" ht="15.6">
      <c r="B267" s="76" t="s">
        <v>23</v>
      </c>
      <c r="C267" s="77" t="s">
        <v>134</v>
      </c>
      <c r="D267" s="78" t="s">
        <v>127</v>
      </c>
      <c r="E267" s="79" t="s">
        <v>121</v>
      </c>
      <c r="F267" s="315"/>
      <c r="G267" s="315"/>
      <c r="H267" s="315"/>
      <c r="I267" s="315"/>
      <c r="J267" s="341"/>
      <c r="K267" s="346"/>
      <c r="L267" s="343"/>
      <c r="M267" s="343"/>
      <c r="N267" s="343"/>
      <c r="O267" s="346"/>
      <c r="P267" s="343"/>
      <c r="Q267" s="343"/>
      <c r="R267" s="341"/>
      <c r="S267" s="346"/>
      <c r="T267" s="343"/>
      <c r="U267" s="343"/>
      <c r="V267" s="344"/>
      <c r="W267" s="346"/>
      <c r="X267" s="343"/>
      <c r="Y267" s="343"/>
      <c r="AA267" s="66"/>
      <c r="AC267" s="66"/>
    </row>
    <row r="268" spans="2:29" ht="15.6">
      <c r="B268" s="76" t="s">
        <v>23</v>
      </c>
      <c r="C268" s="79" t="s">
        <v>135</v>
      </c>
      <c r="D268" s="78" t="s">
        <v>136</v>
      </c>
      <c r="E268" s="77" t="s">
        <v>137</v>
      </c>
      <c r="F268" s="261"/>
      <c r="G268" s="261"/>
      <c r="H268" s="283"/>
      <c r="I268" s="283"/>
      <c r="J268" s="341"/>
      <c r="K268" s="346"/>
      <c r="L268" s="343"/>
      <c r="M268" s="343"/>
      <c r="N268" s="343"/>
      <c r="O268" s="346"/>
      <c r="P268" s="343"/>
      <c r="Q268" s="343"/>
      <c r="R268" s="341"/>
      <c r="S268" s="346"/>
      <c r="T268" s="343"/>
      <c r="U268" s="343"/>
      <c r="V268" s="343"/>
      <c r="W268" s="346"/>
      <c r="X268" s="343"/>
      <c r="Y268" s="343"/>
    </row>
    <row r="269" spans="2:29" ht="15.6">
      <c r="B269" s="76" t="s">
        <v>23</v>
      </c>
      <c r="C269" s="79" t="s">
        <v>135</v>
      </c>
      <c r="D269" s="78" t="s">
        <v>136</v>
      </c>
      <c r="E269" s="77" t="s">
        <v>138</v>
      </c>
      <c r="F269" s="261"/>
      <c r="G269" s="261"/>
      <c r="H269" s="283"/>
      <c r="I269" s="283"/>
      <c r="J269" s="341"/>
      <c r="K269" s="346"/>
      <c r="L269" s="343"/>
      <c r="M269" s="343"/>
      <c r="N269" s="343"/>
      <c r="O269" s="346"/>
      <c r="P269" s="343"/>
      <c r="Q269" s="343"/>
      <c r="R269" s="341"/>
      <c r="S269" s="346"/>
      <c r="T269" s="343"/>
      <c r="U269" s="343"/>
      <c r="V269" s="343"/>
      <c r="W269" s="346"/>
      <c r="X269" s="343"/>
      <c r="Y269" s="343"/>
    </row>
    <row r="270" spans="2:29" ht="15.6">
      <c r="B270" s="76" t="s">
        <v>23</v>
      </c>
      <c r="C270" s="79" t="s">
        <v>135</v>
      </c>
      <c r="D270" s="78" t="s">
        <v>136</v>
      </c>
      <c r="E270" s="77" t="s">
        <v>139</v>
      </c>
      <c r="F270" s="261"/>
      <c r="G270" s="261"/>
      <c r="H270" s="283"/>
      <c r="I270" s="283"/>
      <c r="J270" s="341"/>
      <c r="K270" s="346"/>
      <c r="L270" s="343"/>
      <c r="M270" s="343"/>
      <c r="N270" s="343"/>
      <c r="O270" s="346"/>
      <c r="P270" s="343"/>
      <c r="Q270" s="343"/>
      <c r="R270" s="341"/>
      <c r="S270" s="346"/>
      <c r="T270" s="343"/>
      <c r="U270" s="343"/>
      <c r="V270" s="343"/>
      <c r="W270" s="346"/>
      <c r="X270" s="343"/>
      <c r="Y270" s="343"/>
    </row>
    <row r="271" spans="2:29" ht="15.6">
      <c r="B271" s="76" t="s">
        <v>23</v>
      </c>
      <c r="C271" s="79" t="s">
        <v>135</v>
      </c>
      <c r="D271" s="78" t="s">
        <v>136</v>
      </c>
      <c r="E271" s="77" t="s">
        <v>140</v>
      </c>
      <c r="F271" s="261"/>
      <c r="G271" s="261"/>
      <c r="H271" s="261"/>
      <c r="I271" s="261"/>
      <c r="J271" s="350"/>
      <c r="K271" s="346"/>
      <c r="L271" s="346"/>
      <c r="M271" s="346"/>
      <c r="N271" s="346"/>
      <c r="O271" s="346"/>
      <c r="P271" s="346"/>
      <c r="Q271" s="346"/>
      <c r="R271" s="350"/>
      <c r="S271" s="346"/>
      <c r="T271" s="346"/>
      <c r="U271" s="346"/>
      <c r="V271" s="346"/>
      <c r="W271" s="346"/>
      <c r="X271" s="346"/>
      <c r="Y271" s="346"/>
    </row>
    <row r="272" spans="2:29" ht="15.6">
      <c r="B272" s="96" t="s">
        <v>143</v>
      </c>
      <c r="C272" s="97" t="s">
        <v>135</v>
      </c>
      <c r="D272" s="98" t="s">
        <v>136</v>
      </c>
      <c r="E272" s="97" t="s">
        <v>121</v>
      </c>
      <c r="F272" s="319"/>
      <c r="G272" s="319"/>
      <c r="H272" s="319"/>
      <c r="I272" s="319"/>
      <c r="J272" s="351"/>
      <c r="K272" s="352"/>
      <c r="L272" s="353"/>
      <c r="M272" s="353"/>
      <c r="N272" s="351"/>
      <c r="O272" s="352"/>
      <c r="P272" s="353"/>
      <c r="Q272" s="353"/>
      <c r="R272" s="351"/>
      <c r="S272" s="352"/>
      <c r="T272" s="353"/>
      <c r="U272" s="353"/>
      <c r="V272" s="354"/>
      <c r="W272" s="352"/>
      <c r="X272" s="353"/>
      <c r="Y272" s="353"/>
    </row>
    <row r="273" spans="2:25">
      <c r="B273" s="45" t="s">
        <v>25</v>
      </c>
      <c r="C273" s="46" t="s">
        <v>14</v>
      </c>
      <c r="D273" s="47">
        <v>80</v>
      </c>
      <c r="E273" s="46" t="s">
        <v>31</v>
      </c>
      <c r="F273" s="304"/>
      <c r="G273" s="304"/>
      <c r="H273" s="304"/>
      <c r="I273" s="304"/>
      <c r="J273" s="304"/>
      <c r="K273" s="332"/>
      <c r="L273" s="332"/>
      <c r="M273" s="332"/>
      <c r="N273" s="332"/>
      <c r="O273" s="332"/>
      <c r="P273" s="332"/>
      <c r="Q273" s="332"/>
      <c r="R273" s="304"/>
      <c r="S273" s="332"/>
      <c r="T273" s="332"/>
      <c r="U273" s="332"/>
      <c r="V273" s="332"/>
      <c r="W273" s="332"/>
      <c r="X273" s="332"/>
      <c r="Y273" s="332"/>
    </row>
    <row r="274" spans="2:25">
      <c r="B274" s="45" t="s">
        <v>25</v>
      </c>
      <c r="C274" s="46" t="s">
        <v>14</v>
      </c>
      <c r="D274" s="47">
        <v>80</v>
      </c>
      <c r="E274" s="46" t="s">
        <v>118</v>
      </c>
      <c r="F274" s="304"/>
      <c r="G274" s="304"/>
      <c r="H274" s="304"/>
      <c r="I274" s="304"/>
      <c r="J274" s="304"/>
      <c r="K274" s="332"/>
      <c r="L274" s="332"/>
      <c r="M274" s="332"/>
      <c r="N274" s="332"/>
      <c r="O274" s="332"/>
      <c r="P274" s="332"/>
      <c r="Q274" s="332"/>
      <c r="R274" s="304"/>
      <c r="S274" s="332"/>
      <c r="T274" s="332"/>
      <c r="U274" s="332"/>
      <c r="V274" s="332"/>
      <c r="W274" s="332"/>
      <c r="X274" s="332"/>
      <c r="Y274" s="332"/>
    </row>
    <row r="275" spans="2:25">
      <c r="B275" s="45" t="s">
        <v>25</v>
      </c>
      <c r="C275" s="46" t="s">
        <v>14</v>
      </c>
      <c r="D275" s="47">
        <v>80</v>
      </c>
      <c r="E275" s="46" t="s">
        <v>119</v>
      </c>
      <c r="F275" s="304"/>
      <c r="G275" s="304"/>
      <c r="H275" s="304"/>
      <c r="I275" s="304"/>
      <c r="J275" s="304"/>
      <c r="K275" s="332"/>
      <c r="L275" s="332"/>
      <c r="M275" s="332"/>
      <c r="N275" s="332"/>
      <c r="O275" s="332"/>
      <c r="P275" s="332"/>
      <c r="Q275" s="332"/>
      <c r="R275" s="304"/>
      <c r="S275" s="332"/>
      <c r="T275" s="332"/>
      <c r="U275" s="332"/>
      <c r="V275" s="332"/>
      <c r="W275" s="332"/>
      <c r="X275" s="332"/>
      <c r="Y275" s="332"/>
    </row>
    <row r="276" spans="2:25">
      <c r="B276" s="45" t="s">
        <v>25</v>
      </c>
      <c r="C276" s="46" t="s">
        <v>14</v>
      </c>
      <c r="D276" s="47">
        <v>80</v>
      </c>
      <c r="E276" s="46" t="s">
        <v>34</v>
      </c>
      <c r="F276" s="304"/>
      <c r="G276" s="304"/>
      <c r="H276" s="304"/>
      <c r="I276" s="304"/>
      <c r="J276" s="304"/>
      <c r="K276" s="332"/>
      <c r="L276" s="332"/>
      <c r="M276" s="332"/>
      <c r="N276" s="332"/>
      <c r="O276" s="332"/>
      <c r="P276" s="332"/>
      <c r="Q276" s="332"/>
      <c r="R276" s="304"/>
      <c r="S276" s="332"/>
      <c r="T276" s="332"/>
      <c r="U276" s="332"/>
      <c r="V276" s="332"/>
      <c r="W276" s="332"/>
      <c r="X276" s="332"/>
      <c r="Y276" s="332"/>
    </row>
    <row r="277" spans="2:25" s="66" customFormat="1" ht="15.6">
      <c r="B277" s="54" t="s">
        <v>25</v>
      </c>
      <c r="C277" s="55" t="s">
        <v>14</v>
      </c>
      <c r="D277" s="56" t="s">
        <v>120</v>
      </c>
      <c r="E277" s="57" t="s">
        <v>121</v>
      </c>
      <c r="F277" s="307"/>
      <c r="G277" s="307"/>
      <c r="H277" s="307"/>
      <c r="I277" s="307"/>
      <c r="J277" s="333"/>
      <c r="K277" s="334"/>
      <c r="L277" s="335"/>
      <c r="M277" s="335"/>
      <c r="N277" s="335"/>
      <c r="O277" s="334"/>
      <c r="P277" s="335"/>
      <c r="Q277" s="335"/>
      <c r="R277" s="333"/>
      <c r="S277" s="334"/>
      <c r="T277" s="335"/>
      <c r="U277" s="335"/>
      <c r="V277" s="336"/>
      <c r="W277" s="334"/>
      <c r="X277" s="335"/>
      <c r="Y277" s="335"/>
    </row>
    <row r="278" spans="2:25">
      <c r="B278" s="45" t="s">
        <v>25</v>
      </c>
      <c r="C278" s="46" t="s">
        <v>14</v>
      </c>
      <c r="D278" s="47">
        <v>90</v>
      </c>
      <c r="E278" s="46" t="s">
        <v>31</v>
      </c>
      <c r="F278" s="304"/>
      <c r="G278" s="304"/>
      <c r="H278" s="304"/>
      <c r="I278" s="304"/>
      <c r="J278" s="304"/>
      <c r="K278" s="332"/>
      <c r="L278" s="332"/>
      <c r="M278" s="332"/>
      <c r="N278" s="332"/>
      <c r="O278" s="332"/>
      <c r="P278" s="332"/>
      <c r="Q278" s="332"/>
      <c r="R278" s="304"/>
      <c r="S278" s="332"/>
      <c r="T278" s="332"/>
      <c r="U278" s="332"/>
      <c r="V278" s="332"/>
      <c r="W278" s="332"/>
      <c r="X278" s="332"/>
      <c r="Y278" s="332"/>
    </row>
    <row r="279" spans="2:25">
      <c r="B279" s="45" t="s">
        <v>25</v>
      </c>
      <c r="C279" s="46" t="s">
        <v>14</v>
      </c>
      <c r="D279" s="47">
        <v>90</v>
      </c>
      <c r="E279" s="46" t="s">
        <v>118</v>
      </c>
      <c r="F279" s="304"/>
      <c r="G279" s="304"/>
      <c r="H279" s="304"/>
      <c r="I279" s="304"/>
      <c r="J279" s="304"/>
      <c r="K279" s="332"/>
      <c r="L279" s="332"/>
      <c r="M279" s="332"/>
      <c r="N279" s="332"/>
      <c r="O279" s="332"/>
      <c r="P279" s="332"/>
      <c r="Q279" s="332"/>
      <c r="R279" s="304"/>
      <c r="S279" s="332"/>
      <c r="T279" s="332"/>
      <c r="U279" s="332"/>
      <c r="V279" s="332"/>
      <c r="W279" s="332"/>
      <c r="X279" s="332"/>
      <c r="Y279" s="332"/>
    </row>
    <row r="280" spans="2:25">
      <c r="B280" s="45" t="s">
        <v>25</v>
      </c>
      <c r="C280" s="46" t="s">
        <v>14</v>
      </c>
      <c r="D280" s="47">
        <v>90</v>
      </c>
      <c r="E280" s="46" t="s">
        <v>119</v>
      </c>
      <c r="F280" s="304"/>
      <c r="G280" s="304"/>
      <c r="H280" s="304"/>
      <c r="I280" s="304"/>
      <c r="J280" s="304"/>
      <c r="K280" s="332"/>
      <c r="L280" s="332"/>
      <c r="M280" s="332"/>
      <c r="N280" s="332"/>
      <c r="O280" s="332"/>
      <c r="P280" s="332"/>
      <c r="Q280" s="332"/>
      <c r="R280" s="304"/>
      <c r="S280" s="332"/>
      <c r="T280" s="332"/>
      <c r="U280" s="332"/>
      <c r="V280" s="332"/>
      <c r="W280" s="332"/>
      <c r="X280" s="332"/>
      <c r="Y280" s="332"/>
    </row>
    <row r="281" spans="2:25">
      <c r="B281" s="45" t="s">
        <v>25</v>
      </c>
      <c r="C281" s="46" t="s">
        <v>14</v>
      </c>
      <c r="D281" s="47">
        <v>90</v>
      </c>
      <c r="E281" s="46" t="s">
        <v>34</v>
      </c>
      <c r="F281" s="304"/>
      <c r="G281" s="304"/>
      <c r="H281" s="304"/>
      <c r="I281" s="304"/>
      <c r="J281" s="304"/>
      <c r="K281" s="332"/>
      <c r="L281" s="332"/>
      <c r="M281" s="332"/>
      <c r="N281" s="332"/>
      <c r="O281" s="332"/>
      <c r="P281" s="332"/>
      <c r="Q281" s="332"/>
      <c r="R281" s="304"/>
      <c r="S281" s="332"/>
      <c r="T281" s="332"/>
      <c r="U281" s="332"/>
      <c r="V281" s="332"/>
      <c r="W281" s="332"/>
      <c r="X281" s="332"/>
      <c r="Y281" s="332"/>
    </row>
    <row r="282" spans="2:25" s="66" customFormat="1" ht="15.6">
      <c r="B282" s="54" t="s">
        <v>25</v>
      </c>
      <c r="C282" s="55" t="s">
        <v>14</v>
      </c>
      <c r="D282" s="56" t="s">
        <v>122</v>
      </c>
      <c r="E282" s="57" t="s">
        <v>121</v>
      </c>
      <c r="F282" s="307"/>
      <c r="G282" s="307"/>
      <c r="H282" s="307"/>
      <c r="I282" s="307"/>
      <c r="J282" s="333"/>
      <c r="K282" s="334"/>
      <c r="L282" s="335"/>
      <c r="M282" s="335"/>
      <c r="N282" s="335"/>
      <c r="O282" s="334"/>
      <c r="P282" s="335"/>
      <c r="Q282" s="335"/>
      <c r="R282" s="333"/>
      <c r="S282" s="334"/>
      <c r="T282" s="335"/>
      <c r="U282" s="335"/>
      <c r="V282" s="336"/>
      <c r="W282" s="334"/>
      <c r="X282" s="335"/>
      <c r="Y282" s="335"/>
    </row>
    <row r="283" spans="2:25">
      <c r="B283" s="45" t="s">
        <v>25</v>
      </c>
      <c r="C283" s="46" t="s">
        <v>14</v>
      </c>
      <c r="D283" s="47">
        <v>100</v>
      </c>
      <c r="E283" s="46" t="s">
        <v>31</v>
      </c>
      <c r="F283" s="304"/>
      <c r="G283" s="304"/>
      <c r="H283" s="304"/>
      <c r="I283" s="304"/>
      <c r="J283" s="304"/>
      <c r="K283" s="332"/>
      <c r="L283" s="332"/>
      <c r="M283" s="332"/>
      <c r="N283" s="332"/>
      <c r="O283" s="332"/>
      <c r="P283" s="332"/>
      <c r="Q283" s="332"/>
      <c r="R283" s="304"/>
      <c r="S283" s="332"/>
      <c r="T283" s="332"/>
      <c r="U283" s="332"/>
      <c r="V283" s="332"/>
      <c r="W283" s="332"/>
      <c r="X283" s="332"/>
      <c r="Y283" s="332"/>
    </row>
    <row r="284" spans="2:25">
      <c r="B284" s="45" t="s">
        <v>25</v>
      </c>
      <c r="C284" s="46" t="s">
        <v>14</v>
      </c>
      <c r="D284" s="47">
        <v>100</v>
      </c>
      <c r="E284" s="46" t="s">
        <v>118</v>
      </c>
      <c r="F284" s="304"/>
      <c r="G284" s="304"/>
      <c r="H284" s="304"/>
      <c r="I284" s="304"/>
      <c r="J284" s="304"/>
      <c r="K284" s="332"/>
      <c r="L284" s="332"/>
      <c r="M284" s="332"/>
      <c r="N284" s="332"/>
      <c r="O284" s="332"/>
      <c r="P284" s="332"/>
      <c r="Q284" s="332"/>
      <c r="R284" s="304"/>
      <c r="S284" s="332"/>
      <c r="T284" s="332"/>
      <c r="U284" s="332"/>
      <c r="V284" s="332"/>
      <c r="W284" s="332"/>
      <c r="X284" s="332"/>
      <c r="Y284" s="332"/>
    </row>
    <row r="285" spans="2:25">
      <c r="B285" s="45" t="s">
        <v>25</v>
      </c>
      <c r="C285" s="46" t="s">
        <v>14</v>
      </c>
      <c r="D285" s="47">
        <v>100</v>
      </c>
      <c r="E285" s="46" t="s">
        <v>119</v>
      </c>
      <c r="F285" s="304"/>
      <c r="G285" s="304"/>
      <c r="H285" s="304"/>
      <c r="I285" s="304"/>
      <c r="J285" s="304"/>
      <c r="K285" s="332"/>
      <c r="L285" s="332"/>
      <c r="M285" s="332"/>
      <c r="N285" s="332"/>
      <c r="O285" s="332"/>
      <c r="P285" s="332"/>
      <c r="Q285" s="332"/>
      <c r="R285" s="304"/>
      <c r="S285" s="332"/>
      <c r="T285" s="332"/>
      <c r="U285" s="332"/>
      <c r="V285" s="332"/>
      <c r="W285" s="332"/>
      <c r="X285" s="332"/>
      <c r="Y285" s="332"/>
    </row>
    <row r="286" spans="2:25">
      <c r="B286" s="45" t="s">
        <v>25</v>
      </c>
      <c r="C286" s="46" t="s">
        <v>14</v>
      </c>
      <c r="D286" s="47">
        <v>100</v>
      </c>
      <c r="E286" s="46" t="s">
        <v>34</v>
      </c>
      <c r="F286" s="304"/>
      <c r="G286" s="304"/>
      <c r="H286" s="304"/>
      <c r="I286" s="304"/>
      <c r="J286" s="304"/>
      <c r="K286" s="332"/>
      <c r="L286" s="332"/>
      <c r="M286" s="332"/>
      <c r="N286" s="332"/>
      <c r="O286" s="332"/>
      <c r="P286" s="332"/>
      <c r="Q286" s="332"/>
      <c r="R286" s="304"/>
      <c r="S286" s="332"/>
      <c r="T286" s="332"/>
      <c r="U286" s="332"/>
      <c r="V286" s="332"/>
      <c r="W286" s="332"/>
      <c r="X286" s="332"/>
      <c r="Y286" s="332"/>
    </row>
    <row r="287" spans="2:25" s="66" customFormat="1" ht="15.6">
      <c r="B287" s="54" t="s">
        <v>25</v>
      </c>
      <c r="C287" s="55" t="s">
        <v>14</v>
      </c>
      <c r="D287" s="56" t="s">
        <v>123</v>
      </c>
      <c r="E287" s="57" t="s">
        <v>121</v>
      </c>
      <c r="F287" s="307"/>
      <c r="G287" s="307"/>
      <c r="H287" s="307"/>
      <c r="I287" s="307"/>
      <c r="J287" s="333"/>
      <c r="K287" s="334"/>
      <c r="L287" s="335"/>
      <c r="M287" s="335"/>
      <c r="N287" s="335"/>
      <c r="O287" s="334"/>
      <c r="P287" s="335"/>
      <c r="Q287" s="335"/>
      <c r="R287" s="333"/>
      <c r="S287" s="334"/>
      <c r="T287" s="335"/>
      <c r="U287" s="335"/>
      <c r="V287" s="336"/>
      <c r="W287" s="334"/>
      <c r="X287" s="335"/>
      <c r="Y287" s="335"/>
    </row>
    <row r="288" spans="2:25">
      <c r="B288" s="45" t="s">
        <v>25</v>
      </c>
      <c r="C288" s="46" t="s">
        <v>14</v>
      </c>
      <c r="D288" s="47">
        <v>110</v>
      </c>
      <c r="E288" s="46" t="s">
        <v>31</v>
      </c>
      <c r="F288" s="304"/>
      <c r="G288" s="304"/>
      <c r="H288" s="304"/>
      <c r="I288" s="304"/>
      <c r="J288" s="304"/>
      <c r="K288" s="332"/>
      <c r="L288" s="332"/>
      <c r="M288" s="332"/>
      <c r="N288" s="332"/>
      <c r="O288" s="332"/>
      <c r="P288" s="332"/>
      <c r="Q288" s="332"/>
      <c r="R288" s="304"/>
      <c r="S288" s="332"/>
      <c r="T288" s="332"/>
      <c r="U288" s="332"/>
      <c r="V288" s="332"/>
      <c r="W288" s="332"/>
      <c r="X288" s="332"/>
      <c r="Y288" s="332"/>
    </row>
    <row r="289" spans="2:29">
      <c r="B289" s="45" t="s">
        <v>25</v>
      </c>
      <c r="C289" s="46" t="s">
        <v>14</v>
      </c>
      <c r="D289" s="47">
        <v>110</v>
      </c>
      <c r="E289" s="46" t="s">
        <v>118</v>
      </c>
      <c r="F289" s="304"/>
      <c r="G289" s="304"/>
      <c r="H289" s="304"/>
      <c r="I289" s="304"/>
      <c r="J289" s="304"/>
      <c r="K289" s="332"/>
      <c r="L289" s="332"/>
      <c r="M289" s="332"/>
      <c r="N289" s="332"/>
      <c r="O289" s="332"/>
      <c r="P289" s="332"/>
      <c r="Q289" s="332"/>
      <c r="R289" s="304"/>
      <c r="S289" s="332"/>
      <c r="T289" s="332"/>
      <c r="U289" s="332"/>
      <c r="V289" s="332"/>
      <c r="W289" s="332"/>
      <c r="X289" s="332"/>
      <c r="Y289" s="332"/>
    </row>
    <row r="290" spans="2:29">
      <c r="B290" s="45" t="s">
        <v>25</v>
      </c>
      <c r="C290" s="46" t="s">
        <v>14</v>
      </c>
      <c r="D290" s="47">
        <v>110</v>
      </c>
      <c r="E290" s="46" t="s">
        <v>119</v>
      </c>
      <c r="F290" s="304"/>
      <c r="G290" s="304"/>
      <c r="H290" s="304"/>
      <c r="I290" s="304"/>
      <c r="J290" s="304"/>
      <c r="K290" s="332"/>
      <c r="L290" s="332"/>
      <c r="M290" s="332"/>
      <c r="N290" s="332"/>
      <c r="O290" s="332"/>
      <c r="P290" s="332"/>
      <c r="Q290" s="332"/>
      <c r="R290" s="304"/>
      <c r="S290" s="332"/>
      <c r="T290" s="332"/>
      <c r="U290" s="332"/>
      <c r="V290" s="332"/>
      <c r="W290" s="332"/>
      <c r="X290" s="332"/>
      <c r="Y290" s="332"/>
    </row>
    <row r="291" spans="2:29">
      <c r="B291" s="45" t="s">
        <v>25</v>
      </c>
      <c r="C291" s="46" t="s">
        <v>14</v>
      </c>
      <c r="D291" s="47">
        <v>110</v>
      </c>
      <c r="E291" s="46" t="s">
        <v>34</v>
      </c>
      <c r="F291" s="304"/>
      <c r="G291" s="304"/>
      <c r="H291" s="304"/>
      <c r="I291" s="304"/>
      <c r="J291" s="304"/>
      <c r="K291" s="332"/>
      <c r="L291" s="332"/>
      <c r="M291" s="332"/>
      <c r="N291" s="332"/>
      <c r="O291" s="332"/>
      <c r="P291" s="332"/>
      <c r="Q291" s="332"/>
      <c r="R291" s="304"/>
      <c r="S291" s="332"/>
      <c r="T291" s="332"/>
      <c r="U291" s="332"/>
      <c r="V291" s="332"/>
      <c r="W291" s="332"/>
      <c r="X291" s="332"/>
      <c r="Y291" s="332"/>
    </row>
    <row r="292" spans="2:29" s="66" customFormat="1" ht="15.6">
      <c r="B292" s="54" t="s">
        <v>25</v>
      </c>
      <c r="C292" s="55" t="s">
        <v>14</v>
      </c>
      <c r="D292" s="56" t="s">
        <v>124</v>
      </c>
      <c r="E292" s="57" t="s">
        <v>121</v>
      </c>
      <c r="F292" s="307"/>
      <c r="G292" s="307"/>
      <c r="H292" s="307"/>
      <c r="I292" s="307"/>
      <c r="J292" s="333"/>
      <c r="K292" s="334"/>
      <c r="L292" s="335"/>
      <c r="M292" s="335"/>
      <c r="N292" s="335"/>
      <c r="O292" s="334"/>
      <c r="P292" s="335"/>
      <c r="Q292" s="335"/>
      <c r="R292" s="333"/>
      <c r="S292" s="334"/>
      <c r="T292" s="335"/>
      <c r="U292" s="335"/>
      <c r="V292" s="336"/>
      <c r="W292" s="334"/>
      <c r="X292" s="335"/>
      <c r="Y292" s="335"/>
    </row>
    <row r="293" spans="2:29">
      <c r="B293" s="45" t="s">
        <v>25</v>
      </c>
      <c r="C293" s="46" t="s">
        <v>14</v>
      </c>
      <c r="D293" s="47">
        <v>120</v>
      </c>
      <c r="E293" s="46" t="s">
        <v>31</v>
      </c>
      <c r="F293" s="304"/>
      <c r="G293" s="304"/>
      <c r="H293" s="304"/>
      <c r="I293" s="304"/>
      <c r="J293" s="304"/>
      <c r="K293" s="332"/>
      <c r="L293" s="332"/>
      <c r="M293" s="332"/>
      <c r="N293" s="332"/>
      <c r="O293" s="332"/>
      <c r="P293" s="332"/>
      <c r="Q293" s="332"/>
      <c r="R293" s="304"/>
      <c r="S293" s="332"/>
      <c r="T293" s="332"/>
      <c r="U293" s="332"/>
      <c r="V293" s="332"/>
      <c r="W293" s="332"/>
      <c r="X293" s="332"/>
      <c r="Y293" s="332"/>
    </row>
    <row r="294" spans="2:29">
      <c r="B294" s="45" t="s">
        <v>25</v>
      </c>
      <c r="C294" s="46" t="s">
        <v>14</v>
      </c>
      <c r="D294" s="47">
        <v>120</v>
      </c>
      <c r="E294" s="46" t="s">
        <v>118</v>
      </c>
      <c r="F294" s="304"/>
      <c r="G294" s="304"/>
      <c r="H294" s="304"/>
      <c r="I294" s="304"/>
      <c r="J294" s="304"/>
      <c r="K294" s="332"/>
      <c r="L294" s="332"/>
      <c r="M294" s="332"/>
      <c r="N294" s="332"/>
      <c r="O294" s="332"/>
      <c r="P294" s="332"/>
      <c r="Q294" s="332"/>
      <c r="R294" s="304"/>
      <c r="S294" s="332"/>
      <c r="T294" s="332"/>
      <c r="U294" s="332"/>
      <c r="V294" s="332"/>
      <c r="W294" s="332"/>
      <c r="X294" s="332"/>
      <c r="Y294" s="332"/>
    </row>
    <row r="295" spans="2:29">
      <c r="B295" s="45" t="s">
        <v>25</v>
      </c>
      <c r="C295" s="46" t="s">
        <v>14</v>
      </c>
      <c r="D295" s="47">
        <v>120</v>
      </c>
      <c r="E295" s="46" t="s">
        <v>119</v>
      </c>
      <c r="F295" s="304"/>
      <c r="G295" s="304"/>
      <c r="H295" s="304"/>
      <c r="I295" s="304"/>
      <c r="J295" s="304"/>
      <c r="K295" s="332"/>
      <c r="L295" s="332"/>
      <c r="M295" s="332"/>
      <c r="N295" s="332"/>
      <c r="O295" s="332"/>
      <c r="P295" s="332"/>
      <c r="Q295" s="332"/>
      <c r="R295" s="304"/>
      <c r="S295" s="332"/>
      <c r="T295" s="332"/>
      <c r="U295" s="332"/>
      <c r="V295" s="332"/>
      <c r="W295" s="332"/>
      <c r="X295" s="332"/>
      <c r="Y295" s="332"/>
    </row>
    <row r="296" spans="2:29">
      <c r="B296" s="45" t="s">
        <v>25</v>
      </c>
      <c r="C296" s="46" t="s">
        <v>14</v>
      </c>
      <c r="D296" s="47">
        <v>120</v>
      </c>
      <c r="E296" s="46" t="s">
        <v>34</v>
      </c>
      <c r="F296" s="304"/>
      <c r="G296" s="304"/>
      <c r="H296" s="304"/>
      <c r="I296" s="304"/>
      <c r="J296" s="304"/>
      <c r="K296" s="332"/>
      <c r="L296" s="332"/>
      <c r="M296" s="332"/>
      <c r="N296" s="332"/>
      <c r="O296" s="332"/>
      <c r="P296" s="332"/>
      <c r="Q296" s="332"/>
      <c r="R296" s="304"/>
      <c r="S296" s="332"/>
      <c r="T296" s="332"/>
      <c r="U296" s="332"/>
      <c r="V296" s="332"/>
      <c r="W296" s="332"/>
      <c r="X296" s="332"/>
      <c r="Y296" s="332"/>
    </row>
    <row r="297" spans="2:29" s="66" customFormat="1" ht="15.6">
      <c r="B297" s="54" t="s">
        <v>25</v>
      </c>
      <c r="C297" s="55" t="s">
        <v>14</v>
      </c>
      <c r="D297" s="56" t="s">
        <v>125</v>
      </c>
      <c r="E297" s="57" t="s">
        <v>121</v>
      </c>
      <c r="F297" s="307"/>
      <c r="G297" s="307"/>
      <c r="H297" s="307"/>
      <c r="I297" s="307"/>
      <c r="J297" s="333"/>
      <c r="K297" s="334"/>
      <c r="L297" s="335"/>
      <c r="M297" s="335"/>
      <c r="N297" s="335"/>
      <c r="O297" s="334"/>
      <c r="P297" s="335"/>
      <c r="Q297" s="335"/>
      <c r="R297" s="333"/>
      <c r="S297" s="334"/>
      <c r="T297" s="335"/>
      <c r="U297" s="335"/>
      <c r="V297" s="336"/>
      <c r="W297" s="334"/>
      <c r="X297" s="335"/>
      <c r="Y297" s="335"/>
    </row>
    <row r="298" spans="2:29">
      <c r="B298" s="45" t="s">
        <v>25</v>
      </c>
      <c r="C298" s="46" t="s">
        <v>14</v>
      </c>
      <c r="D298" s="47">
        <v>130</v>
      </c>
      <c r="E298" s="46" t="s">
        <v>31</v>
      </c>
      <c r="F298" s="304"/>
      <c r="G298" s="304"/>
      <c r="H298" s="304"/>
      <c r="I298" s="304"/>
      <c r="J298" s="304"/>
      <c r="K298" s="332"/>
      <c r="L298" s="332"/>
      <c r="M298" s="332"/>
      <c r="N298" s="332"/>
      <c r="O298" s="332"/>
      <c r="P298" s="332"/>
      <c r="Q298" s="332"/>
      <c r="R298" s="304"/>
      <c r="S298" s="332"/>
      <c r="T298" s="332"/>
      <c r="U298" s="332"/>
      <c r="V298" s="332"/>
      <c r="W298" s="332"/>
      <c r="X298" s="332"/>
      <c r="Y298" s="332"/>
    </row>
    <row r="299" spans="2:29">
      <c r="B299" s="45" t="s">
        <v>25</v>
      </c>
      <c r="C299" s="46" t="s">
        <v>14</v>
      </c>
      <c r="D299" s="47">
        <v>130</v>
      </c>
      <c r="E299" s="46" t="s">
        <v>118</v>
      </c>
      <c r="F299" s="304"/>
      <c r="G299" s="304"/>
      <c r="H299" s="304"/>
      <c r="I299" s="304"/>
      <c r="J299" s="304"/>
      <c r="K299" s="332"/>
      <c r="L299" s="332"/>
      <c r="M299" s="332"/>
      <c r="N299" s="332"/>
      <c r="O299" s="332"/>
      <c r="P299" s="332"/>
      <c r="Q299" s="332"/>
      <c r="R299" s="304"/>
      <c r="S299" s="332"/>
      <c r="T299" s="332"/>
      <c r="U299" s="332"/>
      <c r="V299" s="332"/>
      <c r="W299" s="332"/>
      <c r="X299" s="332"/>
      <c r="Y299" s="332"/>
    </row>
    <row r="300" spans="2:29">
      <c r="B300" s="45" t="s">
        <v>25</v>
      </c>
      <c r="C300" s="46" t="s">
        <v>14</v>
      </c>
      <c r="D300" s="47">
        <v>130</v>
      </c>
      <c r="E300" s="46" t="s">
        <v>119</v>
      </c>
      <c r="F300" s="304"/>
      <c r="G300" s="304"/>
      <c r="H300" s="304"/>
      <c r="I300" s="304"/>
      <c r="J300" s="304"/>
      <c r="K300" s="332"/>
      <c r="L300" s="332"/>
      <c r="M300" s="332"/>
      <c r="N300" s="332"/>
      <c r="O300" s="332"/>
      <c r="P300" s="332"/>
      <c r="Q300" s="332"/>
      <c r="R300" s="304"/>
      <c r="S300" s="332"/>
      <c r="T300" s="332"/>
      <c r="U300" s="332"/>
      <c r="V300" s="332"/>
      <c r="W300" s="332"/>
      <c r="X300" s="332"/>
      <c r="Y300" s="332"/>
    </row>
    <row r="301" spans="2:29">
      <c r="B301" s="45" t="s">
        <v>25</v>
      </c>
      <c r="C301" s="46" t="s">
        <v>14</v>
      </c>
      <c r="D301" s="47">
        <v>130</v>
      </c>
      <c r="E301" s="46" t="s">
        <v>34</v>
      </c>
      <c r="F301" s="304"/>
      <c r="G301" s="304"/>
      <c r="H301" s="304"/>
      <c r="I301" s="304"/>
      <c r="J301" s="304"/>
      <c r="K301" s="332"/>
      <c r="L301" s="332"/>
      <c r="M301" s="332"/>
      <c r="N301" s="332"/>
      <c r="O301" s="332"/>
      <c r="P301" s="332"/>
      <c r="Q301" s="332"/>
      <c r="R301" s="304"/>
      <c r="S301" s="332"/>
      <c r="T301" s="332"/>
      <c r="U301" s="332"/>
      <c r="V301" s="332"/>
      <c r="W301" s="332"/>
      <c r="X301" s="332"/>
      <c r="Y301" s="332"/>
    </row>
    <row r="302" spans="2:29" s="66" customFormat="1" ht="15.6">
      <c r="B302" s="54" t="s">
        <v>25</v>
      </c>
      <c r="C302" s="55" t="s">
        <v>14</v>
      </c>
      <c r="D302" s="56" t="s">
        <v>126</v>
      </c>
      <c r="E302" s="57" t="s">
        <v>121</v>
      </c>
      <c r="F302" s="307"/>
      <c r="G302" s="307"/>
      <c r="H302" s="307"/>
      <c r="I302" s="307"/>
      <c r="J302" s="333"/>
      <c r="K302" s="334"/>
      <c r="L302" s="335"/>
      <c r="M302" s="335"/>
      <c r="N302" s="335"/>
      <c r="O302" s="334"/>
      <c r="P302" s="335"/>
      <c r="Q302" s="335"/>
      <c r="R302" s="333"/>
      <c r="S302" s="334"/>
      <c r="T302" s="335"/>
      <c r="U302" s="335"/>
      <c r="V302" s="336"/>
      <c r="W302" s="334"/>
      <c r="X302" s="335"/>
      <c r="Y302" s="335"/>
    </row>
    <row r="303" spans="2:29" ht="15.6">
      <c r="B303" s="54" t="s">
        <v>25</v>
      </c>
      <c r="C303" s="55" t="s">
        <v>14</v>
      </c>
      <c r="D303" s="67" t="s">
        <v>127</v>
      </c>
      <c r="E303" s="68" t="s">
        <v>31</v>
      </c>
      <c r="F303" s="307"/>
      <c r="G303" s="307"/>
      <c r="H303" s="307"/>
      <c r="I303" s="307"/>
      <c r="J303" s="333"/>
      <c r="K303" s="338"/>
      <c r="L303" s="335"/>
      <c r="M303" s="335"/>
      <c r="N303" s="335"/>
      <c r="O303" s="338"/>
      <c r="P303" s="335"/>
      <c r="Q303" s="335"/>
      <c r="R303" s="333"/>
      <c r="S303" s="338"/>
      <c r="T303" s="335"/>
      <c r="U303" s="335"/>
      <c r="V303" s="336"/>
      <c r="W303" s="338"/>
      <c r="X303" s="335"/>
      <c r="Y303" s="335"/>
      <c r="AA303" s="66"/>
      <c r="AC303" s="66"/>
    </row>
    <row r="304" spans="2:29" ht="15.6">
      <c r="B304" s="54" t="s">
        <v>25</v>
      </c>
      <c r="C304" s="55" t="s">
        <v>14</v>
      </c>
      <c r="D304" s="67" t="s">
        <v>127</v>
      </c>
      <c r="E304" s="68" t="s">
        <v>118</v>
      </c>
      <c r="F304" s="307"/>
      <c r="G304" s="307"/>
      <c r="H304" s="307"/>
      <c r="I304" s="307"/>
      <c r="J304" s="333"/>
      <c r="K304" s="338"/>
      <c r="L304" s="335"/>
      <c r="M304" s="335"/>
      <c r="N304" s="335"/>
      <c r="O304" s="338"/>
      <c r="P304" s="335"/>
      <c r="Q304" s="335"/>
      <c r="R304" s="333"/>
      <c r="S304" s="338"/>
      <c r="T304" s="335"/>
      <c r="U304" s="335"/>
      <c r="V304" s="336"/>
      <c r="W304" s="338"/>
      <c r="X304" s="335"/>
      <c r="Y304" s="335"/>
      <c r="AA304" s="66"/>
      <c r="AC304" s="66"/>
    </row>
    <row r="305" spans="2:29" ht="15.6">
      <c r="B305" s="54" t="s">
        <v>25</v>
      </c>
      <c r="C305" s="55" t="s">
        <v>14</v>
      </c>
      <c r="D305" s="67" t="s">
        <v>127</v>
      </c>
      <c r="E305" s="68" t="s">
        <v>119</v>
      </c>
      <c r="F305" s="307"/>
      <c r="G305" s="307"/>
      <c r="H305" s="307"/>
      <c r="I305" s="307"/>
      <c r="J305" s="333"/>
      <c r="K305" s="338"/>
      <c r="L305" s="335"/>
      <c r="M305" s="335"/>
      <c r="N305" s="335"/>
      <c r="O305" s="338"/>
      <c r="P305" s="335"/>
      <c r="Q305" s="335"/>
      <c r="R305" s="333"/>
      <c r="S305" s="338"/>
      <c r="T305" s="335"/>
      <c r="U305" s="335"/>
      <c r="V305" s="336"/>
      <c r="W305" s="338"/>
      <c r="X305" s="335"/>
      <c r="Y305" s="335"/>
      <c r="AA305" s="66"/>
      <c r="AC305" s="66"/>
    </row>
    <row r="306" spans="2:29" ht="15.6">
      <c r="B306" s="54" t="s">
        <v>25</v>
      </c>
      <c r="C306" s="55" t="s">
        <v>14</v>
      </c>
      <c r="D306" s="67" t="s">
        <v>127</v>
      </c>
      <c r="E306" s="68" t="s">
        <v>34</v>
      </c>
      <c r="F306" s="307"/>
      <c r="G306" s="307"/>
      <c r="H306" s="307"/>
      <c r="I306" s="307"/>
      <c r="J306" s="333"/>
      <c r="K306" s="338"/>
      <c r="L306" s="335"/>
      <c r="M306" s="335"/>
      <c r="N306" s="335"/>
      <c r="O306" s="338"/>
      <c r="P306" s="335"/>
      <c r="Q306" s="335"/>
      <c r="R306" s="333"/>
      <c r="S306" s="338"/>
      <c r="T306" s="335"/>
      <c r="U306" s="335"/>
      <c r="V306" s="336"/>
      <c r="W306" s="338"/>
      <c r="X306" s="335"/>
      <c r="Y306" s="335"/>
      <c r="AA306" s="66"/>
      <c r="AC306" s="66"/>
    </row>
    <row r="307" spans="2:29" s="66" customFormat="1" ht="15.6">
      <c r="B307" s="76" t="s">
        <v>25</v>
      </c>
      <c r="C307" s="77" t="s">
        <v>128</v>
      </c>
      <c r="D307" s="78" t="s">
        <v>127</v>
      </c>
      <c r="E307" s="79" t="s">
        <v>121</v>
      </c>
      <c r="F307" s="315"/>
      <c r="G307" s="315"/>
      <c r="H307" s="315"/>
      <c r="I307" s="315"/>
      <c r="J307" s="341"/>
      <c r="K307" s="345"/>
      <c r="L307" s="343"/>
      <c r="M307" s="343"/>
      <c r="N307" s="343"/>
      <c r="O307" s="345"/>
      <c r="P307" s="343"/>
      <c r="Q307" s="343"/>
      <c r="R307" s="341"/>
      <c r="S307" s="345"/>
      <c r="T307" s="343"/>
      <c r="U307" s="343"/>
      <c r="V307" s="344"/>
      <c r="W307" s="345"/>
      <c r="X307" s="343"/>
      <c r="Y307" s="343"/>
    </row>
    <row r="308" spans="2:29">
      <c r="B308" s="45" t="s">
        <v>25</v>
      </c>
      <c r="C308" s="46" t="s">
        <v>12</v>
      </c>
      <c r="D308" s="47">
        <v>60</v>
      </c>
      <c r="E308" s="46" t="s">
        <v>31</v>
      </c>
      <c r="F308" s="304"/>
      <c r="G308" s="304"/>
      <c r="H308" s="304"/>
      <c r="I308" s="304"/>
      <c r="J308" s="304"/>
      <c r="K308" s="332"/>
      <c r="L308" s="332"/>
      <c r="M308" s="332"/>
      <c r="N308" s="332"/>
      <c r="O308" s="332"/>
      <c r="P308" s="332"/>
      <c r="Q308" s="332"/>
      <c r="R308" s="304"/>
      <c r="S308" s="332"/>
      <c r="T308" s="332"/>
      <c r="U308" s="332"/>
      <c r="V308" s="332"/>
      <c r="W308" s="332"/>
      <c r="X308" s="332"/>
      <c r="Y308" s="332"/>
    </row>
    <row r="309" spans="2:29">
      <c r="B309" s="45" t="s">
        <v>25</v>
      </c>
      <c r="C309" s="46" t="s">
        <v>12</v>
      </c>
      <c r="D309" s="47">
        <v>60</v>
      </c>
      <c r="E309" s="46" t="s">
        <v>118</v>
      </c>
      <c r="F309" s="304"/>
      <c r="G309" s="304"/>
      <c r="H309" s="304"/>
      <c r="I309" s="304"/>
      <c r="J309" s="304"/>
      <c r="K309" s="332"/>
      <c r="L309" s="332"/>
      <c r="M309" s="332"/>
      <c r="N309" s="332"/>
      <c r="O309" s="332"/>
      <c r="P309" s="332"/>
      <c r="Q309" s="332"/>
      <c r="R309" s="304"/>
      <c r="S309" s="332"/>
      <c r="T309" s="332"/>
      <c r="U309" s="332"/>
      <c r="V309" s="332"/>
      <c r="W309" s="332"/>
      <c r="X309" s="332"/>
      <c r="Y309" s="332"/>
    </row>
    <row r="310" spans="2:29">
      <c r="B310" s="45" t="s">
        <v>25</v>
      </c>
      <c r="C310" s="46" t="s">
        <v>12</v>
      </c>
      <c r="D310" s="47">
        <v>60</v>
      </c>
      <c r="E310" s="46" t="s">
        <v>119</v>
      </c>
      <c r="F310" s="304"/>
      <c r="G310" s="304"/>
      <c r="H310" s="304"/>
      <c r="I310" s="304"/>
      <c r="J310" s="304"/>
      <c r="K310" s="332"/>
      <c r="L310" s="332"/>
      <c r="M310" s="332"/>
      <c r="N310" s="332"/>
      <c r="O310" s="332"/>
      <c r="P310" s="332"/>
      <c r="Q310" s="332"/>
      <c r="R310" s="304"/>
      <c r="S310" s="332"/>
      <c r="T310" s="332"/>
      <c r="U310" s="332"/>
      <c r="V310" s="332"/>
      <c r="W310" s="332"/>
      <c r="X310" s="332"/>
      <c r="Y310" s="332"/>
    </row>
    <row r="311" spans="2:29">
      <c r="B311" s="45" t="s">
        <v>25</v>
      </c>
      <c r="C311" s="46" t="s">
        <v>12</v>
      </c>
      <c r="D311" s="47">
        <v>60</v>
      </c>
      <c r="E311" s="46" t="s">
        <v>34</v>
      </c>
      <c r="F311" s="304"/>
      <c r="G311" s="304"/>
      <c r="H311" s="304"/>
      <c r="I311" s="304"/>
      <c r="J311" s="304"/>
      <c r="K311" s="332"/>
      <c r="L311" s="332"/>
      <c r="M311" s="332"/>
      <c r="N311" s="332"/>
      <c r="O311" s="332"/>
      <c r="P311" s="332"/>
      <c r="Q311" s="332"/>
      <c r="R311" s="304"/>
      <c r="S311" s="332"/>
      <c r="T311" s="332"/>
      <c r="U311" s="332"/>
      <c r="V311" s="332"/>
      <c r="W311" s="332"/>
      <c r="X311" s="332"/>
      <c r="Y311" s="332"/>
    </row>
    <row r="312" spans="2:29" ht="15.6">
      <c r="B312" s="54" t="s">
        <v>25</v>
      </c>
      <c r="C312" s="55" t="s">
        <v>12</v>
      </c>
      <c r="D312" s="56" t="s">
        <v>129</v>
      </c>
      <c r="E312" s="57" t="s">
        <v>121</v>
      </c>
      <c r="F312" s="307"/>
      <c r="G312" s="307"/>
      <c r="H312" s="307"/>
      <c r="I312" s="307"/>
      <c r="J312" s="333"/>
      <c r="K312" s="334"/>
      <c r="L312" s="335"/>
      <c r="M312" s="335"/>
      <c r="N312" s="335"/>
      <c r="O312" s="334"/>
      <c r="P312" s="335"/>
      <c r="Q312" s="335"/>
      <c r="R312" s="333"/>
      <c r="S312" s="334"/>
      <c r="T312" s="335"/>
      <c r="U312" s="335"/>
      <c r="V312" s="336"/>
      <c r="W312" s="334"/>
      <c r="X312" s="335"/>
      <c r="Y312" s="335"/>
      <c r="AA312" s="66"/>
      <c r="AC312" s="66"/>
    </row>
    <row r="313" spans="2:29">
      <c r="B313" s="45" t="s">
        <v>25</v>
      </c>
      <c r="C313" s="46" t="s">
        <v>12</v>
      </c>
      <c r="D313" s="47">
        <v>70</v>
      </c>
      <c r="E313" s="46" t="s">
        <v>31</v>
      </c>
      <c r="F313" s="304"/>
      <c r="G313" s="304"/>
      <c r="H313" s="304"/>
      <c r="I313" s="304"/>
      <c r="J313" s="304"/>
      <c r="K313" s="332"/>
      <c r="L313" s="332"/>
      <c r="M313" s="332"/>
      <c r="N313" s="332"/>
      <c r="O313" s="332"/>
      <c r="P313" s="332"/>
      <c r="Q313" s="332"/>
      <c r="R313" s="304"/>
      <c r="S313" s="332"/>
      <c r="T313" s="332"/>
      <c r="U313" s="332"/>
      <c r="V313" s="332"/>
      <c r="W313" s="332"/>
      <c r="X313" s="332"/>
      <c r="Y313" s="332"/>
    </row>
    <row r="314" spans="2:29">
      <c r="B314" s="45" t="s">
        <v>25</v>
      </c>
      <c r="C314" s="46" t="s">
        <v>12</v>
      </c>
      <c r="D314" s="47">
        <v>70</v>
      </c>
      <c r="E314" s="46" t="s">
        <v>118</v>
      </c>
      <c r="F314" s="304"/>
      <c r="G314" s="304"/>
      <c r="H314" s="304"/>
      <c r="I314" s="304"/>
      <c r="J314" s="304"/>
      <c r="K314" s="332"/>
      <c r="L314" s="332"/>
      <c r="M314" s="332"/>
      <c r="N314" s="332"/>
      <c r="O314" s="332"/>
      <c r="P314" s="332"/>
      <c r="Q314" s="332"/>
      <c r="R314" s="304"/>
      <c r="S314" s="332"/>
      <c r="T314" s="332"/>
      <c r="U314" s="332"/>
      <c r="V314" s="332"/>
      <c r="W314" s="332"/>
      <c r="X314" s="332"/>
      <c r="Y314" s="332"/>
    </row>
    <row r="315" spans="2:29">
      <c r="B315" s="45" t="s">
        <v>25</v>
      </c>
      <c r="C315" s="46" t="s">
        <v>12</v>
      </c>
      <c r="D315" s="47">
        <v>70</v>
      </c>
      <c r="E315" s="46" t="s">
        <v>119</v>
      </c>
      <c r="F315" s="304"/>
      <c r="G315" s="304"/>
      <c r="H315" s="304"/>
      <c r="I315" s="304"/>
      <c r="J315" s="304"/>
      <c r="K315" s="332"/>
      <c r="L315" s="332"/>
      <c r="M315" s="332"/>
      <c r="N315" s="332"/>
      <c r="O315" s="332"/>
      <c r="P315" s="332"/>
      <c r="Q315" s="332"/>
      <c r="R315" s="304"/>
      <c r="S315" s="332"/>
      <c r="T315" s="332"/>
      <c r="U315" s="332"/>
      <c r="V315" s="332"/>
      <c r="W315" s="332"/>
      <c r="X315" s="332"/>
      <c r="Y315" s="332"/>
    </row>
    <row r="316" spans="2:29">
      <c r="B316" s="45" t="s">
        <v>25</v>
      </c>
      <c r="C316" s="46" t="s">
        <v>12</v>
      </c>
      <c r="D316" s="47">
        <v>70</v>
      </c>
      <c r="E316" s="46" t="s">
        <v>34</v>
      </c>
      <c r="F316" s="304"/>
      <c r="G316" s="304"/>
      <c r="H316" s="304"/>
      <c r="I316" s="304"/>
      <c r="J316" s="304"/>
      <c r="K316" s="332"/>
      <c r="L316" s="332"/>
      <c r="M316" s="332"/>
      <c r="N316" s="332"/>
      <c r="O316" s="332"/>
      <c r="P316" s="332"/>
      <c r="Q316" s="332"/>
      <c r="R316" s="304"/>
      <c r="S316" s="332"/>
      <c r="T316" s="332"/>
      <c r="U316" s="332"/>
      <c r="V316" s="332"/>
      <c r="W316" s="332"/>
      <c r="X316" s="332"/>
      <c r="Y316" s="332"/>
    </row>
    <row r="317" spans="2:29" ht="15.6">
      <c r="B317" s="54" t="s">
        <v>25</v>
      </c>
      <c r="C317" s="55" t="s">
        <v>12</v>
      </c>
      <c r="D317" s="56" t="s">
        <v>130</v>
      </c>
      <c r="E317" s="57" t="s">
        <v>121</v>
      </c>
      <c r="F317" s="307"/>
      <c r="G317" s="307"/>
      <c r="H317" s="307"/>
      <c r="I317" s="307"/>
      <c r="J317" s="333"/>
      <c r="K317" s="334"/>
      <c r="L317" s="335"/>
      <c r="M317" s="335"/>
      <c r="N317" s="335"/>
      <c r="O317" s="334"/>
      <c r="P317" s="335"/>
      <c r="Q317" s="335"/>
      <c r="R317" s="333"/>
      <c r="S317" s="334"/>
      <c r="T317" s="335"/>
      <c r="U317" s="335"/>
      <c r="V317" s="336"/>
      <c r="W317" s="334"/>
      <c r="X317" s="335"/>
      <c r="Y317" s="335"/>
      <c r="AA317" s="66"/>
      <c r="AC317" s="66"/>
    </row>
    <row r="318" spans="2:29">
      <c r="B318" s="45" t="s">
        <v>25</v>
      </c>
      <c r="C318" s="46" t="s">
        <v>12</v>
      </c>
      <c r="D318" s="47">
        <v>80</v>
      </c>
      <c r="E318" s="46" t="s">
        <v>31</v>
      </c>
      <c r="F318" s="304"/>
      <c r="G318" s="304"/>
      <c r="H318" s="304"/>
      <c r="I318" s="304"/>
      <c r="J318" s="304"/>
      <c r="K318" s="332"/>
      <c r="L318" s="332"/>
      <c r="M318" s="332"/>
      <c r="N318" s="332"/>
      <c r="O318" s="332"/>
      <c r="P318" s="332"/>
      <c r="Q318" s="332"/>
      <c r="R318" s="304"/>
      <c r="S318" s="332"/>
      <c r="T318" s="332"/>
      <c r="U318" s="332"/>
      <c r="V318" s="332"/>
      <c r="W318" s="332"/>
      <c r="X318" s="332"/>
      <c r="Y318" s="332"/>
    </row>
    <row r="319" spans="2:29">
      <c r="B319" s="45" t="s">
        <v>25</v>
      </c>
      <c r="C319" s="46" t="s">
        <v>12</v>
      </c>
      <c r="D319" s="47">
        <v>80</v>
      </c>
      <c r="E319" s="46" t="s">
        <v>118</v>
      </c>
      <c r="F319" s="304"/>
      <c r="G319" s="304"/>
      <c r="H319" s="304"/>
      <c r="I319" s="304"/>
      <c r="J319" s="304"/>
      <c r="K319" s="332"/>
      <c r="L319" s="332"/>
      <c r="M319" s="332"/>
      <c r="N319" s="332"/>
      <c r="O319" s="332"/>
      <c r="P319" s="332"/>
      <c r="Q319" s="332"/>
      <c r="R319" s="304"/>
      <c r="S319" s="332"/>
      <c r="T319" s="332"/>
      <c r="U319" s="332"/>
      <c r="V319" s="332"/>
      <c r="W319" s="332"/>
      <c r="X319" s="332"/>
      <c r="Y319" s="332"/>
    </row>
    <row r="320" spans="2:29">
      <c r="B320" s="45" t="s">
        <v>25</v>
      </c>
      <c r="C320" s="46" t="s">
        <v>12</v>
      </c>
      <c r="D320" s="47">
        <v>80</v>
      </c>
      <c r="E320" s="46" t="s">
        <v>119</v>
      </c>
      <c r="F320" s="304"/>
      <c r="G320" s="304"/>
      <c r="H320" s="304"/>
      <c r="I320" s="304"/>
      <c r="J320" s="304"/>
      <c r="K320" s="332"/>
      <c r="L320" s="332"/>
      <c r="M320" s="332"/>
      <c r="N320" s="332"/>
      <c r="O320" s="332"/>
      <c r="P320" s="332"/>
      <c r="Q320" s="332"/>
      <c r="R320" s="304"/>
      <c r="S320" s="332"/>
      <c r="T320" s="332"/>
      <c r="U320" s="332"/>
      <c r="V320" s="332"/>
      <c r="W320" s="332"/>
      <c r="X320" s="332"/>
      <c r="Y320" s="332"/>
    </row>
    <row r="321" spans="2:29">
      <c r="B321" s="45" t="s">
        <v>25</v>
      </c>
      <c r="C321" s="46" t="s">
        <v>12</v>
      </c>
      <c r="D321" s="47">
        <v>80</v>
      </c>
      <c r="E321" s="46" t="s">
        <v>34</v>
      </c>
      <c r="F321" s="304"/>
      <c r="G321" s="304"/>
      <c r="H321" s="304"/>
      <c r="I321" s="304"/>
      <c r="J321" s="304"/>
      <c r="K321" s="332"/>
      <c r="L321" s="332"/>
      <c r="M321" s="332"/>
      <c r="N321" s="332"/>
      <c r="O321" s="332"/>
      <c r="P321" s="332"/>
      <c r="Q321" s="332"/>
      <c r="R321" s="304"/>
      <c r="S321" s="332"/>
      <c r="T321" s="332"/>
      <c r="U321" s="332"/>
      <c r="V321" s="332"/>
      <c r="W321" s="332"/>
      <c r="X321" s="332"/>
      <c r="Y321" s="332"/>
    </row>
    <row r="322" spans="2:29" ht="15.6">
      <c r="B322" s="54" t="s">
        <v>25</v>
      </c>
      <c r="C322" s="55" t="s">
        <v>12</v>
      </c>
      <c r="D322" s="56" t="s">
        <v>120</v>
      </c>
      <c r="E322" s="57" t="s">
        <v>121</v>
      </c>
      <c r="F322" s="307"/>
      <c r="G322" s="307"/>
      <c r="H322" s="307"/>
      <c r="I322" s="307"/>
      <c r="J322" s="333"/>
      <c r="K322" s="334"/>
      <c r="L322" s="335"/>
      <c r="M322" s="335"/>
      <c r="N322" s="335"/>
      <c r="O322" s="334"/>
      <c r="P322" s="335"/>
      <c r="Q322" s="335"/>
      <c r="R322" s="333"/>
      <c r="S322" s="334"/>
      <c r="T322" s="335"/>
      <c r="U322" s="335"/>
      <c r="V322" s="336"/>
      <c r="W322" s="334"/>
      <c r="X322" s="335"/>
      <c r="Y322" s="335"/>
      <c r="AA322" s="66"/>
      <c r="AC322" s="66"/>
    </row>
    <row r="323" spans="2:29">
      <c r="B323" s="45" t="s">
        <v>25</v>
      </c>
      <c r="C323" s="46" t="s">
        <v>12</v>
      </c>
      <c r="D323" s="47">
        <v>90</v>
      </c>
      <c r="E323" s="46" t="s">
        <v>31</v>
      </c>
      <c r="F323" s="304"/>
      <c r="G323" s="304"/>
      <c r="H323" s="304"/>
      <c r="I323" s="304"/>
      <c r="J323" s="304"/>
      <c r="K323" s="332"/>
      <c r="L323" s="332"/>
      <c r="M323" s="332"/>
      <c r="N323" s="332"/>
      <c r="O323" s="332"/>
      <c r="P323" s="332"/>
      <c r="Q323" s="332"/>
      <c r="R323" s="304"/>
      <c r="S323" s="332"/>
      <c r="T323" s="332"/>
      <c r="U323" s="332"/>
      <c r="V323" s="332"/>
      <c r="W323" s="332"/>
      <c r="X323" s="332"/>
      <c r="Y323" s="332"/>
    </row>
    <row r="324" spans="2:29">
      <c r="B324" s="45" t="s">
        <v>25</v>
      </c>
      <c r="C324" s="46" t="s">
        <v>12</v>
      </c>
      <c r="D324" s="47">
        <v>90</v>
      </c>
      <c r="E324" s="46" t="s">
        <v>118</v>
      </c>
      <c r="F324" s="304"/>
      <c r="G324" s="304"/>
      <c r="H324" s="304"/>
      <c r="I324" s="304"/>
      <c r="J324" s="304"/>
      <c r="K324" s="332"/>
      <c r="L324" s="332"/>
      <c r="M324" s="332"/>
      <c r="N324" s="332"/>
      <c r="O324" s="332"/>
      <c r="P324" s="332"/>
      <c r="Q324" s="332"/>
      <c r="R324" s="304"/>
      <c r="S324" s="332"/>
      <c r="T324" s="332"/>
      <c r="U324" s="332"/>
      <c r="V324" s="332"/>
      <c r="W324" s="332"/>
      <c r="X324" s="332"/>
      <c r="Y324" s="332"/>
    </row>
    <row r="325" spans="2:29">
      <c r="B325" s="45" t="s">
        <v>25</v>
      </c>
      <c r="C325" s="46" t="s">
        <v>12</v>
      </c>
      <c r="D325" s="47">
        <v>90</v>
      </c>
      <c r="E325" s="46" t="s">
        <v>119</v>
      </c>
      <c r="F325" s="304"/>
      <c r="G325" s="304"/>
      <c r="H325" s="304"/>
      <c r="I325" s="304"/>
      <c r="J325" s="304"/>
      <c r="K325" s="332"/>
      <c r="L325" s="332"/>
      <c r="M325" s="332"/>
      <c r="N325" s="332"/>
      <c r="O325" s="332"/>
      <c r="P325" s="332"/>
      <c r="Q325" s="332"/>
      <c r="R325" s="304"/>
      <c r="S325" s="332"/>
      <c r="T325" s="332"/>
      <c r="U325" s="332"/>
      <c r="V325" s="332"/>
      <c r="W325" s="332"/>
      <c r="X325" s="332"/>
      <c r="Y325" s="332"/>
    </row>
    <row r="326" spans="2:29">
      <c r="B326" s="45" t="s">
        <v>25</v>
      </c>
      <c r="C326" s="46" t="s">
        <v>12</v>
      </c>
      <c r="D326" s="47">
        <v>90</v>
      </c>
      <c r="E326" s="46" t="s">
        <v>34</v>
      </c>
      <c r="F326" s="304"/>
      <c r="G326" s="304"/>
      <c r="H326" s="304"/>
      <c r="I326" s="304"/>
      <c r="J326" s="304"/>
      <c r="K326" s="332"/>
      <c r="L326" s="332"/>
      <c r="M326" s="332"/>
      <c r="N326" s="332"/>
      <c r="O326" s="332"/>
      <c r="P326" s="332"/>
      <c r="Q326" s="332"/>
      <c r="R326" s="304"/>
      <c r="S326" s="332"/>
      <c r="T326" s="332"/>
      <c r="U326" s="332"/>
      <c r="V326" s="332"/>
      <c r="W326" s="332"/>
      <c r="X326" s="332"/>
      <c r="Y326" s="332"/>
    </row>
    <row r="327" spans="2:29" ht="15.6">
      <c r="B327" s="54" t="s">
        <v>25</v>
      </c>
      <c r="C327" s="55" t="s">
        <v>12</v>
      </c>
      <c r="D327" s="56" t="s">
        <v>122</v>
      </c>
      <c r="E327" s="57" t="s">
        <v>121</v>
      </c>
      <c r="F327" s="307"/>
      <c r="G327" s="307"/>
      <c r="H327" s="307"/>
      <c r="I327" s="307"/>
      <c r="J327" s="333"/>
      <c r="K327" s="334"/>
      <c r="L327" s="335"/>
      <c r="M327" s="335"/>
      <c r="N327" s="335"/>
      <c r="O327" s="334"/>
      <c r="P327" s="335"/>
      <c r="Q327" s="335"/>
      <c r="R327" s="333"/>
      <c r="S327" s="334"/>
      <c r="T327" s="335"/>
      <c r="U327" s="335"/>
      <c r="V327" s="336"/>
      <c r="W327" s="334"/>
      <c r="X327" s="335"/>
      <c r="Y327" s="335"/>
      <c r="AA327" s="66"/>
      <c r="AC327" s="66"/>
    </row>
    <row r="328" spans="2:29">
      <c r="B328" s="45" t="s">
        <v>25</v>
      </c>
      <c r="C328" s="46" t="s">
        <v>12</v>
      </c>
      <c r="D328" s="47">
        <v>100</v>
      </c>
      <c r="E328" s="46" t="s">
        <v>31</v>
      </c>
      <c r="F328" s="304"/>
      <c r="G328" s="304"/>
      <c r="H328" s="304"/>
      <c r="I328" s="304"/>
      <c r="J328" s="304"/>
      <c r="K328" s="332"/>
      <c r="L328" s="332"/>
      <c r="M328" s="332"/>
      <c r="N328" s="332"/>
      <c r="O328" s="332"/>
      <c r="P328" s="332"/>
      <c r="Q328" s="332"/>
      <c r="R328" s="304"/>
      <c r="S328" s="332"/>
      <c r="T328" s="332"/>
      <c r="U328" s="332"/>
      <c r="V328" s="332"/>
      <c r="W328" s="332"/>
      <c r="X328" s="332"/>
      <c r="Y328" s="332"/>
    </row>
    <row r="329" spans="2:29">
      <c r="B329" s="45" t="s">
        <v>25</v>
      </c>
      <c r="C329" s="46" t="s">
        <v>12</v>
      </c>
      <c r="D329" s="47">
        <v>100</v>
      </c>
      <c r="E329" s="46" t="s">
        <v>118</v>
      </c>
      <c r="F329" s="304"/>
      <c r="G329" s="304"/>
      <c r="H329" s="304"/>
      <c r="I329" s="304"/>
      <c r="J329" s="304"/>
      <c r="K329" s="332"/>
      <c r="L329" s="332"/>
      <c r="M329" s="332"/>
      <c r="N329" s="332"/>
      <c r="O329" s="332"/>
      <c r="P329" s="332"/>
      <c r="Q329" s="332"/>
      <c r="R329" s="304"/>
      <c r="S329" s="332"/>
      <c r="T329" s="332"/>
      <c r="U329" s="332"/>
      <c r="V329" s="332"/>
      <c r="W329" s="332"/>
      <c r="X329" s="332"/>
      <c r="Y329" s="332"/>
    </row>
    <row r="330" spans="2:29">
      <c r="B330" s="45" t="s">
        <v>25</v>
      </c>
      <c r="C330" s="46" t="s">
        <v>12</v>
      </c>
      <c r="D330" s="47">
        <v>100</v>
      </c>
      <c r="E330" s="46" t="s">
        <v>119</v>
      </c>
      <c r="F330" s="304"/>
      <c r="G330" s="304"/>
      <c r="H330" s="304"/>
      <c r="I330" s="304"/>
      <c r="J330" s="304"/>
      <c r="K330" s="332"/>
      <c r="L330" s="332"/>
      <c r="M330" s="332"/>
      <c r="N330" s="332"/>
      <c r="O330" s="332"/>
      <c r="P330" s="332"/>
      <c r="Q330" s="332"/>
      <c r="R330" s="304"/>
      <c r="S330" s="332"/>
      <c r="T330" s="332"/>
      <c r="U330" s="332"/>
      <c r="V330" s="332"/>
      <c r="W330" s="332"/>
      <c r="X330" s="332"/>
      <c r="Y330" s="332"/>
    </row>
    <row r="331" spans="2:29">
      <c r="B331" s="45" t="s">
        <v>25</v>
      </c>
      <c r="C331" s="46" t="s">
        <v>12</v>
      </c>
      <c r="D331" s="47">
        <v>100</v>
      </c>
      <c r="E331" s="46" t="s">
        <v>34</v>
      </c>
      <c r="F331" s="304"/>
      <c r="G331" s="304"/>
      <c r="H331" s="304"/>
      <c r="I331" s="304"/>
      <c r="J331" s="304"/>
      <c r="K331" s="332"/>
      <c r="L331" s="332"/>
      <c r="M331" s="332"/>
      <c r="N331" s="332"/>
      <c r="O331" s="332"/>
      <c r="P331" s="332"/>
      <c r="Q331" s="332"/>
      <c r="R331" s="304"/>
      <c r="S331" s="332"/>
      <c r="T331" s="332"/>
      <c r="U331" s="332"/>
      <c r="V331" s="332"/>
      <c r="W331" s="332"/>
      <c r="X331" s="332"/>
      <c r="Y331" s="332"/>
    </row>
    <row r="332" spans="2:29" ht="15.6">
      <c r="B332" s="54" t="s">
        <v>25</v>
      </c>
      <c r="C332" s="55" t="s">
        <v>12</v>
      </c>
      <c r="D332" s="56" t="s">
        <v>123</v>
      </c>
      <c r="E332" s="57" t="s">
        <v>121</v>
      </c>
      <c r="F332" s="307"/>
      <c r="G332" s="307"/>
      <c r="H332" s="307"/>
      <c r="I332" s="307"/>
      <c r="J332" s="333"/>
      <c r="K332" s="334"/>
      <c r="L332" s="335"/>
      <c r="M332" s="335"/>
      <c r="N332" s="335"/>
      <c r="O332" s="334"/>
      <c r="P332" s="335"/>
      <c r="Q332" s="335"/>
      <c r="R332" s="333"/>
      <c r="S332" s="334"/>
      <c r="T332" s="335"/>
      <c r="U332" s="335"/>
      <c r="V332" s="336"/>
      <c r="W332" s="334"/>
      <c r="X332" s="335"/>
      <c r="Y332" s="335"/>
      <c r="AA332" s="66"/>
      <c r="AC332" s="66"/>
    </row>
    <row r="333" spans="2:29" ht="15.6">
      <c r="B333" s="54" t="s">
        <v>25</v>
      </c>
      <c r="C333" s="55" t="s">
        <v>12</v>
      </c>
      <c r="D333" s="67" t="s">
        <v>127</v>
      </c>
      <c r="E333" s="68" t="s">
        <v>31</v>
      </c>
      <c r="F333" s="307"/>
      <c r="G333" s="307"/>
      <c r="H333" s="307"/>
      <c r="I333" s="307"/>
      <c r="J333" s="333"/>
      <c r="K333" s="338"/>
      <c r="L333" s="335"/>
      <c r="M333" s="335"/>
      <c r="N333" s="335"/>
      <c r="O333" s="338"/>
      <c r="P333" s="335"/>
      <c r="Q333" s="335"/>
      <c r="R333" s="333"/>
      <c r="S333" s="338"/>
      <c r="T333" s="335"/>
      <c r="U333" s="335"/>
      <c r="V333" s="336"/>
      <c r="W333" s="338"/>
      <c r="X333" s="335"/>
      <c r="Y333" s="335"/>
      <c r="AA333" s="66"/>
      <c r="AC333" s="66"/>
    </row>
    <row r="334" spans="2:29" ht="15.6">
      <c r="B334" s="54" t="s">
        <v>25</v>
      </c>
      <c r="C334" s="55" t="s">
        <v>12</v>
      </c>
      <c r="D334" s="67" t="s">
        <v>127</v>
      </c>
      <c r="E334" s="68" t="s">
        <v>118</v>
      </c>
      <c r="F334" s="307"/>
      <c r="G334" s="307"/>
      <c r="H334" s="307"/>
      <c r="I334" s="307"/>
      <c r="J334" s="333"/>
      <c r="K334" s="338"/>
      <c r="L334" s="335"/>
      <c r="M334" s="335"/>
      <c r="N334" s="335"/>
      <c r="O334" s="338"/>
      <c r="P334" s="335"/>
      <c r="Q334" s="335"/>
      <c r="R334" s="333"/>
      <c r="S334" s="338"/>
      <c r="T334" s="335"/>
      <c r="U334" s="335"/>
      <c r="V334" s="336"/>
      <c r="W334" s="338"/>
      <c r="X334" s="335"/>
      <c r="Y334" s="335"/>
      <c r="AA334" s="66"/>
      <c r="AC334" s="66"/>
    </row>
    <row r="335" spans="2:29" ht="15.6">
      <c r="B335" s="54" t="s">
        <v>25</v>
      </c>
      <c r="C335" s="55" t="s">
        <v>12</v>
      </c>
      <c r="D335" s="67" t="s">
        <v>127</v>
      </c>
      <c r="E335" s="68" t="s">
        <v>119</v>
      </c>
      <c r="F335" s="307"/>
      <c r="G335" s="307"/>
      <c r="H335" s="307"/>
      <c r="I335" s="307"/>
      <c r="J335" s="333"/>
      <c r="K335" s="338"/>
      <c r="L335" s="335"/>
      <c r="M335" s="335"/>
      <c r="N335" s="335"/>
      <c r="O335" s="338"/>
      <c r="P335" s="335"/>
      <c r="Q335" s="335"/>
      <c r="R335" s="333"/>
      <c r="S335" s="338"/>
      <c r="T335" s="335"/>
      <c r="U335" s="335"/>
      <c r="V335" s="336"/>
      <c r="W335" s="338"/>
      <c r="X335" s="335"/>
      <c r="Y335" s="335"/>
      <c r="AA335" s="66"/>
      <c r="AC335" s="66"/>
    </row>
    <row r="336" spans="2:29" ht="15.6">
      <c r="B336" s="54" t="s">
        <v>25</v>
      </c>
      <c r="C336" s="55" t="s">
        <v>12</v>
      </c>
      <c r="D336" s="67" t="s">
        <v>127</v>
      </c>
      <c r="E336" s="68" t="s">
        <v>34</v>
      </c>
      <c r="F336" s="307"/>
      <c r="G336" s="307"/>
      <c r="H336" s="307"/>
      <c r="I336" s="307"/>
      <c r="J336" s="333"/>
      <c r="K336" s="338"/>
      <c r="L336" s="335"/>
      <c r="M336" s="335"/>
      <c r="N336" s="335"/>
      <c r="O336" s="338"/>
      <c r="P336" s="335"/>
      <c r="Q336" s="335"/>
      <c r="R336" s="333"/>
      <c r="S336" s="338"/>
      <c r="T336" s="335"/>
      <c r="U336" s="335"/>
      <c r="V336" s="336"/>
      <c r="W336" s="338"/>
      <c r="X336" s="335"/>
      <c r="Y336" s="335"/>
      <c r="AA336" s="66"/>
      <c r="AC336" s="66"/>
    </row>
    <row r="337" spans="2:29" ht="15.6">
      <c r="B337" s="76" t="s">
        <v>25</v>
      </c>
      <c r="C337" s="77" t="s">
        <v>131</v>
      </c>
      <c r="D337" s="78" t="s">
        <v>127</v>
      </c>
      <c r="E337" s="79" t="s">
        <v>121</v>
      </c>
      <c r="F337" s="315"/>
      <c r="G337" s="315"/>
      <c r="H337" s="315"/>
      <c r="I337" s="315"/>
      <c r="J337" s="341"/>
      <c r="K337" s="345"/>
      <c r="L337" s="343"/>
      <c r="M337" s="343"/>
      <c r="N337" s="343"/>
      <c r="O337" s="345"/>
      <c r="P337" s="343"/>
      <c r="Q337" s="343"/>
      <c r="R337" s="341"/>
      <c r="S337" s="345"/>
      <c r="T337" s="343"/>
      <c r="U337" s="343"/>
      <c r="V337" s="344"/>
      <c r="W337" s="345"/>
      <c r="X337" s="343"/>
      <c r="Y337" s="343"/>
      <c r="AA337" s="66"/>
      <c r="AC337" s="66"/>
    </row>
    <row r="338" spans="2:29">
      <c r="B338" s="45" t="s">
        <v>25</v>
      </c>
      <c r="C338" s="46" t="s">
        <v>10</v>
      </c>
      <c r="D338" s="47">
        <v>30</v>
      </c>
      <c r="E338" s="46" t="s">
        <v>31</v>
      </c>
      <c r="F338" s="304"/>
      <c r="G338" s="304"/>
      <c r="H338" s="304"/>
      <c r="I338" s="304"/>
      <c r="J338" s="304"/>
      <c r="K338" s="332"/>
      <c r="L338" s="332"/>
      <c r="M338" s="332"/>
      <c r="N338" s="332"/>
      <c r="O338" s="332"/>
      <c r="P338" s="332"/>
      <c r="Q338" s="332"/>
      <c r="R338" s="304"/>
      <c r="S338" s="332"/>
      <c r="T338" s="332"/>
      <c r="U338" s="332"/>
      <c r="V338" s="332"/>
      <c r="W338" s="332"/>
      <c r="X338" s="332"/>
      <c r="Y338" s="332"/>
    </row>
    <row r="339" spans="2:29">
      <c r="B339" s="45" t="s">
        <v>25</v>
      </c>
      <c r="C339" s="46" t="s">
        <v>10</v>
      </c>
      <c r="D339" s="47">
        <v>30</v>
      </c>
      <c r="E339" s="46" t="s">
        <v>118</v>
      </c>
      <c r="F339" s="304"/>
      <c r="G339" s="304"/>
      <c r="H339" s="304"/>
      <c r="I339" s="304"/>
      <c r="J339" s="304"/>
      <c r="K339" s="332"/>
      <c r="L339" s="332"/>
      <c r="M339" s="332"/>
      <c r="N339" s="332"/>
      <c r="O339" s="332"/>
      <c r="P339" s="332"/>
      <c r="Q339" s="332"/>
      <c r="R339" s="304"/>
      <c r="S339" s="332"/>
      <c r="T339" s="332"/>
      <c r="U339" s="332"/>
      <c r="V339" s="332"/>
      <c r="W339" s="332"/>
      <c r="X339" s="332"/>
      <c r="Y339" s="332"/>
    </row>
    <row r="340" spans="2:29">
      <c r="B340" s="45" t="s">
        <v>25</v>
      </c>
      <c r="C340" s="46" t="s">
        <v>10</v>
      </c>
      <c r="D340" s="47">
        <v>30</v>
      </c>
      <c r="E340" s="46" t="s">
        <v>119</v>
      </c>
      <c r="F340" s="304"/>
      <c r="G340" s="304"/>
      <c r="H340" s="304"/>
      <c r="I340" s="304"/>
      <c r="J340" s="304"/>
      <c r="K340" s="332"/>
      <c r="L340" s="332"/>
      <c r="M340" s="332"/>
      <c r="N340" s="332"/>
      <c r="O340" s="332"/>
      <c r="P340" s="332"/>
      <c r="Q340" s="332"/>
      <c r="R340" s="304"/>
      <c r="S340" s="332"/>
      <c r="T340" s="332"/>
      <c r="U340" s="332"/>
      <c r="V340" s="332"/>
      <c r="W340" s="332"/>
      <c r="X340" s="332"/>
      <c r="Y340" s="332"/>
    </row>
    <row r="341" spans="2:29">
      <c r="B341" s="45" t="s">
        <v>25</v>
      </c>
      <c r="C341" s="46" t="s">
        <v>10</v>
      </c>
      <c r="D341" s="47">
        <v>30</v>
      </c>
      <c r="E341" s="46" t="s">
        <v>34</v>
      </c>
      <c r="F341" s="304"/>
      <c r="G341" s="304"/>
      <c r="H341" s="304"/>
      <c r="I341" s="304"/>
      <c r="J341" s="304"/>
      <c r="K341" s="332"/>
      <c r="L341" s="332"/>
      <c r="M341" s="332"/>
      <c r="N341" s="332"/>
      <c r="O341" s="332"/>
      <c r="P341" s="332"/>
      <c r="Q341" s="332"/>
      <c r="R341" s="304"/>
      <c r="S341" s="332"/>
      <c r="T341" s="332"/>
      <c r="U341" s="332"/>
      <c r="V341" s="332"/>
      <c r="W341" s="332"/>
      <c r="X341" s="332"/>
      <c r="Y341" s="332"/>
    </row>
    <row r="342" spans="2:29" ht="15.6">
      <c r="B342" s="54" t="s">
        <v>25</v>
      </c>
      <c r="C342" s="55" t="s">
        <v>10</v>
      </c>
      <c r="D342" s="56" t="s">
        <v>132</v>
      </c>
      <c r="E342" s="57" t="s">
        <v>121</v>
      </c>
      <c r="F342" s="307"/>
      <c r="G342" s="307"/>
      <c r="H342" s="307"/>
      <c r="I342" s="307"/>
      <c r="J342" s="333"/>
      <c r="K342" s="337"/>
      <c r="L342" s="335"/>
      <c r="M342" s="335"/>
      <c r="N342" s="335"/>
      <c r="O342" s="337"/>
      <c r="P342" s="335"/>
      <c r="Q342" s="335"/>
      <c r="R342" s="333"/>
      <c r="S342" s="337"/>
      <c r="T342" s="335"/>
      <c r="U342" s="335"/>
      <c r="V342" s="336"/>
      <c r="W342" s="337"/>
      <c r="X342" s="335"/>
      <c r="Y342" s="335"/>
      <c r="AA342" s="66"/>
      <c r="AC342" s="66"/>
    </row>
    <row r="343" spans="2:29">
      <c r="B343" s="45" t="s">
        <v>25</v>
      </c>
      <c r="C343" s="46" t="s">
        <v>10</v>
      </c>
      <c r="D343" s="47">
        <v>50</v>
      </c>
      <c r="E343" s="46" t="s">
        <v>31</v>
      </c>
      <c r="F343" s="304"/>
      <c r="G343" s="304"/>
      <c r="H343" s="304"/>
      <c r="I343" s="304"/>
      <c r="J343" s="304"/>
      <c r="K343" s="332"/>
      <c r="L343" s="332"/>
      <c r="M343" s="332"/>
      <c r="N343" s="332"/>
      <c r="O343" s="332"/>
      <c r="P343" s="332"/>
      <c r="Q343" s="332"/>
      <c r="R343" s="304"/>
      <c r="S343" s="332"/>
      <c r="T343" s="332"/>
      <c r="U343" s="332"/>
      <c r="V343" s="332"/>
      <c r="W343" s="332"/>
      <c r="X343" s="332"/>
      <c r="Y343" s="332"/>
    </row>
    <row r="344" spans="2:29">
      <c r="B344" s="45" t="s">
        <v>25</v>
      </c>
      <c r="C344" s="46" t="s">
        <v>10</v>
      </c>
      <c r="D344" s="47">
        <v>50</v>
      </c>
      <c r="E344" s="46" t="s">
        <v>118</v>
      </c>
      <c r="F344" s="304"/>
      <c r="G344" s="304"/>
      <c r="H344" s="304"/>
      <c r="I344" s="304"/>
      <c r="J344" s="304"/>
      <c r="K344" s="332"/>
      <c r="L344" s="332"/>
      <c r="M344" s="332"/>
      <c r="N344" s="332"/>
      <c r="O344" s="332"/>
      <c r="P344" s="332"/>
      <c r="Q344" s="332"/>
      <c r="R344" s="304"/>
      <c r="S344" s="332"/>
      <c r="T344" s="332"/>
      <c r="U344" s="332"/>
      <c r="V344" s="332"/>
      <c r="W344" s="332"/>
      <c r="X344" s="332"/>
      <c r="Y344" s="332"/>
    </row>
    <row r="345" spans="2:29">
      <c r="B345" s="45" t="s">
        <v>25</v>
      </c>
      <c r="C345" s="46" t="s">
        <v>10</v>
      </c>
      <c r="D345" s="47">
        <v>50</v>
      </c>
      <c r="E345" s="46" t="s">
        <v>119</v>
      </c>
      <c r="F345" s="304"/>
      <c r="G345" s="304"/>
      <c r="H345" s="304"/>
      <c r="I345" s="304"/>
      <c r="J345" s="304"/>
      <c r="K345" s="332"/>
      <c r="L345" s="332"/>
      <c r="M345" s="332"/>
      <c r="N345" s="332"/>
      <c r="O345" s="332"/>
      <c r="P345" s="332"/>
      <c r="Q345" s="332"/>
      <c r="R345" s="304"/>
      <c r="S345" s="332"/>
      <c r="T345" s="332"/>
      <c r="U345" s="332"/>
      <c r="V345" s="332"/>
      <c r="W345" s="332"/>
      <c r="X345" s="332"/>
      <c r="Y345" s="332"/>
    </row>
    <row r="346" spans="2:29">
      <c r="B346" s="45" t="s">
        <v>25</v>
      </c>
      <c r="C346" s="46" t="s">
        <v>10</v>
      </c>
      <c r="D346" s="47">
        <v>50</v>
      </c>
      <c r="E346" s="46" t="s">
        <v>34</v>
      </c>
      <c r="F346" s="304"/>
      <c r="G346" s="304"/>
      <c r="H346" s="304"/>
      <c r="I346" s="304"/>
      <c r="J346" s="304"/>
      <c r="K346" s="332"/>
      <c r="L346" s="332"/>
      <c r="M346" s="332"/>
      <c r="N346" s="332"/>
      <c r="O346" s="332"/>
      <c r="P346" s="332"/>
      <c r="Q346" s="332"/>
      <c r="R346" s="304"/>
      <c r="S346" s="332"/>
      <c r="T346" s="332"/>
      <c r="U346" s="332"/>
      <c r="V346" s="332"/>
      <c r="W346" s="332"/>
      <c r="X346" s="332"/>
      <c r="Y346" s="332"/>
    </row>
    <row r="347" spans="2:29" ht="15.6">
      <c r="B347" s="54" t="s">
        <v>25</v>
      </c>
      <c r="C347" s="55" t="s">
        <v>10</v>
      </c>
      <c r="D347" s="56" t="s">
        <v>133</v>
      </c>
      <c r="E347" s="57" t="s">
        <v>121</v>
      </c>
      <c r="F347" s="307"/>
      <c r="G347" s="307"/>
      <c r="H347" s="307"/>
      <c r="I347" s="307"/>
      <c r="J347" s="333"/>
      <c r="K347" s="337"/>
      <c r="L347" s="335"/>
      <c r="M347" s="335"/>
      <c r="N347" s="335"/>
      <c r="O347" s="337"/>
      <c r="P347" s="335"/>
      <c r="Q347" s="335"/>
      <c r="R347" s="333"/>
      <c r="S347" s="337"/>
      <c r="T347" s="335"/>
      <c r="U347" s="335"/>
      <c r="V347" s="336"/>
      <c r="W347" s="337"/>
      <c r="X347" s="335"/>
      <c r="Y347" s="335"/>
      <c r="AA347" s="66"/>
      <c r="AC347" s="66"/>
    </row>
    <row r="348" spans="2:29">
      <c r="B348" s="45" t="s">
        <v>25</v>
      </c>
      <c r="C348" s="46" t="s">
        <v>10</v>
      </c>
      <c r="D348" s="47">
        <v>70</v>
      </c>
      <c r="E348" s="46" t="s">
        <v>31</v>
      </c>
      <c r="F348" s="304"/>
      <c r="G348" s="304"/>
      <c r="H348" s="304"/>
      <c r="I348" s="304"/>
      <c r="J348" s="304"/>
      <c r="K348" s="332"/>
      <c r="L348" s="332"/>
      <c r="M348" s="332"/>
      <c r="N348" s="332"/>
      <c r="O348" s="332"/>
      <c r="P348" s="332"/>
      <c r="Q348" s="332"/>
      <c r="R348" s="304"/>
      <c r="S348" s="332"/>
      <c r="T348" s="332"/>
      <c r="U348" s="332"/>
      <c r="V348" s="332"/>
      <c r="W348" s="332"/>
      <c r="X348" s="332"/>
      <c r="Y348" s="332"/>
    </row>
    <row r="349" spans="2:29">
      <c r="B349" s="45" t="s">
        <v>25</v>
      </c>
      <c r="C349" s="46" t="s">
        <v>10</v>
      </c>
      <c r="D349" s="47">
        <v>70</v>
      </c>
      <c r="E349" s="46" t="s">
        <v>118</v>
      </c>
      <c r="F349" s="304"/>
      <c r="G349" s="304"/>
      <c r="H349" s="304"/>
      <c r="I349" s="304"/>
      <c r="J349" s="304"/>
      <c r="K349" s="332"/>
      <c r="L349" s="332"/>
      <c r="M349" s="332"/>
      <c r="N349" s="332"/>
      <c r="O349" s="332"/>
      <c r="P349" s="332"/>
      <c r="Q349" s="332"/>
      <c r="R349" s="304"/>
      <c r="S349" s="332"/>
      <c r="T349" s="332"/>
      <c r="U349" s="332"/>
      <c r="V349" s="332"/>
      <c r="W349" s="332"/>
      <c r="X349" s="332"/>
      <c r="Y349" s="332"/>
    </row>
    <row r="350" spans="2:29">
      <c r="B350" s="45" t="s">
        <v>25</v>
      </c>
      <c r="C350" s="46" t="s">
        <v>10</v>
      </c>
      <c r="D350" s="47">
        <v>70</v>
      </c>
      <c r="E350" s="46" t="s">
        <v>119</v>
      </c>
      <c r="F350" s="304"/>
      <c r="G350" s="304"/>
      <c r="H350" s="304"/>
      <c r="I350" s="304"/>
      <c r="J350" s="304"/>
      <c r="K350" s="332"/>
      <c r="L350" s="332"/>
      <c r="M350" s="332"/>
      <c r="N350" s="332"/>
      <c r="O350" s="332"/>
      <c r="P350" s="332"/>
      <c r="Q350" s="332"/>
      <c r="R350" s="304"/>
      <c r="S350" s="332"/>
      <c r="T350" s="332"/>
      <c r="U350" s="332"/>
      <c r="V350" s="332"/>
      <c r="W350" s="332"/>
      <c r="X350" s="332"/>
      <c r="Y350" s="332"/>
    </row>
    <row r="351" spans="2:29">
      <c r="B351" s="45" t="s">
        <v>25</v>
      </c>
      <c r="C351" s="46" t="s">
        <v>10</v>
      </c>
      <c r="D351" s="47">
        <v>70</v>
      </c>
      <c r="E351" s="46" t="s">
        <v>34</v>
      </c>
      <c r="F351" s="304"/>
      <c r="G351" s="304"/>
      <c r="H351" s="304"/>
      <c r="I351" s="304"/>
      <c r="J351" s="304"/>
      <c r="K351" s="332"/>
      <c r="L351" s="332"/>
      <c r="M351" s="332"/>
      <c r="N351" s="332"/>
      <c r="O351" s="332"/>
      <c r="P351" s="332"/>
      <c r="Q351" s="332"/>
      <c r="R351" s="304"/>
      <c r="S351" s="332"/>
      <c r="T351" s="332"/>
      <c r="U351" s="332"/>
      <c r="V351" s="332"/>
      <c r="W351" s="332"/>
      <c r="X351" s="332"/>
      <c r="Y351" s="332"/>
    </row>
    <row r="352" spans="2:29" ht="15.6">
      <c r="B352" s="54" t="s">
        <v>25</v>
      </c>
      <c r="C352" s="55" t="s">
        <v>10</v>
      </c>
      <c r="D352" s="56" t="s">
        <v>130</v>
      </c>
      <c r="E352" s="57" t="s">
        <v>121</v>
      </c>
      <c r="F352" s="307"/>
      <c r="G352" s="307"/>
      <c r="H352" s="307"/>
      <c r="I352" s="307"/>
      <c r="J352" s="333"/>
      <c r="K352" s="337"/>
      <c r="L352" s="335"/>
      <c r="M352" s="335"/>
      <c r="N352" s="335"/>
      <c r="O352" s="337"/>
      <c r="P352" s="335"/>
      <c r="Q352" s="335"/>
      <c r="R352" s="333"/>
      <c r="S352" s="337"/>
      <c r="T352" s="335"/>
      <c r="U352" s="335"/>
      <c r="V352" s="336"/>
      <c r="W352" s="337"/>
      <c r="X352" s="335"/>
      <c r="Y352" s="335"/>
      <c r="AA352" s="66"/>
      <c r="AC352" s="66"/>
    </row>
    <row r="353" spans="2:29" ht="15.6">
      <c r="B353" s="54" t="s">
        <v>25</v>
      </c>
      <c r="C353" s="55" t="s">
        <v>10</v>
      </c>
      <c r="D353" s="67" t="s">
        <v>127</v>
      </c>
      <c r="E353" s="68" t="s">
        <v>31</v>
      </c>
      <c r="F353" s="307"/>
      <c r="G353" s="307"/>
      <c r="H353" s="307"/>
      <c r="I353" s="307"/>
      <c r="J353" s="333"/>
      <c r="K353" s="338"/>
      <c r="L353" s="335"/>
      <c r="M353" s="335"/>
      <c r="N353" s="335"/>
      <c r="O353" s="338"/>
      <c r="P353" s="335"/>
      <c r="Q353" s="335"/>
      <c r="R353" s="333"/>
      <c r="S353" s="338"/>
      <c r="T353" s="335"/>
      <c r="U353" s="335"/>
      <c r="V353" s="336"/>
      <c r="W353" s="338"/>
      <c r="X353" s="335"/>
      <c r="Y353" s="335"/>
      <c r="AA353" s="66"/>
      <c r="AC353" s="66"/>
    </row>
    <row r="354" spans="2:29" ht="15.6">
      <c r="B354" s="54" t="s">
        <v>25</v>
      </c>
      <c r="C354" s="55" t="s">
        <v>10</v>
      </c>
      <c r="D354" s="67" t="s">
        <v>127</v>
      </c>
      <c r="E354" s="68" t="s">
        <v>118</v>
      </c>
      <c r="F354" s="307"/>
      <c r="G354" s="307"/>
      <c r="H354" s="307"/>
      <c r="I354" s="307"/>
      <c r="J354" s="333"/>
      <c r="K354" s="338"/>
      <c r="L354" s="335"/>
      <c r="M354" s="335"/>
      <c r="N354" s="335"/>
      <c r="O354" s="338"/>
      <c r="P354" s="335"/>
      <c r="Q354" s="335"/>
      <c r="R354" s="333"/>
      <c r="S354" s="338"/>
      <c r="T354" s="335"/>
      <c r="U354" s="335"/>
      <c r="V354" s="336"/>
      <c r="W354" s="338"/>
      <c r="X354" s="335"/>
      <c r="Y354" s="335"/>
      <c r="AA354" s="66"/>
      <c r="AC354" s="66"/>
    </row>
    <row r="355" spans="2:29" ht="15.6">
      <c r="B355" s="54" t="s">
        <v>25</v>
      </c>
      <c r="C355" s="55" t="s">
        <v>10</v>
      </c>
      <c r="D355" s="67" t="s">
        <v>127</v>
      </c>
      <c r="E355" s="68" t="s">
        <v>119</v>
      </c>
      <c r="F355" s="307"/>
      <c r="G355" s="307"/>
      <c r="H355" s="307"/>
      <c r="I355" s="307"/>
      <c r="J355" s="333"/>
      <c r="K355" s="338"/>
      <c r="L355" s="335"/>
      <c r="M355" s="335"/>
      <c r="N355" s="335"/>
      <c r="O355" s="338"/>
      <c r="P355" s="335"/>
      <c r="Q355" s="335"/>
      <c r="R355" s="333"/>
      <c r="S355" s="338"/>
      <c r="T355" s="335"/>
      <c r="U355" s="335"/>
      <c r="V355" s="336"/>
      <c r="W355" s="338"/>
      <c r="X355" s="335"/>
      <c r="Y355" s="335"/>
      <c r="AA355" s="66"/>
      <c r="AC355" s="66"/>
    </row>
    <row r="356" spans="2:29" ht="15.6">
      <c r="B356" s="54" t="s">
        <v>25</v>
      </c>
      <c r="C356" s="55" t="s">
        <v>10</v>
      </c>
      <c r="D356" s="67" t="s">
        <v>127</v>
      </c>
      <c r="E356" s="68" t="s">
        <v>34</v>
      </c>
      <c r="F356" s="307"/>
      <c r="G356" s="307"/>
      <c r="H356" s="307"/>
      <c r="I356" s="307"/>
      <c r="J356" s="333"/>
      <c r="K356" s="338"/>
      <c r="L356" s="335"/>
      <c r="M356" s="335"/>
      <c r="N356" s="335"/>
      <c r="O356" s="338"/>
      <c r="P356" s="335"/>
      <c r="Q356" s="335"/>
      <c r="R356" s="333"/>
      <c r="S356" s="338"/>
      <c r="T356" s="335"/>
      <c r="U356" s="335"/>
      <c r="V356" s="336"/>
      <c r="W356" s="338"/>
      <c r="X356" s="335"/>
      <c r="Y356" s="335"/>
      <c r="AA356" s="66"/>
      <c r="AC356" s="66"/>
    </row>
    <row r="357" spans="2:29" ht="15.6">
      <c r="B357" s="76" t="s">
        <v>25</v>
      </c>
      <c r="C357" s="77" t="s">
        <v>134</v>
      </c>
      <c r="D357" s="78" t="s">
        <v>127</v>
      </c>
      <c r="E357" s="79" t="s">
        <v>121</v>
      </c>
      <c r="F357" s="315"/>
      <c r="G357" s="315"/>
      <c r="H357" s="315"/>
      <c r="I357" s="315"/>
      <c r="J357" s="341"/>
      <c r="K357" s="346"/>
      <c r="L357" s="343"/>
      <c r="M357" s="343"/>
      <c r="N357" s="343"/>
      <c r="O357" s="346"/>
      <c r="P357" s="343"/>
      <c r="Q357" s="343"/>
      <c r="R357" s="341"/>
      <c r="S357" s="346"/>
      <c r="T357" s="343"/>
      <c r="U357" s="343"/>
      <c r="V357" s="344"/>
      <c r="W357" s="346"/>
      <c r="X357" s="343"/>
      <c r="Y357" s="343"/>
      <c r="AA357" s="66"/>
      <c r="AC357" s="66"/>
    </row>
    <row r="358" spans="2:29" ht="15.6">
      <c r="B358" s="76" t="s">
        <v>25</v>
      </c>
      <c r="C358" s="79" t="s">
        <v>135</v>
      </c>
      <c r="D358" s="78" t="s">
        <v>136</v>
      </c>
      <c r="E358" s="77" t="s">
        <v>137</v>
      </c>
      <c r="F358" s="261"/>
      <c r="G358" s="261"/>
      <c r="H358" s="283"/>
      <c r="I358" s="283"/>
      <c r="J358" s="341"/>
      <c r="K358" s="346"/>
      <c r="L358" s="343"/>
      <c r="M358" s="343"/>
      <c r="N358" s="343"/>
      <c r="O358" s="346"/>
      <c r="P358" s="343"/>
      <c r="Q358" s="343"/>
      <c r="R358" s="341"/>
      <c r="S358" s="346"/>
      <c r="T358" s="343"/>
      <c r="U358" s="343"/>
      <c r="V358" s="343"/>
      <c r="W358" s="346"/>
      <c r="X358" s="343"/>
      <c r="Y358" s="343"/>
    </row>
    <row r="359" spans="2:29" ht="15.6">
      <c r="B359" s="76" t="s">
        <v>25</v>
      </c>
      <c r="C359" s="79" t="s">
        <v>135</v>
      </c>
      <c r="D359" s="78" t="s">
        <v>136</v>
      </c>
      <c r="E359" s="77" t="s">
        <v>138</v>
      </c>
      <c r="F359" s="261"/>
      <c r="G359" s="261"/>
      <c r="H359" s="283"/>
      <c r="I359" s="283"/>
      <c r="J359" s="341"/>
      <c r="K359" s="346"/>
      <c r="L359" s="343"/>
      <c r="M359" s="343"/>
      <c r="N359" s="343"/>
      <c r="O359" s="346"/>
      <c r="P359" s="343"/>
      <c r="Q359" s="343"/>
      <c r="R359" s="341"/>
      <c r="S359" s="346"/>
      <c r="T359" s="343"/>
      <c r="U359" s="343"/>
      <c r="V359" s="343"/>
      <c r="W359" s="346"/>
      <c r="X359" s="343"/>
      <c r="Y359" s="343"/>
    </row>
    <row r="360" spans="2:29" ht="15.6">
      <c r="B360" s="76" t="s">
        <v>25</v>
      </c>
      <c r="C360" s="79" t="s">
        <v>135</v>
      </c>
      <c r="D360" s="78" t="s">
        <v>136</v>
      </c>
      <c r="E360" s="77" t="s">
        <v>139</v>
      </c>
      <c r="F360" s="261"/>
      <c r="G360" s="261"/>
      <c r="H360" s="283"/>
      <c r="I360" s="283"/>
      <c r="J360" s="341"/>
      <c r="K360" s="346"/>
      <c r="L360" s="343"/>
      <c r="M360" s="343"/>
      <c r="N360" s="343"/>
      <c r="O360" s="346"/>
      <c r="P360" s="343"/>
      <c r="Q360" s="343"/>
      <c r="R360" s="341"/>
      <c r="S360" s="346"/>
      <c r="T360" s="343"/>
      <c r="U360" s="343"/>
      <c r="V360" s="343"/>
      <c r="W360" s="346"/>
      <c r="X360" s="343"/>
      <c r="Y360" s="343"/>
    </row>
    <row r="361" spans="2:29" ht="15.6">
      <c r="B361" s="76" t="s">
        <v>25</v>
      </c>
      <c r="C361" s="79" t="s">
        <v>135</v>
      </c>
      <c r="D361" s="78" t="s">
        <v>136</v>
      </c>
      <c r="E361" s="77" t="s">
        <v>140</v>
      </c>
      <c r="F361" s="261"/>
      <c r="G361" s="261"/>
      <c r="H361" s="261"/>
      <c r="I361" s="261"/>
      <c r="J361" s="350"/>
      <c r="K361" s="346"/>
      <c r="L361" s="346"/>
      <c r="M361" s="346"/>
      <c r="N361" s="346"/>
      <c r="O361" s="346"/>
      <c r="P361" s="346"/>
      <c r="Q361" s="346"/>
      <c r="R361" s="350"/>
      <c r="S361" s="346"/>
      <c r="T361" s="346"/>
      <c r="U361" s="346"/>
      <c r="V361" s="346"/>
      <c r="W361" s="346"/>
      <c r="X361" s="346"/>
      <c r="Y361" s="346"/>
    </row>
    <row r="362" spans="2:29" ht="15.6">
      <c r="B362" s="96" t="s">
        <v>144</v>
      </c>
      <c r="C362" s="97" t="s">
        <v>135</v>
      </c>
      <c r="D362" s="98" t="s">
        <v>136</v>
      </c>
      <c r="E362" s="97" t="s">
        <v>121</v>
      </c>
      <c r="F362" s="319"/>
      <c r="G362" s="319"/>
      <c r="H362" s="319"/>
      <c r="I362" s="319"/>
      <c r="J362" s="351"/>
      <c r="K362" s="352"/>
      <c r="L362" s="353"/>
      <c r="M362" s="353"/>
      <c r="N362" s="351"/>
      <c r="O362" s="352"/>
      <c r="P362" s="353"/>
      <c r="Q362" s="353"/>
      <c r="R362" s="351"/>
      <c r="S362" s="352"/>
      <c r="T362" s="353"/>
      <c r="U362" s="353"/>
      <c r="V362" s="354"/>
      <c r="W362" s="352"/>
      <c r="X362" s="353"/>
      <c r="Y362" s="353"/>
    </row>
    <row r="363" spans="2:29" ht="15.6">
      <c r="B363" s="112" t="s">
        <v>145</v>
      </c>
      <c r="C363" s="55" t="s">
        <v>14</v>
      </c>
      <c r="D363" s="113">
        <v>80</v>
      </c>
      <c r="E363" s="68" t="s">
        <v>137</v>
      </c>
      <c r="F363" s="56"/>
      <c r="G363" s="56"/>
      <c r="H363" s="56"/>
      <c r="I363" s="56"/>
      <c r="J363" s="113"/>
      <c r="K363" s="113"/>
      <c r="L363" s="335"/>
      <c r="M363" s="335"/>
      <c r="N363" s="113"/>
      <c r="O363" s="113"/>
      <c r="P363" s="335"/>
      <c r="Q363" s="335"/>
      <c r="R363" s="113"/>
      <c r="S363" s="113"/>
      <c r="T363" s="335"/>
      <c r="U363" s="335"/>
      <c r="V363" s="347"/>
      <c r="W363" s="113"/>
      <c r="X363" s="335"/>
      <c r="Y363" s="335"/>
    </row>
    <row r="364" spans="2:29" ht="15.6">
      <c r="B364" s="112" t="s">
        <v>145</v>
      </c>
      <c r="C364" s="55" t="s">
        <v>14</v>
      </c>
      <c r="D364" s="113">
        <v>80</v>
      </c>
      <c r="E364" s="68" t="s">
        <v>138</v>
      </c>
      <c r="F364" s="56"/>
      <c r="G364" s="56"/>
      <c r="H364" s="56"/>
      <c r="I364" s="56"/>
      <c r="J364" s="113"/>
      <c r="K364" s="113"/>
      <c r="L364" s="335"/>
      <c r="M364" s="335"/>
      <c r="N364" s="113"/>
      <c r="O364" s="113"/>
      <c r="P364" s="335"/>
      <c r="Q364" s="335"/>
      <c r="R364" s="113"/>
      <c r="S364" s="113"/>
      <c r="T364" s="335"/>
      <c r="U364" s="335"/>
      <c r="V364" s="347"/>
      <c r="W364" s="113"/>
      <c r="X364" s="335"/>
      <c r="Y364" s="335"/>
    </row>
    <row r="365" spans="2:29" ht="15.6">
      <c r="B365" s="112" t="s">
        <v>145</v>
      </c>
      <c r="C365" s="55" t="s">
        <v>14</v>
      </c>
      <c r="D365" s="113">
        <v>80</v>
      </c>
      <c r="E365" s="68" t="s">
        <v>139</v>
      </c>
      <c r="F365" s="56"/>
      <c r="G365" s="56"/>
      <c r="H365" s="56"/>
      <c r="I365" s="56"/>
      <c r="J365" s="113"/>
      <c r="K365" s="113"/>
      <c r="L365" s="335"/>
      <c r="M365" s="335"/>
      <c r="N365" s="113"/>
      <c r="O365" s="113"/>
      <c r="P365" s="335"/>
      <c r="Q365" s="335"/>
      <c r="R365" s="113"/>
      <c r="S365" s="113"/>
      <c r="T365" s="335"/>
      <c r="U365" s="335"/>
      <c r="V365" s="347"/>
      <c r="W365" s="113"/>
      <c r="X365" s="335"/>
      <c r="Y365" s="335"/>
    </row>
    <row r="366" spans="2:29" ht="15.6">
      <c r="B366" s="112" t="s">
        <v>145</v>
      </c>
      <c r="C366" s="55" t="s">
        <v>14</v>
      </c>
      <c r="D366" s="113">
        <v>80</v>
      </c>
      <c r="E366" s="68" t="s">
        <v>140</v>
      </c>
      <c r="F366" s="56"/>
      <c r="G366" s="56"/>
      <c r="H366" s="56"/>
      <c r="I366" s="56"/>
      <c r="J366" s="113"/>
      <c r="K366" s="113"/>
      <c r="L366" s="335"/>
      <c r="M366" s="335"/>
      <c r="N366" s="113"/>
      <c r="O366" s="113"/>
      <c r="P366" s="335"/>
      <c r="Q366" s="335"/>
      <c r="R366" s="113"/>
      <c r="S366" s="113"/>
      <c r="T366" s="335"/>
      <c r="U366" s="335"/>
      <c r="V366" s="347"/>
      <c r="W366" s="113"/>
      <c r="X366" s="335"/>
      <c r="Y366" s="335"/>
    </row>
    <row r="367" spans="2:29" ht="15.6">
      <c r="B367" s="112" t="s">
        <v>145</v>
      </c>
      <c r="C367" s="55" t="s">
        <v>14</v>
      </c>
      <c r="D367" s="113">
        <v>90</v>
      </c>
      <c r="E367" s="68" t="s">
        <v>137</v>
      </c>
      <c r="F367" s="56"/>
      <c r="G367" s="56"/>
      <c r="H367" s="56"/>
      <c r="I367" s="56"/>
      <c r="J367" s="113"/>
      <c r="K367" s="113"/>
      <c r="L367" s="335"/>
      <c r="M367" s="335"/>
      <c r="N367" s="113"/>
      <c r="O367" s="113"/>
      <c r="P367" s="335"/>
      <c r="Q367" s="335"/>
      <c r="R367" s="113"/>
      <c r="S367" s="113"/>
      <c r="T367" s="335"/>
      <c r="U367" s="335"/>
      <c r="V367" s="347"/>
      <c r="W367" s="113"/>
      <c r="X367" s="335"/>
      <c r="Y367" s="335"/>
    </row>
    <row r="368" spans="2:29" ht="15.6">
      <c r="B368" s="112" t="s">
        <v>145</v>
      </c>
      <c r="C368" s="55" t="s">
        <v>14</v>
      </c>
      <c r="D368" s="113">
        <v>90</v>
      </c>
      <c r="E368" s="68" t="s">
        <v>138</v>
      </c>
      <c r="F368" s="56"/>
      <c r="G368" s="56"/>
      <c r="H368" s="56"/>
      <c r="I368" s="56"/>
      <c r="J368" s="113"/>
      <c r="K368" s="113"/>
      <c r="L368" s="335"/>
      <c r="M368" s="335"/>
      <c r="N368" s="113"/>
      <c r="O368" s="113"/>
      <c r="P368" s="335"/>
      <c r="Q368" s="335"/>
      <c r="R368" s="113"/>
      <c r="S368" s="113"/>
      <c r="T368" s="335"/>
      <c r="U368" s="335"/>
      <c r="V368" s="347"/>
      <c r="W368" s="113"/>
      <c r="X368" s="335"/>
      <c r="Y368" s="335"/>
    </row>
    <row r="369" spans="2:25" ht="15.6">
      <c r="B369" s="112" t="s">
        <v>145</v>
      </c>
      <c r="C369" s="55" t="s">
        <v>14</v>
      </c>
      <c r="D369" s="113">
        <v>90</v>
      </c>
      <c r="E369" s="68" t="s">
        <v>139</v>
      </c>
      <c r="F369" s="56"/>
      <c r="G369" s="56"/>
      <c r="H369" s="56"/>
      <c r="I369" s="56"/>
      <c r="J369" s="113"/>
      <c r="K369" s="113"/>
      <c r="L369" s="335"/>
      <c r="M369" s="335"/>
      <c r="N369" s="113"/>
      <c r="O369" s="113"/>
      <c r="P369" s="335"/>
      <c r="Q369" s="335"/>
      <c r="R369" s="113"/>
      <c r="S369" s="113"/>
      <c r="T369" s="335"/>
      <c r="U369" s="335"/>
      <c r="V369" s="347"/>
      <c r="W369" s="113"/>
      <c r="X369" s="335"/>
      <c r="Y369" s="335"/>
    </row>
    <row r="370" spans="2:25" ht="15.6">
      <c r="B370" s="112" t="s">
        <v>145</v>
      </c>
      <c r="C370" s="55" t="s">
        <v>14</v>
      </c>
      <c r="D370" s="113">
        <v>90</v>
      </c>
      <c r="E370" s="68" t="s">
        <v>140</v>
      </c>
      <c r="F370" s="56"/>
      <c r="G370" s="56"/>
      <c r="H370" s="56"/>
      <c r="I370" s="56"/>
      <c r="J370" s="113"/>
      <c r="K370" s="113"/>
      <c r="L370" s="335"/>
      <c r="M370" s="335"/>
      <c r="N370" s="113"/>
      <c r="O370" s="113"/>
      <c r="P370" s="335"/>
      <c r="Q370" s="335"/>
      <c r="R370" s="113"/>
      <c r="S370" s="113"/>
      <c r="T370" s="335"/>
      <c r="U370" s="335"/>
      <c r="V370" s="347"/>
      <c r="W370" s="113"/>
      <c r="X370" s="335"/>
      <c r="Y370" s="335"/>
    </row>
    <row r="371" spans="2:25" ht="15.6">
      <c r="B371" s="112" t="s">
        <v>145</v>
      </c>
      <c r="C371" s="55" t="s">
        <v>14</v>
      </c>
      <c r="D371" s="113">
        <v>100</v>
      </c>
      <c r="E371" s="68" t="s">
        <v>137</v>
      </c>
      <c r="F371" s="56"/>
      <c r="G371" s="56"/>
      <c r="H371" s="56"/>
      <c r="I371" s="56"/>
      <c r="J371" s="113"/>
      <c r="K371" s="113"/>
      <c r="L371" s="335"/>
      <c r="M371" s="335"/>
      <c r="N371" s="113"/>
      <c r="O371" s="113"/>
      <c r="P371" s="335"/>
      <c r="Q371" s="335"/>
      <c r="R371" s="113"/>
      <c r="S371" s="113"/>
      <c r="T371" s="335"/>
      <c r="U371" s="335"/>
      <c r="V371" s="347"/>
      <c r="W371" s="113"/>
      <c r="X371" s="335"/>
      <c r="Y371" s="335"/>
    </row>
    <row r="372" spans="2:25" ht="15.6">
      <c r="B372" s="112" t="s">
        <v>145</v>
      </c>
      <c r="C372" s="55" t="s">
        <v>14</v>
      </c>
      <c r="D372" s="113">
        <v>100</v>
      </c>
      <c r="E372" s="68" t="s">
        <v>138</v>
      </c>
      <c r="F372" s="56"/>
      <c r="G372" s="56"/>
      <c r="H372" s="56"/>
      <c r="I372" s="56"/>
      <c r="J372" s="113"/>
      <c r="K372" s="113"/>
      <c r="L372" s="335"/>
      <c r="M372" s="335"/>
      <c r="N372" s="113"/>
      <c r="O372" s="113"/>
      <c r="P372" s="335"/>
      <c r="Q372" s="335"/>
      <c r="R372" s="113"/>
      <c r="S372" s="113"/>
      <c r="T372" s="335"/>
      <c r="U372" s="335"/>
      <c r="V372" s="347"/>
      <c r="W372" s="113"/>
      <c r="X372" s="335"/>
      <c r="Y372" s="335"/>
    </row>
    <row r="373" spans="2:25" ht="15.6">
      <c r="B373" s="112" t="s">
        <v>145</v>
      </c>
      <c r="C373" s="55" t="s">
        <v>14</v>
      </c>
      <c r="D373" s="113">
        <v>100</v>
      </c>
      <c r="E373" s="68" t="s">
        <v>139</v>
      </c>
      <c r="F373" s="56"/>
      <c r="G373" s="56"/>
      <c r="H373" s="56"/>
      <c r="I373" s="56"/>
      <c r="J373" s="113"/>
      <c r="K373" s="113"/>
      <c r="L373" s="335"/>
      <c r="M373" s="335"/>
      <c r="N373" s="113"/>
      <c r="O373" s="113"/>
      <c r="P373" s="335"/>
      <c r="Q373" s="335"/>
      <c r="R373" s="113"/>
      <c r="S373" s="113"/>
      <c r="T373" s="335"/>
      <c r="U373" s="335"/>
      <c r="V373" s="347"/>
      <c r="W373" s="113"/>
      <c r="X373" s="335"/>
      <c r="Y373" s="335"/>
    </row>
    <row r="374" spans="2:25" ht="15.6">
      <c r="B374" s="112" t="s">
        <v>145</v>
      </c>
      <c r="C374" s="55" t="s">
        <v>14</v>
      </c>
      <c r="D374" s="113">
        <v>100</v>
      </c>
      <c r="E374" s="68" t="s">
        <v>140</v>
      </c>
      <c r="F374" s="56"/>
      <c r="G374" s="56"/>
      <c r="H374" s="56"/>
      <c r="I374" s="56"/>
      <c r="J374" s="113"/>
      <c r="K374" s="113"/>
      <c r="L374" s="335"/>
      <c r="M374" s="335"/>
      <c r="N374" s="113"/>
      <c r="O374" s="113"/>
      <c r="P374" s="335"/>
      <c r="Q374" s="335"/>
      <c r="R374" s="113"/>
      <c r="S374" s="113"/>
      <c r="T374" s="335"/>
      <c r="U374" s="335"/>
      <c r="V374" s="347"/>
      <c r="W374" s="113"/>
      <c r="X374" s="335"/>
      <c r="Y374" s="335"/>
    </row>
    <row r="375" spans="2:25" ht="15.6">
      <c r="B375" s="112" t="s">
        <v>145</v>
      </c>
      <c r="C375" s="55" t="s">
        <v>14</v>
      </c>
      <c r="D375" s="113">
        <v>110</v>
      </c>
      <c r="E375" s="68" t="s">
        <v>137</v>
      </c>
      <c r="F375" s="56"/>
      <c r="G375" s="56"/>
      <c r="H375" s="56"/>
      <c r="I375" s="56"/>
      <c r="J375" s="113"/>
      <c r="K375" s="113"/>
      <c r="L375" s="335"/>
      <c r="M375" s="335"/>
      <c r="N375" s="113"/>
      <c r="O375" s="113"/>
      <c r="P375" s="335"/>
      <c r="Q375" s="335"/>
      <c r="R375" s="113"/>
      <c r="S375" s="113"/>
      <c r="T375" s="335"/>
      <c r="U375" s="335"/>
      <c r="V375" s="347"/>
      <c r="W375" s="113"/>
      <c r="X375" s="335"/>
      <c r="Y375" s="335"/>
    </row>
    <row r="376" spans="2:25" ht="15.6">
      <c r="B376" s="112" t="s">
        <v>145</v>
      </c>
      <c r="C376" s="55" t="s">
        <v>14</v>
      </c>
      <c r="D376" s="113">
        <v>110</v>
      </c>
      <c r="E376" s="68" t="s">
        <v>138</v>
      </c>
      <c r="F376" s="56"/>
      <c r="G376" s="56"/>
      <c r="H376" s="56"/>
      <c r="I376" s="56"/>
      <c r="J376" s="113"/>
      <c r="K376" s="113"/>
      <c r="L376" s="335"/>
      <c r="M376" s="335"/>
      <c r="N376" s="113"/>
      <c r="O376" s="113"/>
      <c r="P376" s="335"/>
      <c r="Q376" s="335"/>
      <c r="R376" s="113"/>
      <c r="S376" s="113"/>
      <c r="T376" s="335"/>
      <c r="U376" s="335"/>
      <c r="V376" s="347"/>
      <c r="W376" s="113"/>
      <c r="X376" s="335"/>
      <c r="Y376" s="335"/>
    </row>
    <row r="377" spans="2:25" ht="15.6">
      <c r="B377" s="112" t="s">
        <v>145</v>
      </c>
      <c r="C377" s="55" t="s">
        <v>14</v>
      </c>
      <c r="D377" s="113">
        <v>110</v>
      </c>
      <c r="E377" s="68" t="s">
        <v>139</v>
      </c>
      <c r="F377" s="56"/>
      <c r="G377" s="56"/>
      <c r="H377" s="56"/>
      <c r="I377" s="56"/>
      <c r="J377" s="113"/>
      <c r="K377" s="113"/>
      <c r="L377" s="335"/>
      <c r="M377" s="335"/>
      <c r="N377" s="113"/>
      <c r="O377" s="113"/>
      <c r="P377" s="335"/>
      <c r="Q377" s="335"/>
      <c r="R377" s="113"/>
      <c r="S377" s="113"/>
      <c r="T377" s="335"/>
      <c r="U377" s="335"/>
      <c r="V377" s="347"/>
      <c r="W377" s="113"/>
      <c r="X377" s="335"/>
      <c r="Y377" s="335"/>
    </row>
    <row r="378" spans="2:25" ht="15.6">
      <c r="B378" s="112" t="s">
        <v>145</v>
      </c>
      <c r="C378" s="55" t="s">
        <v>14</v>
      </c>
      <c r="D378" s="113">
        <v>110</v>
      </c>
      <c r="E378" s="68" t="s">
        <v>140</v>
      </c>
      <c r="F378" s="56"/>
      <c r="G378" s="56"/>
      <c r="H378" s="56"/>
      <c r="I378" s="56"/>
      <c r="J378" s="113"/>
      <c r="K378" s="113"/>
      <c r="L378" s="335"/>
      <c r="M378" s="335"/>
      <c r="N378" s="113"/>
      <c r="O378" s="113"/>
      <c r="P378" s="335"/>
      <c r="Q378" s="335"/>
      <c r="R378" s="113"/>
      <c r="S378" s="113"/>
      <c r="T378" s="335"/>
      <c r="U378" s="335"/>
      <c r="V378" s="347"/>
      <c r="W378" s="113"/>
      <c r="X378" s="335"/>
      <c r="Y378" s="335"/>
    </row>
    <row r="379" spans="2:25" ht="15.6">
      <c r="B379" s="112" t="s">
        <v>145</v>
      </c>
      <c r="C379" s="55" t="s">
        <v>14</v>
      </c>
      <c r="D379" s="113">
        <v>120</v>
      </c>
      <c r="E379" s="68" t="s">
        <v>137</v>
      </c>
      <c r="F379" s="56"/>
      <c r="G379" s="56"/>
      <c r="H379" s="56"/>
      <c r="I379" s="56"/>
      <c r="J379" s="113"/>
      <c r="K379" s="113"/>
      <c r="L379" s="335"/>
      <c r="M379" s="335"/>
      <c r="N379" s="113"/>
      <c r="O379" s="113"/>
      <c r="P379" s="335"/>
      <c r="Q379" s="335"/>
      <c r="R379" s="113"/>
      <c r="S379" s="113"/>
      <c r="T379" s="335"/>
      <c r="U379" s="335"/>
      <c r="V379" s="347"/>
      <c r="W379" s="113"/>
      <c r="X379" s="335"/>
      <c r="Y379" s="335"/>
    </row>
    <row r="380" spans="2:25" ht="15.6">
      <c r="B380" s="112" t="s">
        <v>145</v>
      </c>
      <c r="C380" s="55" t="s">
        <v>14</v>
      </c>
      <c r="D380" s="113">
        <v>120</v>
      </c>
      <c r="E380" s="68" t="s">
        <v>138</v>
      </c>
      <c r="F380" s="56"/>
      <c r="G380" s="56"/>
      <c r="H380" s="56"/>
      <c r="I380" s="56"/>
      <c r="J380" s="113"/>
      <c r="K380" s="113"/>
      <c r="L380" s="335"/>
      <c r="M380" s="335"/>
      <c r="N380" s="113"/>
      <c r="O380" s="113"/>
      <c r="P380" s="335"/>
      <c r="Q380" s="335"/>
      <c r="R380" s="113"/>
      <c r="S380" s="113"/>
      <c r="T380" s="335"/>
      <c r="U380" s="335"/>
      <c r="V380" s="347"/>
      <c r="W380" s="113"/>
      <c r="X380" s="335"/>
      <c r="Y380" s="335"/>
    </row>
    <row r="381" spans="2:25" ht="15.6">
      <c r="B381" s="112" t="s">
        <v>145</v>
      </c>
      <c r="C381" s="55" t="s">
        <v>14</v>
      </c>
      <c r="D381" s="113">
        <v>120</v>
      </c>
      <c r="E381" s="68" t="s">
        <v>139</v>
      </c>
      <c r="F381" s="56"/>
      <c r="G381" s="56"/>
      <c r="H381" s="56"/>
      <c r="I381" s="56"/>
      <c r="J381" s="113"/>
      <c r="K381" s="113"/>
      <c r="L381" s="335"/>
      <c r="M381" s="335"/>
      <c r="N381" s="113"/>
      <c r="O381" s="113"/>
      <c r="P381" s="335"/>
      <c r="Q381" s="335"/>
      <c r="R381" s="113"/>
      <c r="S381" s="113"/>
      <c r="T381" s="335"/>
      <c r="U381" s="335"/>
      <c r="V381" s="347"/>
      <c r="W381" s="113"/>
      <c r="X381" s="335"/>
      <c r="Y381" s="335"/>
    </row>
    <row r="382" spans="2:25" ht="15.6">
      <c r="B382" s="112" t="s">
        <v>145</v>
      </c>
      <c r="C382" s="55" t="s">
        <v>14</v>
      </c>
      <c r="D382" s="113">
        <v>120</v>
      </c>
      <c r="E382" s="68" t="s">
        <v>140</v>
      </c>
      <c r="F382" s="56"/>
      <c r="G382" s="56"/>
      <c r="H382" s="56"/>
      <c r="I382" s="56"/>
      <c r="J382" s="113"/>
      <c r="K382" s="113"/>
      <c r="L382" s="335"/>
      <c r="M382" s="335"/>
      <c r="N382" s="113"/>
      <c r="O382" s="113"/>
      <c r="P382" s="335"/>
      <c r="Q382" s="335"/>
      <c r="R382" s="113"/>
      <c r="S382" s="113"/>
      <c r="T382" s="335"/>
      <c r="U382" s="335"/>
      <c r="V382" s="347"/>
      <c r="W382" s="113"/>
      <c r="X382" s="335"/>
      <c r="Y382" s="335"/>
    </row>
    <row r="383" spans="2:25" ht="15.6">
      <c r="B383" s="112" t="s">
        <v>145</v>
      </c>
      <c r="C383" s="55" t="s">
        <v>14</v>
      </c>
      <c r="D383" s="113">
        <v>130</v>
      </c>
      <c r="E383" s="68" t="s">
        <v>137</v>
      </c>
      <c r="F383" s="56"/>
      <c r="G383" s="56"/>
      <c r="H383" s="56"/>
      <c r="I383" s="56"/>
      <c r="J383" s="113"/>
      <c r="K383" s="113"/>
      <c r="L383" s="335"/>
      <c r="M383" s="335"/>
      <c r="N383" s="113"/>
      <c r="O383" s="113"/>
      <c r="P383" s="335"/>
      <c r="Q383" s="335"/>
      <c r="R383" s="113"/>
      <c r="S383" s="113"/>
      <c r="T383" s="335"/>
      <c r="U383" s="335"/>
      <c r="V383" s="347"/>
      <c r="W383" s="113"/>
      <c r="X383" s="335"/>
      <c r="Y383" s="335"/>
    </row>
    <row r="384" spans="2:25" ht="15.6">
      <c r="B384" s="112" t="s">
        <v>145</v>
      </c>
      <c r="C384" s="55" t="s">
        <v>14</v>
      </c>
      <c r="D384" s="113">
        <v>130</v>
      </c>
      <c r="E384" s="68" t="s">
        <v>138</v>
      </c>
      <c r="F384" s="56"/>
      <c r="G384" s="56"/>
      <c r="H384" s="56"/>
      <c r="I384" s="56"/>
      <c r="J384" s="113"/>
      <c r="K384" s="113"/>
      <c r="L384" s="335"/>
      <c r="M384" s="335"/>
      <c r="N384" s="113"/>
      <c r="O384" s="113"/>
      <c r="P384" s="335"/>
      <c r="Q384" s="335"/>
      <c r="R384" s="113"/>
      <c r="S384" s="113"/>
      <c r="T384" s="335"/>
      <c r="U384" s="335"/>
      <c r="V384" s="347"/>
      <c r="W384" s="113"/>
      <c r="X384" s="335"/>
      <c r="Y384" s="335"/>
    </row>
    <row r="385" spans="2:25" ht="15.6">
      <c r="B385" s="112" t="s">
        <v>145</v>
      </c>
      <c r="C385" s="55" t="s">
        <v>14</v>
      </c>
      <c r="D385" s="113">
        <v>130</v>
      </c>
      <c r="E385" s="68" t="s">
        <v>139</v>
      </c>
      <c r="F385" s="56"/>
      <c r="G385" s="56"/>
      <c r="H385" s="56"/>
      <c r="I385" s="56"/>
      <c r="J385" s="113"/>
      <c r="K385" s="113"/>
      <c r="L385" s="335"/>
      <c r="M385" s="335"/>
      <c r="N385" s="113"/>
      <c r="O385" s="113"/>
      <c r="P385" s="335"/>
      <c r="Q385" s="335"/>
      <c r="R385" s="113"/>
      <c r="S385" s="113"/>
      <c r="T385" s="335"/>
      <c r="U385" s="335"/>
      <c r="V385" s="347"/>
      <c r="W385" s="113"/>
      <c r="X385" s="335"/>
      <c r="Y385" s="335"/>
    </row>
    <row r="386" spans="2:25" ht="15.6">
      <c r="B386" s="112" t="s">
        <v>145</v>
      </c>
      <c r="C386" s="55" t="s">
        <v>14</v>
      </c>
      <c r="D386" s="113">
        <v>130</v>
      </c>
      <c r="E386" s="68" t="s">
        <v>140</v>
      </c>
      <c r="F386" s="56"/>
      <c r="G386" s="56"/>
      <c r="H386" s="56"/>
      <c r="I386" s="56"/>
      <c r="J386" s="113"/>
      <c r="K386" s="113"/>
      <c r="L386" s="335"/>
      <c r="M386" s="335"/>
      <c r="N386" s="113"/>
      <c r="O386" s="113"/>
      <c r="P386" s="335"/>
      <c r="Q386" s="335"/>
      <c r="R386" s="113"/>
      <c r="S386" s="113"/>
      <c r="T386" s="335"/>
      <c r="U386" s="335"/>
      <c r="V386" s="347"/>
      <c r="W386" s="113"/>
      <c r="X386" s="335"/>
      <c r="Y386" s="335"/>
    </row>
    <row r="387" spans="2:25" ht="15.6">
      <c r="B387" s="112" t="s">
        <v>145</v>
      </c>
      <c r="C387" s="55" t="s">
        <v>12</v>
      </c>
      <c r="D387" s="113">
        <v>60</v>
      </c>
      <c r="E387" s="68" t="s">
        <v>137</v>
      </c>
      <c r="F387" s="56"/>
      <c r="G387" s="56"/>
      <c r="H387" s="56"/>
      <c r="I387" s="56"/>
      <c r="J387" s="113"/>
      <c r="K387" s="113"/>
      <c r="L387" s="335"/>
      <c r="M387" s="335"/>
      <c r="N387" s="113"/>
      <c r="O387" s="113"/>
      <c r="P387" s="335"/>
      <c r="Q387" s="335"/>
      <c r="R387" s="113"/>
      <c r="S387" s="113"/>
      <c r="T387" s="335"/>
      <c r="U387" s="335"/>
      <c r="V387" s="347"/>
      <c r="W387" s="113"/>
      <c r="X387" s="335"/>
      <c r="Y387" s="335"/>
    </row>
    <row r="388" spans="2:25" ht="15.6">
      <c r="B388" s="112" t="s">
        <v>145</v>
      </c>
      <c r="C388" s="55" t="s">
        <v>12</v>
      </c>
      <c r="D388" s="113">
        <v>60</v>
      </c>
      <c r="E388" s="68" t="s">
        <v>138</v>
      </c>
      <c r="F388" s="56"/>
      <c r="G388" s="56"/>
      <c r="H388" s="56"/>
      <c r="I388" s="56"/>
      <c r="J388" s="113"/>
      <c r="K388" s="113"/>
      <c r="L388" s="335"/>
      <c r="M388" s="335"/>
      <c r="N388" s="113"/>
      <c r="O388" s="113"/>
      <c r="P388" s="335"/>
      <c r="Q388" s="335"/>
      <c r="R388" s="113"/>
      <c r="S388" s="113"/>
      <c r="T388" s="335"/>
      <c r="U388" s="335"/>
      <c r="V388" s="347"/>
      <c r="W388" s="113"/>
      <c r="X388" s="335"/>
      <c r="Y388" s="335"/>
    </row>
    <row r="389" spans="2:25" ht="15.6">
      <c r="B389" s="112" t="s">
        <v>145</v>
      </c>
      <c r="C389" s="55" t="s">
        <v>12</v>
      </c>
      <c r="D389" s="113">
        <v>60</v>
      </c>
      <c r="E389" s="68" t="s">
        <v>139</v>
      </c>
      <c r="F389" s="56"/>
      <c r="G389" s="56"/>
      <c r="H389" s="56"/>
      <c r="I389" s="56"/>
      <c r="J389" s="113"/>
      <c r="K389" s="113"/>
      <c r="L389" s="335"/>
      <c r="M389" s="335"/>
      <c r="N389" s="113"/>
      <c r="O389" s="113"/>
      <c r="P389" s="335"/>
      <c r="Q389" s="335"/>
      <c r="R389" s="113"/>
      <c r="S389" s="113"/>
      <c r="T389" s="335"/>
      <c r="U389" s="335"/>
      <c r="V389" s="347"/>
      <c r="W389" s="113"/>
      <c r="X389" s="335"/>
      <c r="Y389" s="335"/>
    </row>
    <row r="390" spans="2:25" ht="15.6">
      <c r="B390" s="112" t="s">
        <v>145</v>
      </c>
      <c r="C390" s="55" t="s">
        <v>12</v>
      </c>
      <c r="D390" s="113">
        <v>60</v>
      </c>
      <c r="E390" s="68" t="s">
        <v>140</v>
      </c>
      <c r="F390" s="56"/>
      <c r="G390" s="56"/>
      <c r="H390" s="56"/>
      <c r="I390" s="56"/>
      <c r="J390" s="113"/>
      <c r="K390" s="113"/>
      <c r="L390" s="335"/>
      <c r="M390" s="335"/>
      <c r="N390" s="113"/>
      <c r="O390" s="113"/>
      <c r="P390" s="335"/>
      <c r="Q390" s="335"/>
      <c r="R390" s="113"/>
      <c r="S390" s="113"/>
      <c r="T390" s="335"/>
      <c r="U390" s="335"/>
      <c r="V390" s="347"/>
      <c r="W390" s="113"/>
      <c r="X390" s="335"/>
      <c r="Y390" s="335"/>
    </row>
    <row r="391" spans="2:25" ht="15.6">
      <c r="B391" s="112" t="s">
        <v>145</v>
      </c>
      <c r="C391" s="55" t="s">
        <v>12</v>
      </c>
      <c r="D391" s="113">
        <v>70</v>
      </c>
      <c r="E391" s="68" t="s">
        <v>137</v>
      </c>
      <c r="F391" s="56"/>
      <c r="G391" s="56"/>
      <c r="H391" s="56"/>
      <c r="I391" s="56"/>
      <c r="J391" s="113"/>
      <c r="K391" s="113"/>
      <c r="L391" s="335"/>
      <c r="M391" s="335"/>
      <c r="N391" s="113"/>
      <c r="O391" s="113"/>
      <c r="P391" s="335"/>
      <c r="Q391" s="335"/>
      <c r="R391" s="113"/>
      <c r="S391" s="113"/>
      <c r="T391" s="335"/>
      <c r="U391" s="335"/>
      <c r="V391" s="347"/>
      <c r="W391" s="113"/>
      <c r="X391" s="335"/>
      <c r="Y391" s="335"/>
    </row>
    <row r="392" spans="2:25" ht="15.6">
      <c r="B392" s="112" t="s">
        <v>145</v>
      </c>
      <c r="C392" s="55" t="s">
        <v>12</v>
      </c>
      <c r="D392" s="113">
        <v>70</v>
      </c>
      <c r="E392" s="68" t="s">
        <v>138</v>
      </c>
      <c r="F392" s="56"/>
      <c r="G392" s="56"/>
      <c r="H392" s="56"/>
      <c r="I392" s="56"/>
      <c r="J392" s="113"/>
      <c r="K392" s="113"/>
      <c r="L392" s="335"/>
      <c r="M392" s="335"/>
      <c r="N392" s="113"/>
      <c r="O392" s="113"/>
      <c r="P392" s="335"/>
      <c r="Q392" s="335"/>
      <c r="R392" s="113"/>
      <c r="S392" s="113"/>
      <c r="T392" s="335"/>
      <c r="U392" s="335"/>
      <c r="V392" s="347"/>
      <c r="W392" s="113"/>
      <c r="X392" s="335"/>
      <c r="Y392" s="335"/>
    </row>
    <row r="393" spans="2:25" ht="15.6">
      <c r="B393" s="112" t="s">
        <v>145</v>
      </c>
      <c r="C393" s="55" t="s">
        <v>12</v>
      </c>
      <c r="D393" s="113">
        <v>70</v>
      </c>
      <c r="E393" s="68" t="s">
        <v>139</v>
      </c>
      <c r="F393" s="56"/>
      <c r="G393" s="56"/>
      <c r="H393" s="56"/>
      <c r="I393" s="56"/>
      <c r="J393" s="113"/>
      <c r="K393" s="113"/>
      <c r="L393" s="335"/>
      <c r="M393" s="335"/>
      <c r="N393" s="113"/>
      <c r="O393" s="113"/>
      <c r="P393" s="335"/>
      <c r="Q393" s="335"/>
      <c r="R393" s="113"/>
      <c r="S393" s="113"/>
      <c r="T393" s="335"/>
      <c r="U393" s="335"/>
      <c r="V393" s="347"/>
      <c r="W393" s="113"/>
      <c r="X393" s="335"/>
      <c r="Y393" s="335"/>
    </row>
    <row r="394" spans="2:25" ht="15.6">
      <c r="B394" s="112" t="s">
        <v>145</v>
      </c>
      <c r="C394" s="55" t="s">
        <v>12</v>
      </c>
      <c r="D394" s="113">
        <v>70</v>
      </c>
      <c r="E394" s="68" t="s">
        <v>140</v>
      </c>
      <c r="F394" s="56"/>
      <c r="G394" s="56"/>
      <c r="H394" s="56"/>
      <c r="I394" s="56"/>
      <c r="J394" s="113"/>
      <c r="K394" s="113"/>
      <c r="L394" s="335"/>
      <c r="M394" s="335"/>
      <c r="N394" s="113"/>
      <c r="O394" s="113"/>
      <c r="P394" s="335"/>
      <c r="Q394" s="335"/>
      <c r="R394" s="113"/>
      <c r="S394" s="113"/>
      <c r="T394" s="335"/>
      <c r="U394" s="335"/>
      <c r="V394" s="347"/>
      <c r="W394" s="113"/>
      <c r="X394" s="335"/>
      <c r="Y394" s="335"/>
    </row>
    <row r="395" spans="2:25" ht="15.6">
      <c r="B395" s="112" t="s">
        <v>145</v>
      </c>
      <c r="C395" s="55" t="s">
        <v>12</v>
      </c>
      <c r="D395" s="113">
        <v>80</v>
      </c>
      <c r="E395" s="68" t="s">
        <v>137</v>
      </c>
      <c r="F395" s="56"/>
      <c r="G395" s="56"/>
      <c r="H395" s="56"/>
      <c r="I395" s="56"/>
      <c r="J395" s="113"/>
      <c r="K395" s="113"/>
      <c r="L395" s="335"/>
      <c r="M395" s="335"/>
      <c r="N395" s="113"/>
      <c r="O395" s="113"/>
      <c r="P395" s="335"/>
      <c r="Q395" s="335"/>
      <c r="R395" s="113"/>
      <c r="S395" s="113"/>
      <c r="T395" s="335"/>
      <c r="U395" s="335"/>
      <c r="V395" s="347"/>
      <c r="W395" s="113"/>
      <c r="X395" s="335"/>
      <c r="Y395" s="335"/>
    </row>
    <row r="396" spans="2:25" ht="15.6">
      <c r="B396" s="112" t="s">
        <v>145</v>
      </c>
      <c r="C396" s="55" t="s">
        <v>12</v>
      </c>
      <c r="D396" s="113">
        <v>80</v>
      </c>
      <c r="E396" s="68" t="s">
        <v>138</v>
      </c>
      <c r="F396" s="56"/>
      <c r="G396" s="56"/>
      <c r="H396" s="56"/>
      <c r="I396" s="56"/>
      <c r="J396" s="113"/>
      <c r="K396" s="113"/>
      <c r="L396" s="335"/>
      <c r="M396" s="335"/>
      <c r="N396" s="113"/>
      <c r="O396" s="113"/>
      <c r="P396" s="335"/>
      <c r="Q396" s="335"/>
      <c r="R396" s="113"/>
      <c r="S396" s="113"/>
      <c r="T396" s="335"/>
      <c r="U396" s="335"/>
      <c r="V396" s="347"/>
      <c r="W396" s="113"/>
      <c r="X396" s="335"/>
      <c r="Y396" s="335"/>
    </row>
    <row r="397" spans="2:25" ht="15.6">
      <c r="B397" s="112" t="s">
        <v>145</v>
      </c>
      <c r="C397" s="55" t="s">
        <v>12</v>
      </c>
      <c r="D397" s="113">
        <v>80</v>
      </c>
      <c r="E397" s="68" t="s">
        <v>139</v>
      </c>
      <c r="F397" s="56"/>
      <c r="G397" s="56"/>
      <c r="H397" s="56"/>
      <c r="I397" s="56"/>
      <c r="J397" s="113"/>
      <c r="K397" s="113"/>
      <c r="L397" s="335"/>
      <c r="M397" s="335"/>
      <c r="N397" s="113"/>
      <c r="O397" s="113"/>
      <c r="P397" s="335"/>
      <c r="Q397" s="335"/>
      <c r="R397" s="113"/>
      <c r="S397" s="113"/>
      <c r="T397" s="335"/>
      <c r="U397" s="335"/>
      <c r="V397" s="347"/>
      <c r="W397" s="113"/>
      <c r="X397" s="335"/>
      <c r="Y397" s="335"/>
    </row>
    <row r="398" spans="2:25" ht="15.6">
      <c r="B398" s="112" t="s">
        <v>145</v>
      </c>
      <c r="C398" s="55" t="s">
        <v>12</v>
      </c>
      <c r="D398" s="113">
        <v>80</v>
      </c>
      <c r="E398" s="68" t="s">
        <v>140</v>
      </c>
      <c r="F398" s="56"/>
      <c r="G398" s="56"/>
      <c r="H398" s="56"/>
      <c r="I398" s="56"/>
      <c r="J398" s="113"/>
      <c r="K398" s="113"/>
      <c r="L398" s="335"/>
      <c r="M398" s="335"/>
      <c r="N398" s="113"/>
      <c r="O398" s="113"/>
      <c r="P398" s="335"/>
      <c r="Q398" s="335"/>
      <c r="R398" s="113"/>
      <c r="S398" s="113"/>
      <c r="T398" s="335"/>
      <c r="U398" s="335"/>
      <c r="V398" s="347"/>
      <c r="W398" s="113"/>
      <c r="X398" s="335"/>
      <c r="Y398" s="335"/>
    </row>
    <row r="399" spans="2:25" ht="15.6">
      <c r="B399" s="112" t="s">
        <v>145</v>
      </c>
      <c r="C399" s="55" t="s">
        <v>12</v>
      </c>
      <c r="D399" s="113">
        <v>90</v>
      </c>
      <c r="E399" s="68" t="s">
        <v>137</v>
      </c>
      <c r="F399" s="56"/>
      <c r="G399" s="56"/>
      <c r="H399" s="56"/>
      <c r="I399" s="56"/>
      <c r="J399" s="113"/>
      <c r="K399" s="113"/>
      <c r="L399" s="335"/>
      <c r="M399" s="335"/>
      <c r="N399" s="113"/>
      <c r="O399" s="113"/>
      <c r="P399" s="335"/>
      <c r="Q399" s="335"/>
      <c r="R399" s="113"/>
      <c r="S399" s="113"/>
      <c r="T399" s="335"/>
      <c r="U399" s="335"/>
      <c r="V399" s="347"/>
      <c r="W399" s="113"/>
      <c r="X399" s="335"/>
      <c r="Y399" s="335"/>
    </row>
    <row r="400" spans="2:25" ht="15.6">
      <c r="B400" s="112" t="s">
        <v>145</v>
      </c>
      <c r="C400" s="55" t="s">
        <v>12</v>
      </c>
      <c r="D400" s="113">
        <v>90</v>
      </c>
      <c r="E400" s="68" t="s">
        <v>138</v>
      </c>
      <c r="F400" s="56"/>
      <c r="G400" s="56"/>
      <c r="H400" s="56"/>
      <c r="I400" s="56"/>
      <c r="J400" s="113"/>
      <c r="K400" s="113"/>
      <c r="L400" s="335"/>
      <c r="M400" s="335"/>
      <c r="N400" s="113"/>
      <c r="O400" s="113"/>
      <c r="P400" s="335"/>
      <c r="Q400" s="335"/>
      <c r="R400" s="113"/>
      <c r="S400" s="113"/>
      <c r="T400" s="335"/>
      <c r="U400" s="335"/>
      <c r="V400" s="347"/>
      <c r="W400" s="113"/>
      <c r="X400" s="335"/>
      <c r="Y400" s="335"/>
    </row>
    <row r="401" spans="2:25" ht="15.6">
      <c r="B401" s="112" t="s">
        <v>145</v>
      </c>
      <c r="C401" s="55" t="s">
        <v>12</v>
      </c>
      <c r="D401" s="113">
        <v>90</v>
      </c>
      <c r="E401" s="68" t="s">
        <v>139</v>
      </c>
      <c r="F401" s="56"/>
      <c r="G401" s="56"/>
      <c r="H401" s="56"/>
      <c r="I401" s="56"/>
      <c r="J401" s="113"/>
      <c r="K401" s="113"/>
      <c r="L401" s="335"/>
      <c r="M401" s="335"/>
      <c r="N401" s="113"/>
      <c r="O401" s="113"/>
      <c r="P401" s="335"/>
      <c r="Q401" s="335"/>
      <c r="R401" s="113"/>
      <c r="S401" s="113"/>
      <c r="T401" s="335"/>
      <c r="U401" s="335"/>
      <c r="V401" s="347"/>
      <c r="W401" s="113"/>
      <c r="X401" s="335"/>
      <c r="Y401" s="335"/>
    </row>
    <row r="402" spans="2:25" ht="15.6">
      <c r="B402" s="112" t="s">
        <v>145</v>
      </c>
      <c r="C402" s="55" t="s">
        <v>12</v>
      </c>
      <c r="D402" s="113">
        <v>90</v>
      </c>
      <c r="E402" s="68" t="s">
        <v>140</v>
      </c>
      <c r="F402" s="56"/>
      <c r="G402" s="56"/>
      <c r="H402" s="56"/>
      <c r="I402" s="56"/>
      <c r="J402" s="113"/>
      <c r="K402" s="113"/>
      <c r="L402" s="335"/>
      <c r="M402" s="335"/>
      <c r="N402" s="113"/>
      <c r="O402" s="113"/>
      <c r="P402" s="335"/>
      <c r="Q402" s="335"/>
      <c r="R402" s="113"/>
      <c r="S402" s="113"/>
      <c r="T402" s="335"/>
      <c r="U402" s="335"/>
      <c r="V402" s="347"/>
      <c r="W402" s="113"/>
      <c r="X402" s="335"/>
      <c r="Y402" s="335"/>
    </row>
    <row r="403" spans="2:25" ht="15.6">
      <c r="B403" s="112" t="s">
        <v>145</v>
      </c>
      <c r="C403" s="55" t="s">
        <v>12</v>
      </c>
      <c r="D403" s="113">
        <v>100</v>
      </c>
      <c r="E403" s="68" t="s">
        <v>137</v>
      </c>
      <c r="F403" s="56"/>
      <c r="G403" s="56"/>
      <c r="H403" s="56"/>
      <c r="I403" s="56"/>
      <c r="J403" s="113"/>
      <c r="K403" s="113"/>
      <c r="L403" s="335"/>
      <c r="M403" s="335"/>
      <c r="N403" s="113"/>
      <c r="O403" s="113"/>
      <c r="P403" s="335"/>
      <c r="Q403" s="335"/>
      <c r="R403" s="113"/>
      <c r="S403" s="113"/>
      <c r="T403" s="335"/>
      <c r="U403" s="335"/>
      <c r="V403" s="347"/>
      <c r="W403" s="113"/>
      <c r="X403" s="335"/>
      <c r="Y403" s="335"/>
    </row>
    <row r="404" spans="2:25" ht="15.6">
      <c r="B404" s="112" t="s">
        <v>145</v>
      </c>
      <c r="C404" s="55" t="s">
        <v>12</v>
      </c>
      <c r="D404" s="113">
        <v>100</v>
      </c>
      <c r="E404" s="68" t="s">
        <v>138</v>
      </c>
      <c r="F404" s="56"/>
      <c r="G404" s="56"/>
      <c r="H404" s="56"/>
      <c r="I404" s="56"/>
      <c r="J404" s="113"/>
      <c r="K404" s="113"/>
      <c r="L404" s="335"/>
      <c r="M404" s="335"/>
      <c r="N404" s="113"/>
      <c r="O404" s="113"/>
      <c r="P404" s="335"/>
      <c r="Q404" s="335"/>
      <c r="R404" s="113"/>
      <c r="S404" s="113"/>
      <c r="T404" s="335"/>
      <c r="U404" s="335"/>
      <c r="V404" s="347"/>
      <c r="W404" s="113"/>
      <c r="X404" s="335"/>
      <c r="Y404" s="335"/>
    </row>
    <row r="405" spans="2:25" ht="15.6">
      <c r="B405" s="112" t="s">
        <v>145</v>
      </c>
      <c r="C405" s="55" t="s">
        <v>12</v>
      </c>
      <c r="D405" s="113">
        <v>100</v>
      </c>
      <c r="E405" s="68" t="s">
        <v>139</v>
      </c>
      <c r="F405" s="56"/>
      <c r="G405" s="56"/>
      <c r="H405" s="56"/>
      <c r="I405" s="56"/>
      <c r="J405" s="113"/>
      <c r="K405" s="113"/>
      <c r="L405" s="335"/>
      <c r="M405" s="335"/>
      <c r="N405" s="113"/>
      <c r="O405" s="113"/>
      <c r="P405" s="335"/>
      <c r="Q405" s="335"/>
      <c r="R405" s="113"/>
      <c r="S405" s="113"/>
      <c r="T405" s="335"/>
      <c r="U405" s="335"/>
      <c r="V405" s="347"/>
      <c r="W405" s="113"/>
      <c r="X405" s="335"/>
      <c r="Y405" s="335"/>
    </row>
    <row r="406" spans="2:25" ht="15.6">
      <c r="B406" s="112" t="s">
        <v>145</v>
      </c>
      <c r="C406" s="55" t="s">
        <v>12</v>
      </c>
      <c r="D406" s="113">
        <v>100</v>
      </c>
      <c r="E406" s="68" t="s">
        <v>140</v>
      </c>
      <c r="F406" s="56"/>
      <c r="G406" s="56"/>
      <c r="H406" s="56"/>
      <c r="I406" s="56"/>
      <c r="J406" s="113"/>
      <c r="K406" s="113"/>
      <c r="L406" s="335"/>
      <c r="M406" s="335"/>
      <c r="N406" s="113"/>
      <c r="O406" s="113"/>
      <c r="P406" s="335"/>
      <c r="Q406" s="335"/>
      <c r="R406" s="113"/>
      <c r="S406" s="113"/>
      <c r="T406" s="335"/>
      <c r="U406" s="335"/>
      <c r="V406" s="347"/>
      <c r="W406" s="113"/>
      <c r="X406" s="335"/>
      <c r="Y406" s="335"/>
    </row>
    <row r="407" spans="2:25" ht="15.6">
      <c r="B407" s="112" t="s">
        <v>145</v>
      </c>
      <c r="C407" s="55" t="s">
        <v>10</v>
      </c>
      <c r="D407" s="113">
        <v>30</v>
      </c>
      <c r="E407" s="68" t="s">
        <v>137</v>
      </c>
      <c r="F407" s="56"/>
      <c r="G407" s="56"/>
      <c r="H407" s="56"/>
      <c r="I407" s="56"/>
      <c r="J407" s="113"/>
      <c r="K407" s="113"/>
      <c r="L407" s="335"/>
      <c r="M407" s="335"/>
      <c r="N407" s="113"/>
      <c r="O407" s="113"/>
      <c r="P407" s="335"/>
      <c r="Q407" s="335"/>
      <c r="R407" s="113"/>
      <c r="S407" s="113"/>
      <c r="T407" s="335"/>
      <c r="U407" s="335"/>
      <c r="V407" s="347"/>
      <c r="W407" s="113"/>
      <c r="X407" s="335"/>
      <c r="Y407" s="335"/>
    </row>
    <row r="408" spans="2:25" ht="15.6">
      <c r="B408" s="112" t="s">
        <v>145</v>
      </c>
      <c r="C408" s="55" t="s">
        <v>10</v>
      </c>
      <c r="D408" s="113">
        <v>30</v>
      </c>
      <c r="E408" s="68" t="s">
        <v>138</v>
      </c>
      <c r="F408" s="56"/>
      <c r="G408" s="56"/>
      <c r="H408" s="56"/>
      <c r="I408" s="56"/>
      <c r="J408" s="113"/>
      <c r="K408" s="113"/>
      <c r="L408" s="335"/>
      <c r="M408" s="335"/>
      <c r="N408" s="113"/>
      <c r="O408" s="113"/>
      <c r="P408" s="335"/>
      <c r="Q408" s="335"/>
      <c r="R408" s="113"/>
      <c r="S408" s="113"/>
      <c r="T408" s="335"/>
      <c r="U408" s="335"/>
      <c r="V408" s="347"/>
      <c r="W408" s="113"/>
      <c r="X408" s="335"/>
      <c r="Y408" s="335"/>
    </row>
    <row r="409" spans="2:25" ht="15.6">
      <c r="B409" s="112" t="s">
        <v>145</v>
      </c>
      <c r="C409" s="55" t="s">
        <v>10</v>
      </c>
      <c r="D409" s="113">
        <v>30</v>
      </c>
      <c r="E409" s="68" t="s">
        <v>139</v>
      </c>
      <c r="F409" s="56"/>
      <c r="G409" s="56"/>
      <c r="H409" s="56"/>
      <c r="I409" s="56"/>
      <c r="J409" s="113"/>
      <c r="K409" s="113"/>
      <c r="L409" s="335"/>
      <c r="M409" s="335"/>
      <c r="N409" s="113"/>
      <c r="O409" s="113"/>
      <c r="P409" s="335"/>
      <c r="Q409" s="335"/>
      <c r="R409" s="113"/>
      <c r="S409" s="113"/>
      <c r="T409" s="335"/>
      <c r="U409" s="335"/>
      <c r="V409" s="347"/>
      <c r="W409" s="113"/>
      <c r="X409" s="335"/>
      <c r="Y409" s="335"/>
    </row>
    <row r="410" spans="2:25" ht="15.6">
      <c r="B410" s="112" t="s">
        <v>145</v>
      </c>
      <c r="C410" s="55" t="s">
        <v>10</v>
      </c>
      <c r="D410" s="113">
        <v>30</v>
      </c>
      <c r="E410" s="68" t="s">
        <v>140</v>
      </c>
      <c r="F410" s="56"/>
      <c r="G410" s="56"/>
      <c r="H410" s="56"/>
      <c r="I410" s="56"/>
      <c r="J410" s="113"/>
      <c r="K410" s="113"/>
      <c r="L410" s="335"/>
      <c r="M410" s="335"/>
      <c r="N410" s="113"/>
      <c r="O410" s="113"/>
      <c r="P410" s="335"/>
      <c r="Q410" s="335"/>
      <c r="R410" s="113"/>
      <c r="S410" s="113"/>
      <c r="T410" s="335"/>
      <c r="U410" s="335"/>
      <c r="V410" s="347"/>
      <c r="W410" s="113"/>
      <c r="X410" s="335"/>
      <c r="Y410" s="335"/>
    </row>
    <row r="411" spans="2:25" ht="15.6">
      <c r="B411" s="112" t="s">
        <v>145</v>
      </c>
      <c r="C411" s="55" t="s">
        <v>10</v>
      </c>
      <c r="D411" s="113">
        <v>50</v>
      </c>
      <c r="E411" s="68" t="s">
        <v>137</v>
      </c>
      <c r="F411" s="56"/>
      <c r="G411" s="56"/>
      <c r="H411" s="56"/>
      <c r="I411" s="56"/>
      <c r="J411" s="113"/>
      <c r="K411" s="113"/>
      <c r="L411" s="335"/>
      <c r="M411" s="335"/>
      <c r="N411" s="113"/>
      <c r="O411" s="113"/>
      <c r="P411" s="335"/>
      <c r="Q411" s="335"/>
      <c r="R411" s="113"/>
      <c r="S411" s="113"/>
      <c r="T411" s="335"/>
      <c r="U411" s="335"/>
      <c r="V411" s="347"/>
      <c r="W411" s="113"/>
      <c r="X411" s="335"/>
      <c r="Y411" s="335"/>
    </row>
    <row r="412" spans="2:25" ht="15.6">
      <c r="B412" s="112" t="s">
        <v>145</v>
      </c>
      <c r="C412" s="55" t="s">
        <v>10</v>
      </c>
      <c r="D412" s="113">
        <v>50</v>
      </c>
      <c r="E412" s="68" t="s">
        <v>138</v>
      </c>
      <c r="F412" s="56"/>
      <c r="G412" s="56"/>
      <c r="H412" s="56"/>
      <c r="I412" s="56"/>
      <c r="J412" s="113"/>
      <c r="K412" s="113"/>
      <c r="L412" s="335"/>
      <c r="M412" s="335"/>
      <c r="N412" s="113"/>
      <c r="O412" s="113"/>
      <c r="P412" s="335"/>
      <c r="Q412" s="335"/>
      <c r="R412" s="113"/>
      <c r="S412" s="113"/>
      <c r="T412" s="335"/>
      <c r="U412" s="335"/>
      <c r="V412" s="347"/>
      <c r="W412" s="113"/>
      <c r="X412" s="335"/>
      <c r="Y412" s="335"/>
    </row>
    <row r="413" spans="2:25" ht="15.6">
      <c r="B413" s="112" t="s">
        <v>145</v>
      </c>
      <c r="C413" s="55" t="s">
        <v>10</v>
      </c>
      <c r="D413" s="113">
        <v>50</v>
      </c>
      <c r="E413" s="68" t="s">
        <v>139</v>
      </c>
      <c r="F413" s="56"/>
      <c r="G413" s="56"/>
      <c r="H413" s="56"/>
      <c r="I413" s="56"/>
      <c r="J413" s="113"/>
      <c r="K413" s="113"/>
      <c r="L413" s="335"/>
      <c r="M413" s="335"/>
      <c r="N413" s="113"/>
      <c r="O413" s="113"/>
      <c r="P413" s="335"/>
      <c r="Q413" s="335"/>
      <c r="R413" s="113"/>
      <c r="S413" s="113"/>
      <c r="T413" s="335"/>
      <c r="U413" s="335"/>
      <c r="V413" s="347"/>
      <c r="W413" s="113"/>
      <c r="X413" s="335"/>
      <c r="Y413" s="335"/>
    </row>
    <row r="414" spans="2:25" ht="15.6">
      <c r="B414" s="112" t="s">
        <v>145</v>
      </c>
      <c r="C414" s="55" t="s">
        <v>10</v>
      </c>
      <c r="D414" s="113">
        <v>50</v>
      </c>
      <c r="E414" s="68" t="s">
        <v>140</v>
      </c>
      <c r="F414" s="56"/>
      <c r="G414" s="56"/>
      <c r="H414" s="56"/>
      <c r="I414" s="56"/>
      <c r="J414" s="113"/>
      <c r="K414" s="113"/>
      <c r="L414" s="335"/>
      <c r="M414" s="335"/>
      <c r="N414" s="113"/>
      <c r="O414" s="113"/>
      <c r="P414" s="335"/>
      <c r="Q414" s="335"/>
      <c r="R414" s="113"/>
      <c r="S414" s="113"/>
      <c r="T414" s="335"/>
      <c r="U414" s="335"/>
      <c r="V414" s="347"/>
      <c r="W414" s="113"/>
      <c r="X414" s="335"/>
      <c r="Y414" s="335"/>
    </row>
    <row r="415" spans="2:25" ht="15.6">
      <c r="B415" s="112" t="s">
        <v>145</v>
      </c>
      <c r="C415" s="55" t="s">
        <v>10</v>
      </c>
      <c r="D415" s="113">
        <v>70</v>
      </c>
      <c r="E415" s="68" t="s">
        <v>137</v>
      </c>
      <c r="F415" s="56"/>
      <c r="G415" s="56"/>
      <c r="H415" s="56"/>
      <c r="I415" s="56"/>
      <c r="J415" s="113"/>
      <c r="K415" s="113"/>
      <c r="L415" s="335"/>
      <c r="M415" s="335"/>
      <c r="N415" s="113"/>
      <c r="O415" s="113"/>
      <c r="P415" s="335"/>
      <c r="Q415" s="335"/>
      <c r="R415" s="113"/>
      <c r="S415" s="113"/>
      <c r="T415" s="335"/>
      <c r="U415" s="335"/>
      <c r="V415" s="347"/>
      <c r="W415" s="113"/>
      <c r="X415" s="335"/>
      <c r="Y415" s="335"/>
    </row>
    <row r="416" spans="2:25" ht="15.6">
      <c r="B416" s="112" t="s">
        <v>145</v>
      </c>
      <c r="C416" s="55" t="s">
        <v>10</v>
      </c>
      <c r="D416" s="113">
        <v>70</v>
      </c>
      <c r="E416" s="68" t="s">
        <v>138</v>
      </c>
      <c r="F416" s="56"/>
      <c r="G416" s="56"/>
      <c r="H416" s="56"/>
      <c r="I416" s="56"/>
      <c r="J416" s="113"/>
      <c r="K416" s="113"/>
      <c r="L416" s="335"/>
      <c r="M416" s="335"/>
      <c r="N416" s="113"/>
      <c r="O416" s="113"/>
      <c r="P416" s="335"/>
      <c r="Q416" s="335"/>
      <c r="R416" s="113"/>
      <c r="S416" s="113"/>
      <c r="T416" s="335"/>
      <c r="U416" s="335"/>
      <c r="V416" s="347"/>
      <c r="W416" s="113"/>
      <c r="X416" s="335"/>
      <c r="Y416" s="335"/>
    </row>
    <row r="417" spans="2:25" ht="15.6">
      <c r="B417" s="112" t="s">
        <v>145</v>
      </c>
      <c r="C417" s="55" t="s">
        <v>10</v>
      </c>
      <c r="D417" s="113">
        <v>70</v>
      </c>
      <c r="E417" s="68" t="s">
        <v>139</v>
      </c>
      <c r="F417" s="56"/>
      <c r="G417" s="56"/>
      <c r="H417" s="56"/>
      <c r="I417" s="56"/>
      <c r="J417" s="113"/>
      <c r="K417" s="113"/>
      <c r="L417" s="335"/>
      <c r="M417" s="335"/>
      <c r="N417" s="113"/>
      <c r="O417" s="113"/>
      <c r="P417" s="335"/>
      <c r="Q417" s="335"/>
      <c r="R417" s="113"/>
      <c r="S417" s="113"/>
      <c r="T417" s="335"/>
      <c r="U417" s="335"/>
      <c r="V417" s="347"/>
      <c r="W417" s="113"/>
      <c r="X417" s="335"/>
      <c r="Y417" s="335"/>
    </row>
    <row r="418" spans="2:25" ht="15.6">
      <c r="B418" s="112" t="s">
        <v>145</v>
      </c>
      <c r="C418" s="55" t="s">
        <v>10</v>
      </c>
      <c r="D418" s="113">
        <v>70</v>
      </c>
      <c r="E418" s="68" t="s">
        <v>140</v>
      </c>
      <c r="F418" s="56"/>
      <c r="G418" s="56"/>
      <c r="H418" s="56"/>
      <c r="I418" s="56"/>
      <c r="J418" s="113"/>
      <c r="K418" s="113"/>
      <c r="L418" s="335"/>
      <c r="M418" s="335"/>
      <c r="N418" s="113"/>
      <c r="O418" s="113"/>
      <c r="P418" s="335"/>
      <c r="Q418" s="335"/>
      <c r="R418" s="113"/>
      <c r="S418" s="113"/>
      <c r="T418" s="335"/>
      <c r="U418" s="335"/>
      <c r="V418" s="347"/>
      <c r="W418" s="113"/>
      <c r="X418" s="335"/>
      <c r="Y418" s="335"/>
    </row>
    <row r="419" spans="2:25" ht="15.6">
      <c r="B419" s="120" t="s">
        <v>145</v>
      </c>
      <c r="C419" s="121" t="s">
        <v>14</v>
      </c>
      <c r="D419" s="122" t="s">
        <v>120</v>
      </c>
      <c r="E419" s="79" t="s">
        <v>121</v>
      </c>
      <c r="F419" s="667">
        <v>291157</v>
      </c>
      <c r="G419" s="476"/>
      <c r="H419" s="476"/>
      <c r="I419" s="476"/>
      <c r="J419" s="476">
        <v>68.981357137214601</v>
      </c>
      <c r="K419" s="476">
        <v>3.6822291640259401E-2</v>
      </c>
      <c r="L419" s="476">
        <v>23.545000000000002</v>
      </c>
      <c r="M419" s="476">
        <v>91.8</v>
      </c>
      <c r="N419" s="476">
        <v>19.868927786362999</v>
      </c>
      <c r="O419" s="476"/>
      <c r="P419" s="476"/>
      <c r="Q419" s="476"/>
      <c r="R419" s="476">
        <v>84.419338020380707</v>
      </c>
      <c r="S419" s="476">
        <v>2.38363850333871E-2</v>
      </c>
      <c r="T419" s="476">
        <v>63.2</v>
      </c>
      <c r="U419" s="476">
        <v>100.8</v>
      </c>
      <c r="V419" s="476">
        <v>59.313215893830403</v>
      </c>
      <c r="W419" s="476">
        <v>5.3381210453354797E-2</v>
      </c>
      <c r="X419" s="476">
        <v>25.5</v>
      </c>
      <c r="Y419" s="476">
        <v>95.6</v>
      </c>
    </row>
    <row r="420" spans="2:25" ht="15.6">
      <c r="B420" s="120" t="s">
        <v>145</v>
      </c>
      <c r="C420" s="121" t="s">
        <v>14</v>
      </c>
      <c r="D420" s="122" t="s">
        <v>122</v>
      </c>
      <c r="E420" s="79" t="s">
        <v>121</v>
      </c>
      <c r="F420" s="667">
        <v>11086</v>
      </c>
      <c r="G420" s="476"/>
      <c r="H420" s="476"/>
      <c r="I420" s="476"/>
      <c r="J420" s="476">
        <v>87.681535269709499</v>
      </c>
      <c r="K420" s="476">
        <v>0.111770761722464</v>
      </c>
      <c r="L420" s="476">
        <v>56.814999999999998</v>
      </c>
      <c r="M420" s="476">
        <v>102.3</v>
      </c>
      <c r="N420" s="476">
        <v>11.7683519410899</v>
      </c>
      <c r="O420" s="476"/>
      <c r="P420" s="476"/>
      <c r="Q420" s="476"/>
      <c r="R420" s="476">
        <v>101.666804979253</v>
      </c>
      <c r="S420" s="476">
        <v>9.1603922585770506E-2</v>
      </c>
      <c r="T420" s="476">
        <v>78.099999999999994</v>
      </c>
      <c r="U420" s="476">
        <v>111.7</v>
      </c>
      <c r="V420" s="476">
        <v>45.531535269709501</v>
      </c>
      <c r="W420" s="476">
        <v>0.21736747938257001</v>
      </c>
      <c r="X420" s="476">
        <v>26.2</v>
      </c>
      <c r="Y420" s="476">
        <v>94.9</v>
      </c>
    </row>
    <row r="421" spans="2:25" ht="15.6">
      <c r="B421" s="120" t="s">
        <v>145</v>
      </c>
      <c r="C421" s="121" t="s">
        <v>14</v>
      </c>
      <c r="D421" s="122" t="s">
        <v>123</v>
      </c>
      <c r="E421" s="79" t="s">
        <v>121</v>
      </c>
      <c r="F421" s="667">
        <v>1697630</v>
      </c>
      <c r="G421" s="476"/>
      <c r="H421" s="476"/>
      <c r="I421" s="476"/>
      <c r="J421" s="476">
        <v>92.504645711963093</v>
      </c>
      <c r="K421" s="476">
        <v>1.1476470961799099E-2</v>
      </c>
      <c r="L421" s="476">
        <v>50.4</v>
      </c>
      <c r="M421" s="476">
        <v>107.8</v>
      </c>
      <c r="N421" s="476">
        <v>14.9530533506952</v>
      </c>
      <c r="O421" s="476"/>
      <c r="P421" s="476"/>
      <c r="Q421" s="476"/>
      <c r="R421" s="476">
        <v>104.837294404552</v>
      </c>
      <c r="S421" s="476">
        <v>8.1135367348728702E-3</v>
      </c>
      <c r="T421" s="476">
        <v>79</v>
      </c>
      <c r="U421" s="476">
        <v>115</v>
      </c>
      <c r="V421" s="476">
        <v>67.001666440861598</v>
      </c>
      <c r="W421" s="476">
        <v>1.6212226043784399E-2</v>
      </c>
      <c r="X421" s="668">
        <v>41</v>
      </c>
      <c r="Y421" s="476">
        <v>102.6</v>
      </c>
    </row>
    <row r="422" spans="2:25" ht="15.6">
      <c r="B422" s="120" t="s">
        <v>145</v>
      </c>
      <c r="C422" s="121" t="s">
        <v>14</v>
      </c>
      <c r="D422" s="122" t="s">
        <v>124</v>
      </c>
      <c r="E422" s="79" t="s">
        <v>121</v>
      </c>
      <c r="F422" s="667"/>
      <c r="G422" s="476"/>
      <c r="H422" s="476"/>
      <c r="I422" s="476"/>
      <c r="J422" s="476"/>
      <c r="K422" s="476"/>
      <c r="L422" s="476"/>
      <c r="M422" s="476"/>
      <c r="N422" s="476"/>
      <c r="O422" s="476"/>
      <c r="P422" s="476"/>
      <c r="Q422" s="476"/>
      <c r="R422" s="476"/>
      <c r="S422" s="476"/>
      <c r="T422" s="476"/>
      <c r="U422" s="476"/>
      <c r="V422" s="476"/>
      <c r="W422" s="476"/>
      <c r="X422" s="476"/>
      <c r="Y422" s="476"/>
    </row>
    <row r="423" spans="2:25" ht="15.6">
      <c r="B423" s="120" t="s">
        <v>145</v>
      </c>
      <c r="C423" s="121" t="s">
        <v>14</v>
      </c>
      <c r="D423" s="122" t="s">
        <v>125</v>
      </c>
      <c r="E423" s="79" t="s">
        <v>121</v>
      </c>
      <c r="F423" s="667">
        <v>674567</v>
      </c>
      <c r="G423" s="476"/>
      <c r="H423" s="476"/>
      <c r="I423" s="476"/>
      <c r="J423" s="476">
        <v>100.635698455453</v>
      </c>
      <c r="K423" s="476">
        <v>1.9397640740225201E-2</v>
      </c>
      <c r="L423" s="476">
        <v>52.3</v>
      </c>
      <c r="M423" s="476">
        <v>113.78</v>
      </c>
      <c r="N423" s="476">
        <v>15.9316756964771</v>
      </c>
      <c r="O423" s="476"/>
      <c r="P423" s="476"/>
      <c r="Q423" s="476"/>
      <c r="R423" s="476">
        <v>109.629997613283</v>
      </c>
      <c r="S423" s="476">
        <v>1.20716921052056E-2</v>
      </c>
      <c r="T423" s="476">
        <v>79</v>
      </c>
      <c r="U423" s="476">
        <v>115.4</v>
      </c>
      <c r="V423" s="476">
        <v>53.704043779194599</v>
      </c>
      <c r="W423" s="476">
        <v>2.37452062335438E-2</v>
      </c>
      <c r="X423" s="476">
        <v>41.4</v>
      </c>
      <c r="Y423" s="476">
        <v>102.6</v>
      </c>
    </row>
    <row r="424" spans="2:25" ht="15.6">
      <c r="B424" s="120" t="s">
        <v>145</v>
      </c>
      <c r="C424" s="121" t="s">
        <v>14</v>
      </c>
      <c r="D424" s="122" t="s">
        <v>126</v>
      </c>
      <c r="E424" s="79" t="s">
        <v>121</v>
      </c>
      <c r="F424" s="667">
        <v>1755958</v>
      </c>
      <c r="G424" s="476"/>
      <c r="H424" s="476"/>
      <c r="I424" s="476"/>
      <c r="J424" s="476">
        <v>99.763766274591902</v>
      </c>
      <c r="K424" s="476">
        <v>1.4559014530579799E-2</v>
      </c>
      <c r="L424" s="476">
        <v>49.2</v>
      </c>
      <c r="M424" s="476">
        <v>115.8</v>
      </c>
      <c r="N424" s="476">
        <v>19.2925236575337</v>
      </c>
      <c r="O424" s="476"/>
      <c r="P424" s="476"/>
      <c r="Q424" s="476"/>
      <c r="R424" s="476">
        <v>107.927993608047</v>
      </c>
      <c r="S424" s="476">
        <v>8.9426411925935308E-3</v>
      </c>
      <c r="T424" s="476">
        <v>79</v>
      </c>
      <c r="U424" s="476">
        <v>115.4</v>
      </c>
      <c r="V424" s="476">
        <v>56.860196997877999</v>
      </c>
      <c r="W424" s="476">
        <v>1.72799244400022E-2</v>
      </c>
      <c r="X424" s="476">
        <v>41.4</v>
      </c>
      <c r="Y424" s="476">
        <v>102.6</v>
      </c>
    </row>
    <row r="425" spans="2:25" ht="15.6">
      <c r="B425" s="120" t="s">
        <v>145</v>
      </c>
      <c r="C425" s="121" t="s">
        <v>12</v>
      </c>
      <c r="D425" s="122" t="s">
        <v>129</v>
      </c>
      <c r="E425" s="79" t="s">
        <v>121</v>
      </c>
      <c r="F425" s="667">
        <v>175352</v>
      </c>
      <c r="G425" s="476"/>
      <c r="H425" s="476"/>
      <c r="I425" s="476"/>
      <c r="J425" s="476">
        <v>55.157987932843596</v>
      </c>
      <c r="K425" s="476">
        <v>2.25224964264048E-2</v>
      </c>
      <c r="L425" s="476">
        <v>26.6</v>
      </c>
      <c r="M425" s="476">
        <v>66.5</v>
      </c>
      <c r="N425" s="476">
        <v>9.4313071440328908</v>
      </c>
      <c r="O425" s="476"/>
      <c r="P425" s="476"/>
      <c r="Q425" s="476"/>
      <c r="R425" s="476">
        <v>67.799554039873996</v>
      </c>
      <c r="S425" s="476">
        <v>2.12216642882949E-2</v>
      </c>
      <c r="T425" s="476">
        <v>43.8</v>
      </c>
      <c r="U425" s="476">
        <v>79.5</v>
      </c>
      <c r="V425" s="476">
        <v>49.682345225603299</v>
      </c>
      <c r="W425" s="476">
        <v>5.7805443318114401E-2</v>
      </c>
      <c r="X425" s="476">
        <v>16.8</v>
      </c>
      <c r="Y425" s="476">
        <v>93.8</v>
      </c>
    </row>
    <row r="426" spans="2:25" ht="15.6">
      <c r="B426" s="120" t="s">
        <v>145</v>
      </c>
      <c r="C426" s="121" t="s">
        <v>12</v>
      </c>
      <c r="D426" s="122" t="s">
        <v>130</v>
      </c>
      <c r="E426" s="79" t="s">
        <v>121</v>
      </c>
      <c r="F426" s="667">
        <v>455768</v>
      </c>
      <c r="G426" s="476"/>
      <c r="H426" s="476"/>
      <c r="I426" s="476"/>
      <c r="J426" s="476">
        <v>61.570200847799697</v>
      </c>
      <c r="K426" s="476">
        <v>2.1077505827299999E-2</v>
      </c>
      <c r="L426" s="476">
        <v>26</v>
      </c>
      <c r="M426" s="476">
        <v>79.599999999999994</v>
      </c>
      <c r="N426" s="476">
        <v>14.2295489125937</v>
      </c>
      <c r="O426" s="476"/>
      <c r="P426" s="476"/>
      <c r="Q426" s="476"/>
      <c r="R426" s="476">
        <v>74.253103552684706</v>
      </c>
      <c r="S426" s="476">
        <v>1.24387192741141E-2</v>
      </c>
      <c r="T426" s="476">
        <v>55.3</v>
      </c>
      <c r="U426" s="476">
        <v>86.9</v>
      </c>
      <c r="V426" s="476">
        <v>61.757978401291801</v>
      </c>
      <c r="W426" s="476">
        <v>3.7937970873008001E-2</v>
      </c>
      <c r="X426" s="476">
        <v>26.2</v>
      </c>
      <c r="Y426" s="476">
        <v>95.6</v>
      </c>
    </row>
    <row r="427" spans="2:25" ht="15.6">
      <c r="B427" s="120" t="s">
        <v>145</v>
      </c>
      <c r="C427" s="121" t="s">
        <v>12</v>
      </c>
      <c r="D427" s="122" t="s">
        <v>120</v>
      </c>
      <c r="E427" s="79" t="s">
        <v>121</v>
      </c>
      <c r="F427" s="667">
        <v>4202146</v>
      </c>
      <c r="G427" s="476"/>
      <c r="H427" s="476"/>
      <c r="I427" s="476"/>
      <c r="J427" s="476">
        <v>70.149210189269894</v>
      </c>
      <c r="K427" s="476">
        <v>7.2290986539972901E-3</v>
      </c>
      <c r="L427" s="476">
        <v>26.4</v>
      </c>
      <c r="M427" s="476">
        <v>86.2</v>
      </c>
      <c r="N427" s="476">
        <v>14.8190280565926</v>
      </c>
      <c r="O427" s="476"/>
      <c r="P427" s="476"/>
      <c r="Q427" s="476"/>
      <c r="R427" s="476">
        <v>84.071022758371498</v>
      </c>
      <c r="S427" s="476">
        <v>4.4664312419467299E-3</v>
      </c>
      <c r="T427" s="476">
        <v>63.2</v>
      </c>
      <c r="U427" s="476">
        <v>96.6</v>
      </c>
      <c r="V427" s="476">
        <v>62.510363871221898</v>
      </c>
      <c r="W427" s="476">
        <v>1.12345419603579E-2</v>
      </c>
      <c r="X427" s="476">
        <v>28.3</v>
      </c>
      <c r="Y427" s="476">
        <v>96.6</v>
      </c>
    </row>
    <row r="428" spans="2:25" ht="15.6">
      <c r="B428" s="120" t="s">
        <v>145</v>
      </c>
      <c r="C428" s="121" t="s">
        <v>12</v>
      </c>
      <c r="D428" s="122" t="s">
        <v>122</v>
      </c>
      <c r="E428" s="79" t="s">
        <v>121</v>
      </c>
      <c r="F428" s="667">
        <v>11086</v>
      </c>
      <c r="G428" s="476"/>
      <c r="H428" s="476"/>
      <c r="I428" s="476"/>
      <c r="J428" s="476">
        <v>87.681535269709499</v>
      </c>
      <c r="K428" s="476">
        <v>0.111770761722464</v>
      </c>
      <c r="L428" s="476">
        <v>56.814999999999998</v>
      </c>
      <c r="M428" s="476">
        <v>102.3</v>
      </c>
      <c r="N428" s="476">
        <v>11.7683519410899</v>
      </c>
      <c r="O428" s="476"/>
      <c r="P428" s="476"/>
      <c r="Q428" s="476"/>
      <c r="R428" s="476">
        <v>101.666804979253</v>
      </c>
      <c r="S428" s="476">
        <v>9.1603922585770506E-2</v>
      </c>
      <c r="T428" s="476">
        <v>78.099999999999994</v>
      </c>
      <c r="U428" s="476">
        <v>111.7</v>
      </c>
      <c r="V428" s="476">
        <v>45.531535269709501</v>
      </c>
      <c r="W428" s="476">
        <v>0.21736747938257001</v>
      </c>
      <c r="X428" s="476">
        <v>26.2</v>
      </c>
      <c r="Y428" s="476">
        <v>94.9</v>
      </c>
    </row>
    <row r="429" spans="2:25" ht="15.6">
      <c r="B429" s="120" t="s">
        <v>145</v>
      </c>
      <c r="C429" s="121" t="s">
        <v>12</v>
      </c>
      <c r="D429" s="122" t="s">
        <v>123</v>
      </c>
      <c r="E429" s="79" t="s">
        <v>121</v>
      </c>
      <c r="F429" s="667">
        <v>1952907</v>
      </c>
      <c r="G429" s="476"/>
      <c r="H429" s="476"/>
      <c r="I429" s="476"/>
      <c r="J429" s="476">
        <v>92.4248301122378</v>
      </c>
      <c r="K429" s="476">
        <v>1.03840481768557E-2</v>
      </c>
      <c r="L429" s="476">
        <v>51.2</v>
      </c>
      <c r="M429" s="476">
        <v>107.6</v>
      </c>
      <c r="N429" s="476">
        <v>14.511338586592201</v>
      </c>
      <c r="O429" s="476"/>
      <c r="P429" s="476"/>
      <c r="Q429" s="476"/>
      <c r="R429" s="476">
        <v>104.658290640568</v>
      </c>
      <c r="S429" s="476">
        <v>7.3715485586327697E-3</v>
      </c>
      <c r="T429" s="476">
        <v>79</v>
      </c>
      <c r="U429" s="476">
        <v>115</v>
      </c>
      <c r="V429" s="476">
        <v>67.806622383963997</v>
      </c>
      <c r="W429" s="476">
        <v>1.4792496325923599E-2</v>
      </c>
      <c r="X429" s="476">
        <v>42.1</v>
      </c>
      <c r="Y429" s="476">
        <v>102.6</v>
      </c>
    </row>
    <row r="430" spans="2:25" ht="15.6">
      <c r="B430" s="120" t="s">
        <v>145</v>
      </c>
      <c r="C430" s="121" t="s">
        <v>10</v>
      </c>
      <c r="D430" s="122" t="s">
        <v>132</v>
      </c>
      <c r="E430" s="79" t="s">
        <v>121</v>
      </c>
      <c r="F430" s="667"/>
      <c r="G430" s="476"/>
      <c r="H430" s="476"/>
      <c r="I430" s="476"/>
      <c r="J430" s="476"/>
      <c r="K430" s="476"/>
      <c r="L430" s="476"/>
      <c r="M430" s="476"/>
      <c r="N430" s="476"/>
      <c r="O430" s="476"/>
      <c r="P430" s="476"/>
      <c r="Q430" s="476"/>
      <c r="R430" s="476"/>
      <c r="S430" s="476"/>
      <c r="T430" s="476"/>
      <c r="U430" s="476"/>
      <c r="V430" s="476"/>
      <c r="W430" s="476"/>
      <c r="X430" s="476"/>
      <c r="Y430" s="476"/>
    </row>
    <row r="431" spans="2:25" ht="15.6">
      <c r="B431" s="120" t="s">
        <v>145</v>
      </c>
      <c r="C431" s="121" t="s">
        <v>10</v>
      </c>
      <c r="D431" s="122" t="s">
        <v>133</v>
      </c>
      <c r="E431" s="79" t="s">
        <v>121</v>
      </c>
      <c r="F431" s="667">
        <v>19427617</v>
      </c>
      <c r="G431" s="476"/>
      <c r="H431" s="476"/>
      <c r="I431" s="476"/>
      <c r="J431" s="476">
        <v>30.715635407059899</v>
      </c>
      <c r="K431" s="476">
        <v>2.5950858778753701E-3</v>
      </c>
      <c r="L431" s="476">
        <v>10.1</v>
      </c>
      <c r="M431" s="476">
        <v>50.7</v>
      </c>
      <c r="N431" s="476">
        <v>11.438300473432699</v>
      </c>
      <c r="O431" s="476"/>
      <c r="P431" s="476"/>
      <c r="Q431" s="476"/>
      <c r="R431" s="476">
        <v>47.3609506096399</v>
      </c>
      <c r="S431" s="476">
        <v>1.55062883146689E-3</v>
      </c>
      <c r="T431" s="476">
        <v>36.5</v>
      </c>
      <c r="U431" s="476">
        <v>61.3</v>
      </c>
      <c r="V431" s="476">
        <v>79.469913659508506</v>
      </c>
      <c r="W431" s="476">
        <v>3.9391218408305496E-3</v>
      </c>
      <c r="X431" s="476">
        <v>30.6</v>
      </c>
      <c r="Y431" s="476">
        <v>93.8</v>
      </c>
    </row>
    <row r="432" spans="2:25" ht="15.6">
      <c r="B432" s="120" t="s">
        <v>145</v>
      </c>
      <c r="C432" s="121" t="s">
        <v>10</v>
      </c>
      <c r="D432" s="122" t="s">
        <v>130</v>
      </c>
      <c r="E432" s="79" t="s">
        <v>121</v>
      </c>
      <c r="F432" s="667">
        <v>35604</v>
      </c>
      <c r="G432" s="476"/>
      <c r="H432" s="476"/>
      <c r="I432" s="476"/>
      <c r="J432" s="476">
        <v>56.6795219638242</v>
      </c>
      <c r="K432" s="476">
        <v>6.30251088006967E-2</v>
      </c>
      <c r="L432" s="476">
        <v>25.467500000000001</v>
      </c>
      <c r="M432" s="476">
        <v>70.5</v>
      </c>
      <c r="N432" s="476">
        <v>11.892221791484101</v>
      </c>
      <c r="O432" s="476"/>
      <c r="P432" s="476"/>
      <c r="Q432" s="476"/>
      <c r="R432" s="476">
        <v>69.8660852713178</v>
      </c>
      <c r="S432" s="476">
        <v>3.1993553020304002E-2</v>
      </c>
      <c r="T432" s="476">
        <v>55.3</v>
      </c>
      <c r="U432" s="476">
        <v>78.099999999999994</v>
      </c>
      <c r="V432" s="476">
        <v>77.831912144702798</v>
      </c>
      <c r="W432" s="476">
        <v>8.0084440346193705E-2</v>
      </c>
      <c r="X432" s="476">
        <v>46.7</v>
      </c>
      <c r="Y432" s="476">
        <v>95.6</v>
      </c>
    </row>
    <row r="433" spans="2:25" ht="15.6">
      <c r="B433" s="120" t="s">
        <v>145</v>
      </c>
      <c r="C433" s="121" t="s">
        <v>14</v>
      </c>
      <c r="D433" s="78" t="s">
        <v>127</v>
      </c>
      <c r="E433" s="77" t="s">
        <v>137</v>
      </c>
      <c r="F433" s="261"/>
      <c r="G433" s="261"/>
      <c r="H433" s="283"/>
      <c r="I433" s="283"/>
      <c r="J433" s="341"/>
      <c r="K433" s="476"/>
      <c r="L433" s="343"/>
      <c r="M433" s="343"/>
      <c r="N433" s="343"/>
      <c r="O433" s="346"/>
      <c r="P433" s="343"/>
      <c r="Q433" s="343"/>
      <c r="R433" s="341"/>
      <c r="S433" s="346"/>
      <c r="T433" s="343"/>
      <c r="U433" s="343"/>
      <c r="V433" s="343"/>
      <c r="W433" s="346"/>
      <c r="X433" s="343"/>
      <c r="Y433" s="343"/>
    </row>
    <row r="434" spans="2:25" ht="15.6">
      <c r="B434" s="120" t="s">
        <v>145</v>
      </c>
      <c r="C434" s="121" t="s">
        <v>14</v>
      </c>
      <c r="D434" s="78" t="s">
        <v>127</v>
      </c>
      <c r="E434" s="77" t="s">
        <v>138</v>
      </c>
      <c r="F434" s="261"/>
      <c r="G434" s="261"/>
      <c r="H434" s="283"/>
      <c r="I434" s="283"/>
      <c r="J434" s="341"/>
      <c r="K434" s="346"/>
      <c r="L434" s="343"/>
      <c r="M434" s="343"/>
      <c r="N434" s="343"/>
      <c r="O434" s="346"/>
      <c r="P434" s="343"/>
      <c r="Q434" s="343"/>
      <c r="R434" s="341"/>
      <c r="S434" s="346"/>
      <c r="T434" s="343"/>
      <c r="U434" s="343"/>
      <c r="V434" s="343"/>
      <c r="W434" s="346"/>
      <c r="X434" s="343"/>
      <c r="Y434" s="343"/>
    </row>
    <row r="435" spans="2:25" ht="15.6">
      <c r="B435" s="120" t="s">
        <v>145</v>
      </c>
      <c r="C435" s="121" t="s">
        <v>14</v>
      </c>
      <c r="D435" s="78" t="s">
        <v>127</v>
      </c>
      <c r="E435" s="77" t="s">
        <v>139</v>
      </c>
      <c r="F435" s="261"/>
      <c r="G435" s="261"/>
      <c r="H435" s="283"/>
      <c r="I435" s="283"/>
      <c r="J435" s="341"/>
      <c r="K435" s="346"/>
      <c r="L435" s="343"/>
      <c r="M435" s="343"/>
      <c r="N435" s="343"/>
      <c r="O435" s="346"/>
      <c r="P435" s="343"/>
      <c r="Q435" s="343"/>
      <c r="R435" s="341"/>
      <c r="S435" s="346"/>
      <c r="T435" s="343"/>
      <c r="U435" s="343"/>
      <c r="V435" s="343"/>
      <c r="W435" s="346"/>
      <c r="X435" s="343"/>
      <c r="Y435" s="343"/>
    </row>
    <row r="436" spans="2:25" ht="15.6">
      <c r="B436" s="120" t="s">
        <v>145</v>
      </c>
      <c r="C436" s="121" t="s">
        <v>14</v>
      </c>
      <c r="D436" s="78" t="s">
        <v>127</v>
      </c>
      <c r="E436" s="77" t="s">
        <v>140</v>
      </c>
      <c r="F436" s="261"/>
      <c r="G436" s="261"/>
      <c r="H436" s="261"/>
      <c r="I436" s="261"/>
      <c r="J436" s="350"/>
      <c r="K436" s="346"/>
      <c r="L436" s="346"/>
      <c r="M436" s="346"/>
      <c r="N436" s="346"/>
      <c r="O436" s="346"/>
      <c r="P436" s="346"/>
      <c r="Q436" s="346"/>
      <c r="R436" s="350"/>
      <c r="S436" s="346"/>
      <c r="T436" s="346"/>
      <c r="U436" s="346"/>
      <c r="V436" s="346"/>
      <c r="W436" s="346"/>
      <c r="X436" s="346"/>
      <c r="Y436" s="346"/>
    </row>
    <row r="437" spans="2:25" ht="15.6">
      <c r="B437" s="120" t="s">
        <v>145</v>
      </c>
      <c r="C437" s="121" t="s">
        <v>12</v>
      </c>
      <c r="D437" s="78" t="s">
        <v>127</v>
      </c>
      <c r="E437" s="77" t="s">
        <v>137</v>
      </c>
      <c r="F437" s="261"/>
      <c r="G437" s="261"/>
      <c r="H437" s="283"/>
      <c r="I437" s="283"/>
      <c r="J437" s="341"/>
      <c r="K437" s="346"/>
      <c r="L437" s="343"/>
      <c r="M437" s="343"/>
      <c r="N437" s="343"/>
      <c r="O437" s="346"/>
      <c r="P437" s="343"/>
      <c r="Q437" s="343"/>
      <c r="R437" s="341"/>
      <c r="S437" s="346"/>
      <c r="T437" s="343"/>
      <c r="U437" s="343"/>
      <c r="V437" s="343"/>
      <c r="W437" s="346"/>
      <c r="X437" s="343"/>
      <c r="Y437" s="343"/>
    </row>
    <row r="438" spans="2:25" ht="15.6">
      <c r="B438" s="120" t="s">
        <v>145</v>
      </c>
      <c r="C438" s="121" t="s">
        <v>12</v>
      </c>
      <c r="D438" s="78" t="s">
        <v>127</v>
      </c>
      <c r="E438" s="77" t="s">
        <v>138</v>
      </c>
      <c r="F438" s="261"/>
      <c r="G438" s="261"/>
      <c r="H438" s="283"/>
      <c r="I438" s="283"/>
      <c r="J438" s="341"/>
      <c r="K438" s="346"/>
      <c r="L438" s="343"/>
      <c r="M438" s="343"/>
      <c r="N438" s="343"/>
      <c r="O438" s="346"/>
      <c r="P438" s="343"/>
      <c r="Q438" s="343"/>
      <c r="R438" s="341"/>
      <c r="S438" s="346"/>
      <c r="T438" s="343"/>
      <c r="U438" s="343"/>
      <c r="V438" s="343"/>
      <c r="W438" s="346"/>
      <c r="X438" s="343"/>
      <c r="Y438" s="343"/>
    </row>
    <row r="439" spans="2:25" ht="15.6">
      <c r="B439" s="120" t="s">
        <v>145</v>
      </c>
      <c r="C439" s="121" t="s">
        <v>12</v>
      </c>
      <c r="D439" s="78" t="s">
        <v>127</v>
      </c>
      <c r="E439" s="77" t="s">
        <v>139</v>
      </c>
      <c r="F439" s="261"/>
      <c r="G439" s="261"/>
      <c r="H439" s="283"/>
      <c r="I439" s="283"/>
      <c r="J439" s="341"/>
      <c r="K439" s="346"/>
      <c r="L439" s="343"/>
      <c r="M439" s="343"/>
      <c r="N439" s="343"/>
      <c r="O439" s="346"/>
      <c r="P439" s="343"/>
      <c r="Q439" s="343"/>
      <c r="R439" s="341"/>
      <c r="S439" s="346"/>
      <c r="T439" s="343"/>
      <c r="U439" s="343"/>
      <c r="V439" s="343"/>
      <c r="W439" s="346"/>
      <c r="X439" s="343"/>
      <c r="Y439" s="343"/>
    </row>
    <row r="440" spans="2:25" ht="15.6">
      <c r="B440" s="120" t="s">
        <v>145</v>
      </c>
      <c r="C440" s="121" t="s">
        <v>12</v>
      </c>
      <c r="D440" s="78" t="s">
        <v>127</v>
      </c>
      <c r="E440" s="77" t="s">
        <v>140</v>
      </c>
      <c r="F440" s="261"/>
      <c r="G440" s="261"/>
      <c r="H440" s="261"/>
      <c r="I440" s="261"/>
      <c r="J440" s="350"/>
      <c r="K440" s="346"/>
      <c r="L440" s="346"/>
      <c r="M440" s="346"/>
      <c r="N440" s="346"/>
      <c r="O440" s="346"/>
      <c r="P440" s="346"/>
      <c r="Q440" s="346"/>
      <c r="R440" s="350"/>
      <c r="S440" s="346"/>
      <c r="T440" s="346"/>
      <c r="U440" s="346"/>
      <c r="V440" s="346"/>
      <c r="W440" s="346"/>
      <c r="X440" s="346"/>
      <c r="Y440" s="346"/>
    </row>
    <row r="441" spans="2:25" ht="15.6">
      <c r="B441" s="120" t="s">
        <v>145</v>
      </c>
      <c r="C441" s="121" t="s">
        <v>10</v>
      </c>
      <c r="D441" s="78" t="s">
        <v>127</v>
      </c>
      <c r="E441" s="77" t="s">
        <v>137</v>
      </c>
      <c r="F441" s="261"/>
      <c r="G441" s="261"/>
      <c r="H441" s="283"/>
      <c r="I441" s="283"/>
      <c r="J441" s="341"/>
      <c r="K441" s="346"/>
      <c r="L441" s="343"/>
      <c r="M441" s="343"/>
      <c r="N441" s="343"/>
      <c r="O441" s="346"/>
      <c r="P441" s="343"/>
      <c r="Q441" s="343"/>
      <c r="R441" s="341"/>
      <c r="S441" s="346"/>
      <c r="T441" s="343"/>
      <c r="U441" s="343"/>
      <c r="V441" s="343"/>
      <c r="W441" s="346"/>
      <c r="X441" s="343"/>
      <c r="Y441" s="343"/>
    </row>
    <row r="442" spans="2:25" ht="15.6">
      <c r="B442" s="120" t="s">
        <v>145</v>
      </c>
      <c r="C442" s="121" t="s">
        <v>10</v>
      </c>
      <c r="D442" s="78" t="s">
        <v>127</v>
      </c>
      <c r="E442" s="77" t="s">
        <v>138</v>
      </c>
      <c r="F442" s="261"/>
      <c r="G442" s="261"/>
      <c r="H442" s="283"/>
      <c r="I442" s="283"/>
      <c r="J442" s="341"/>
      <c r="K442" s="346"/>
      <c r="L442" s="343"/>
      <c r="M442" s="343"/>
      <c r="N442" s="343"/>
      <c r="O442" s="346"/>
      <c r="P442" s="343"/>
      <c r="Q442" s="343"/>
      <c r="R442" s="341"/>
      <c r="S442" s="346"/>
      <c r="T442" s="343"/>
      <c r="U442" s="343"/>
      <c r="V442" s="343"/>
      <c r="W442" s="346"/>
      <c r="X442" s="343"/>
      <c r="Y442" s="343"/>
    </row>
    <row r="443" spans="2:25" ht="15.6">
      <c r="B443" s="120" t="s">
        <v>145</v>
      </c>
      <c r="C443" s="121" t="s">
        <v>10</v>
      </c>
      <c r="D443" s="78" t="s">
        <v>127</v>
      </c>
      <c r="E443" s="77" t="s">
        <v>139</v>
      </c>
      <c r="F443" s="261"/>
      <c r="G443" s="261"/>
      <c r="H443" s="283"/>
      <c r="I443" s="283"/>
      <c r="J443" s="341"/>
      <c r="K443" s="346"/>
      <c r="L443" s="343"/>
      <c r="M443" s="343"/>
      <c r="N443" s="343"/>
      <c r="O443" s="346"/>
      <c r="P443" s="343"/>
      <c r="Q443" s="343"/>
      <c r="R443" s="341"/>
      <c r="S443" s="346"/>
      <c r="T443" s="343"/>
      <c r="U443" s="343"/>
      <c r="V443" s="343"/>
      <c r="W443" s="346"/>
      <c r="X443" s="343"/>
      <c r="Y443" s="343"/>
    </row>
    <row r="444" spans="2:25" ht="15.6">
      <c r="B444" s="120" t="s">
        <v>145</v>
      </c>
      <c r="C444" s="121" t="s">
        <v>10</v>
      </c>
      <c r="D444" s="78" t="s">
        <v>127</v>
      </c>
      <c r="E444" s="77" t="s">
        <v>140</v>
      </c>
      <c r="F444" s="261"/>
      <c r="G444" s="261"/>
      <c r="H444" s="261"/>
      <c r="I444" s="261"/>
      <c r="J444" s="350"/>
      <c r="K444" s="346"/>
      <c r="L444" s="346"/>
      <c r="M444" s="346"/>
      <c r="N444" s="346"/>
      <c r="O444" s="346"/>
      <c r="P444" s="346"/>
      <c r="Q444" s="346"/>
      <c r="R444" s="350"/>
      <c r="S444" s="346"/>
      <c r="T444" s="346"/>
      <c r="U444" s="346"/>
      <c r="V444" s="346"/>
      <c r="W444" s="346"/>
      <c r="X444" s="346"/>
      <c r="Y444" s="346"/>
    </row>
    <row r="445" spans="2:25" ht="15.6">
      <c r="B445" s="129" t="s">
        <v>146</v>
      </c>
      <c r="C445" s="130" t="s">
        <v>128</v>
      </c>
      <c r="D445" s="98" t="s">
        <v>127</v>
      </c>
      <c r="E445" s="97" t="s">
        <v>121</v>
      </c>
      <c r="F445" s="481">
        <v>4386238</v>
      </c>
      <c r="G445" s="481"/>
      <c r="H445" s="481"/>
      <c r="I445" s="481"/>
      <c r="J445" s="481">
        <v>96.604576678237606</v>
      </c>
      <c r="K445" s="481">
        <v>8.2314813671601102E-3</v>
      </c>
      <c r="L445" s="481">
        <v>50.3</v>
      </c>
      <c r="M445" s="481">
        <v>115.1</v>
      </c>
      <c r="N445" s="481">
        <v>17.239477382674799</v>
      </c>
      <c r="O445" s="481"/>
      <c r="P445" s="481"/>
      <c r="Q445" s="481"/>
      <c r="R445" s="481">
        <v>106.720395792476</v>
      </c>
      <c r="S445" s="481">
        <v>5.2881698550302997E-3</v>
      </c>
      <c r="T445" s="481">
        <v>79</v>
      </c>
      <c r="U445" s="481">
        <v>115.4</v>
      </c>
      <c r="V445" s="481">
        <v>61.275319077532899</v>
      </c>
      <c r="W445" s="481">
        <v>1.0625739361121499E-2</v>
      </c>
      <c r="X445" s="481">
        <v>41.4</v>
      </c>
      <c r="Y445" s="481">
        <v>102.6</v>
      </c>
    </row>
    <row r="446" spans="2:25" ht="15.6">
      <c r="B446" s="129" t="s">
        <v>146</v>
      </c>
      <c r="C446" s="130" t="s">
        <v>131</v>
      </c>
      <c r="D446" s="98" t="s">
        <v>127</v>
      </c>
      <c r="E446" s="97" t="s">
        <v>121</v>
      </c>
      <c r="F446" s="481">
        <v>18605183</v>
      </c>
      <c r="G446" s="481"/>
      <c r="H446" s="481"/>
      <c r="I446" s="481"/>
      <c r="J446" s="481">
        <v>60.728708242213898</v>
      </c>
      <c r="K446" s="481">
        <v>3.0556236869754899E-3</v>
      </c>
      <c r="L446" s="481">
        <v>30.4</v>
      </c>
      <c r="M446" s="481">
        <v>82.8</v>
      </c>
      <c r="N446" s="481">
        <v>13.180043421276601</v>
      </c>
      <c r="O446" s="481"/>
      <c r="P446" s="481"/>
      <c r="Q446" s="481"/>
      <c r="R446" s="481">
        <v>73.963815996864895</v>
      </c>
      <c r="S446" s="481">
        <v>2.5586481366178301E-3</v>
      </c>
      <c r="T446" s="481">
        <v>51.1</v>
      </c>
      <c r="U446" s="481">
        <v>93.5</v>
      </c>
      <c r="V446" s="481">
        <v>61.722964294411902</v>
      </c>
      <c r="W446" s="481">
        <v>5.2138655331160199E-3</v>
      </c>
      <c r="X446" s="481">
        <v>24.1</v>
      </c>
      <c r="Y446" s="481">
        <v>95.6</v>
      </c>
    </row>
    <row r="447" spans="2:25" ht="15.6">
      <c r="B447" s="129" t="s">
        <v>146</v>
      </c>
      <c r="C447" s="130" t="s">
        <v>134</v>
      </c>
      <c r="D447" s="98" t="s">
        <v>127</v>
      </c>
      <c r="E447" s="97" t="s">
        <v>121</v>
      </c>
      <c r="F447" s="481">
        <v>23140967</v>
      </c>
      <c r="G447" s="481"/>
      <c r="H447" s="481"/>
      <c r="I447" s="481"/>
      <c r="J447" s="481">
        <v>32.312688233814903</v>
      </c>
      <c r="K447" s="481">
        <v>2.4383625544584101E-3</v>
      </c>
      <c r="L447" s="481">
        <v>10.4</v>
      </c>
      <c r="M447" s="481">
        <v>52</v>
      </c>
      <c r="N447" s="481">
        <v>11.729757451029601</v>
      </c>
      <c r="O447" s="481"/>
      <c r="P447" s="481"/>
      <c r="Q447" s="481"/>
      <c r="R447" s="481">
        <v>48.204337316586603</v>
      </c>
      <c r="S447" s="481">
        <v>1.5160056647765101E-3</v>
      </c>
      <c r="T447" s="481">
        <v>36.5</v>
      </c>
      <c r="U447" s="481">
        <v>62.7</v>
      </c>
      <c r="V447" s="481">
        <v>76.896304648807401</v>
      </c>
      <c r="W447" s="481">
        <v>4.0767061814010099E-3</v>
      </c>
      <c r="X447" s="481">
        <v>25.8</v>
      </c>
      <c r="Y447" s="481">
        <v>93.8</v>
      </c>
    </row>
    <row r="448" spans="2:25" ht="15.6">
      <c r="B448" s="129" t="s">
        <v>146</v>
      </c>
      <c r="C448" s="97" t="s">
        <v>135</v>
      </c>
      <c r="D448" s="98" t="s">
        <v>136</v>
      </c>
      <c r="E448" s="130" t="s">
        <v>137</v>
      </c>
      <c r="F448" s="669"/>
      <c r="G448" s="319"/>
      <c r="H448" s="319"/>
      <c r="I448" s="319"/>
      <c r="J448" s="351"/>
      <c r="K448" s="352"/>
      <c r="L448" s="353"/>
      <c r="M448" s="353"/>
      <c r="N448" s="351"/>
      <c r="O448" s="352"/>
      <c r="P448" s="353"/>
      <c r="Q448" s="353"/>
      <c r="R448" s="351"/>
      <c r="S448" s="352"/>
      <c r="T448" s="353"/>
      <c r="U448" s="353"/>
      <c r="V448" s="354"/>
      <c r="W448" s="352"/>
      <c r="X448" s="353"/>
      <c r="Y448" s="353"/>
    </row>
    <row r="449" spans="2:25" ht="15.6">
      <c r="B449" s="129" t="s">
        <v>146</v>
      </c>
      <c r="C449" s="97" t="s">
        <v>135</v>
      </c>
      <c r="D449" s="98" t="s">
        <v>136</v>
      </c>
      <c r="E449" s="130" t="s">
        <v>138</v>
      </c>
      <c r="F449" s="319"/>
      <c r="G449" s="319"/>
      <c r="H449" s="319"/>
      <c r="I449" s="319"/>
      <c r="J449" s="351"/>
      <c r="K449" s="352"/>
      <c r="L449" s="353"/>
      <c r="M449" s="353"/>
      <c r="N449" s="351"/>
      <c r="O449" s="352"/>
      <c r="P449" s="353"/>
      <c r="Q449" s="353"/>
      <c r="R449" s="351"/>
      <c r="S449" s="352"/>
      <c r="T449" s="353"/>
      <c r="U449" s="353"/>
      <c r="V449" s="354"/>
      <c r="W449" s="352"/>
      <c r="X449" s="353"/>
      <c r="Y449" s="353"/>
    </row>
    <row r="450" spans="2:25" ht="15.6">
      <c r="B450" s="129" t="s">
        <v>146</v>
      </c>
      <c r="C450" s="97" t="s">
        <v>135</v>
      </c>
      <c r="D450" s="98" t="s">
        <v>136</v>
      </c>
      <c r="E450" s="130" t="s">
        <v>139</v>
      </c>
      <c r="F450" s="319"/>
      <c r="G450" s="319"/>
      <c r="H450" s="319"/>
      <c r="I450" s="319"/>
      <c r="J450" s="351"/>
      <c r="K450" s="352"/>
      <c r="L450" s="353"/>
      <c r="M450" s="353"/>
      <c r="N450" s="351"/>
      <c r="O450" s="352"/>
      <c r="P450" s="353"/>
      <c r="Q450" s="353"/>
      <c r="R450" s="351"/>
      <c r="S450" s="352"/>
      <c r="T450" s="353"/>
      <c r="U450" s="353"/>
      <c r="V450" s="354"/>
      <c r="W450" s="352"/>
      <c r="X450" s="353"/>
      <c r="Y450" s="353"/>
    </row>
    <row r="451" spans="2:25" ht="15.6">
      <c r="B451" s="129" t="s">
        <v>146</v>
      </c>
      <c r="C451" s="97" t="s">
        <v>135</v>
      </c>
      <c r="D451" s="98" t="s">
        <v>136</v>
      </c>
      <c r="E451" s="130" t="s">
        <v>140</v>
      </c>
      <c r="F451" s="319"/>
      <c r="G451" s="319"/>
      <c r="H451" s="319"/>
      <c r="I451" s="319"/>
      <c r="J451" s="351"/>
      <c r="K451" s="352"/>
      <c r="L451" s="353"/>
      <c r="M451" s="353"/>
      <c r="N451" s="351"/>
      <c r="O451" s="352"/>
      <c r="P451" s="353"/>
      <c r="Q451" s="353"/>
      <c r="R451" s="351"/>
      <c r="S451" s="352"/>
      <c r="T451" s="353"/>
      <c r="U451" s="353"/>
      <c r="V451" s="354"/>
      <c r="W451" s="352"/>
      <c r="X451" s="353"/>
      <c r="Y451" s="353"/>
    </row>
    <row r="452" spans="2:25" ht="15.6">
      <c r="B452" s="131" t="s">
        <v>146</v>
      </c>
      <c r="C452" s="131" t="s">
        <v>135</v>
      </c>
      <c r="D452" s="132" t="s">
        <v>136</v>
      </c>
      <c r="E452" s="133" t="s">
        <v>121</v>
      </c>
      <c r="F452" s="326"/>
      <c r="G452" s="326"/>
      <c r="H452" s="326"/>
      <c r="I452" s="326"/>
      <c r="J452" s="326"/>
      <c r="K452" s="408"/>
      <c r="L452" s="409"/>
      <c r="M452" s="409"/>
      <c r="N452" s="409"/>
      <c r="O452" s="408"/>
      <c r="P452" s="409"/>
      <c r="Q452" s="409"/>
      <c r="R452" s="409"/>
      <c r="S452" s="408"/>
      <c r="T452" s="409"/>
      <c r="U452" s="409"/>
      <c r="V452" s="409"/>
      <c r="W452" s="408"/>
      <c r="X452" s="409"/>
      <c r="Y452" s="409"/>
    </row>
    <row r="453" spans="2:25" ht="15.6">
      <c r="B453" s="140"/>
    </row>
    <row r="454" spans="2:25">
      <c r="B454" s="147" t="s">
        <v>147</v>
      </c>
      <c r="C454" s="148"/>
      <c r="D454" s="148"/>
      <c r="E454" s="148"/>
    </row>
    <row r="455" spans="2:25">
      <c r="B455" s="149"/>
      <c r="C455" s="148" t="s">
        <v>148</v>
      </c>
      <c r="D455" s="148" t="s">
        <v>149</v>
      </c>
    </row>
    <row r="456" spans="2:25">
      <c r="B456" s="152"/>
      <c r="C456" s="148" t="s">
        <v>150</v>
      </c>
      <c r="D456" s="148" t="s">
        <v>151</v>
      </c>
    </row>
    <row r="457" spans="2:25">
      <c r="B457" s="153"/>
      <c r="C457" s="148" t="s">
        <v>152</v>
      </c>
      <c r="D457" s="148" t="s">
        <v>153</v>
      </c>
      <c r="F457"/>
      <c r="G457"/>
      <c r="H457"/>
      <c r="I457"/>
      <c r="J457"/>
    </row>
    <row r="458" spans="2:25">
      <c r="B458" s="154"/>
      <c r="C458" s="148" t="s">
        <v>154</v>
      </c>
      <c r="D458" s="148" t="s">
        <v>155</v>
      </c>
      <c r="F458"/>
      <c r="G458"/>
      <c r="H458"/>
      <c r="I458"/>
      <c r="J458"/>
      <c r="N458" s="670"/>
    </row>
    <row r="459" spans="2:25">
      <c r="B459" s="155"/>
      <c r="C459" s="148" t="s">
        <v>156</v>
      </c>
      <c r="D459" s="148" t="s">
        <v>157</v>
      </c>
      <c r="F459"/>
      <c r="G459"/>
      <c r="H459"/>
      <c r="I459"/>
      <c r="J459"/>
    </row>
    <row r="460" spans="2:25">
      <c r="B460"/>
      <c r="F460"/>
      <c r="G460"/>
      <c r="H460"/>
      <c r="I460"/>
      <c r="J460"/>
      <c r="N460" s="670"/>
    </row>
    <row r="461" spans="2:25">
      <c r="B461" s="156" t="s">
        <v>158</v>
      </c>
      <c r="C461" s="148" t="s">
        <v>159</v>
      </c>
      <c r="D461" s="148"/>
      <c r="F461"/>
      <c r="G461"/>
      <c r="H461"/>
      <c r="I461"/>
      <c r="J461"/>
      <c r="N461" s="670"/>
    </row>
    <row r="462" spans="2:25">
      <c r="B462" s="156" t="s">
        <v>102</v>
      </c>
      <c r="C462" s="156" t="s">
        <v>160</v>
      </c>
      <c r="D462" s="156"/>
      <c r="N462" s="670"/>
    </row>
    <row r="463" spans="2:25">
      <c r="B463" s="156" t="s">
        <v>114</v>
      </c>
      <c r="C463" s="156" t="s">
        <v>161</v>
      </c>
      <c r="D463" s="156"/>
      <c r="N463" s="670"/>
    </row>
    <row r="464" spans="2:25">
      <c r="B464" s="156" t="s">
        <v>162</v>
      </c>
      <c r="C464" s="156" t="s">
        <v>163</v>
      </c>
      <c r="D464" s="156"/>
      <c r="N464" s="670"/>
    </row>
    <row r="465" spans="2:14">
      <c r="B465" s="156" t="s">
        <v>164</v>
      </c>
      <c r="C465" s="156" t="s">
        <v>165</v>
      </c>
      <c r="D465" s="156"/>
    </row>
    <row r="466" spans="2:14">
      <c r="N466" s="670"/>
    </row>
    <row r="468" spans="2:14">
      <c r="N468" s="670"/>
    </row>
    <row r="469" spans="2:14">
      <c r="N469" s="670"/>
    </row>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B2A2F-10FF-46F9-AAED-958B21BDDF15}">
  <dimension ref="A1"/>
  <sheetViews>
    <sheetView workbookViewId="0">
      <selection activeCell="I33" sqref="I33"/>
    </sheetView>
  </sheetViews>
  <sheetFormatPr defaultRowHeight="14.4"/>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D5DBF-AE43-4438-9D80-28BF3F063B08}">
  <sheetPr>
    <tabColor rgb="FF92D050"/>
  </sheetPr>
  <dimension ref="A2:A3"/>
  <sheetViews>
    <sheetView workbookViewId="0">
      <selection activeCell="L25" sqref="L25"/>
    </sheetView>
  </sheetViews>
  <sheetFormatPr defaultRowHeight="14.4"/>
  <sheetData>
    <row r="2" spans="1:1">
      <c r="A2" t="s">
        <v>410</v>
      </c>
    </row>
    <row r="3" spans="1:1">
      <c r="A3" t="s">
        <v>722</v>
      </c>
    </row>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E6B28-A1A4-4596-9FF5-63CF828A23C1}">
  <dimension ref="A1"/>
  <sheetViews>
    <sheetView workbookViewId="0">
      <selection activeCell="H24" sqref="H24"/>
    </sheetView>
  </sheetViews>
  <sheetFormatPr defaultRowHeight="14.4"/>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93D67-6AE4-4A0A-BEE5-1BCF75A7FEA9}">
  <dimension ref="B1:Z465"/>
  <sheetViews>
    <sheetView workbookViewId="0">
      <selection activeCell="E15" sqref="E15"/>
    </sheetView>
  </sheetViews>
  <sheetFormatPr defaultRowHeight="14.4"/>
  <cols>
    <col min="1" max="1" width="5.77734375" customWidth="1"/>
    <col min="2" max="2" width="24.21875" style="157" customWidth="1"/>
    <col min="3" max="3" width="19.21875" customWidth="1"/>
    <col min="4" max="4" width="16.21875" customWidth="1"/>
    <col min="5" max="5" width="42.77734375" customWidth="1"/>
    <col min="6" max="6" width="20.44140625" style="143" customWidth="1"/>
    <col min="7" max="7" width="10.77734375" style="143" customWidth="1"/>
    <col min="8" max="8" width="23.77734375" style="143" customWidth="1"/>
    <col min="9" max="9" width="28" style="143" customWidth="1"/>
    <col min="10" max="10" width="24" style="143" customWidth="1"/>
    <col min="11" max="11" width="12.21875" style="144" customWidth="1"/>
    <col min="12" max="12" width="27.44140625" customWidth="1"/>
    <col min="13" max="13" width="28" customWidth="1"/>
    <col min="14" max="14" width="37" customWidth="1"/>
    <col min="15" max="15" width="32.77734375" customWidth="1"/>
    <col min="16" max="16" width="12.21875" style="144" customWidth="1"/>
    <col min="17" max="17" width="27.44140625" customWidth="1"/>
    <col min="18" max="18" width="28" customWidth="1"/>
    <col min="19" max="19" width="12.5546875" customWidth="1"/>
    <col min="20" max="20" width="12.21875" style="144" customWidth="1"/>
    <col min="21" max="21" width="27.44140625" customWidth="1"/>
    <col min="22" max="22" width="28" customWidth="1"/>
    <col min="33" max="33" width="12.77734375" bestFit="1" customWidth="1"/>
  </cols>
  <sheetData>
    <row r="1" spans="2:25" ht="20.399999999999999">
      <c r="B1" s="26" t="s">
        <v>96</v>
      </c>
      <c r="C1" s="27"/>
      <c r="D1" s="27"/>
      <c r="E1" s="27"/>
      <c r="F1" s="30"/>
      <c r="G1" s="30"/>
      <c r="H1" s="30"/>
      <c r="I1" s="30"/>
      <c r="J1" s="30"/>
      <c r="K1" s="30"/>
      <c r="L1" s="30"/>
      <c r="M1" s="27"/>
      <c r="N1" s="30"/>
      <c r="O1" s="30"/>
      <c r="P1" s="30"/>
      <c r="Q1" s="30"/>
      <c r="R1" s="27"/>
      <c r="S1" s="30"/>
      <c r="T1" s="30"/>
      <c r="U1" s="30"/>
      <c r="V1" s="27"/>
    </row>
    <row r="2" spans="2:25" s="44" customFormat="1" ht="15.6">
      <c r="B2" s="35" t="s">
        <v>97</v>
      </c>
      <c r="C2" s="36" t="s">
        <v>98</v>
      </c>
      <c r="D2" s="36" t="s">
        <v>99</v>
      </c>
      <c r="E2" s="36" t="s">
        <v>100</v>
      </c>
      <c r="F2" s="36" t="s">
        <v>101</v>
      </c>
      <c r="G2" s="36" t="s">
        <v>102</v>
      </c>
      <c r="H2" s="36" t="s">
        <v>103</v>
      </c>
      <c r="I2" s="36" t="s">
        <v>104</v>
      </c>
      <c r="J2" s="36" t="s">
        <v>105</v>
      </c>
      <c r="K2" s="36" t="s">
        <v>106</v>
      </c>
      <c r="L2" s="164" t="s">
        <v>107</v>
      </c>
      <c r="M2" s="164" t="s">
        <v>108</v>
      </c>
      <c r="N2" s="36" t="s">
        <v>109</v>
      </c>
      <c r="O2" s="36" t="s">
        <v>110</v>
      </c>
      <c r="P2" s="36" t="s">
        <v>111</v>
      </c>
      <c r="Q2" s="164" t="s">
        <v>112</v>
      </c>
      <c r="R2" s="164" t="s">
        <v>113</v>
      </c>
      <c r="S2" s="36" t="s">
        <v>114</v>
      </c>
      <c r="T2" s="36" t="s">
        <v>115</v>
      </c>
      <c r="U2" s="164" t="s">
        <v>116</v>
      </c>
      <c r="V2" s="164" t="s">
        <v>117</v>
      </c>
      <c r="W2" s="43"/>
      <c r="Y2" s="43"/>
    </row>
    <row r="3" spans="2:25" ht="15.6">
      <c r="B3" s="45" t="s">
        <v>18</v>
      </c>
      <c r="C3" s="46" t="s">
        <v>14</v>
      </c>
      <c r="D3" s="47">
        <v>140</v>
      </c>
      <c r="E3" s="46" t="s">
        <v>31</v>
      </c>
      <c r="F3" s="304">
        <v>6</v>
      </c>
      <c r="G3" s="671">
        <v>28047</v>
      </c>
      <c r="H3" s="672">
        <v>28047</v>
      </c>
      <c r="I3" s="673">
        <v>0.11</v>
      </c>
      <c r="J3" s="674">
        <v>129.97368702534999</v>
      </c>
      <c r="K3" s="674">
        <v>0.12072552192295269</v>
      </c>
      <c r="L3" s="674">
        <v>129.737065002381</v>
      </c>
      <c r="M3" s="674">
        <v>130.210309048319</v>
      </c>
      <c r="N3" s="674">
        <v>20.217690142253701</v>
      </c>
      <c r="O3" s="675">
        <v>151</v>
      </c>
      <c r="P3" s="674">
        <v>7.3260399201534571E-2</v>
      </c>
      <c r="Q3" s="674">
        <v>150.85640961756499</v>
      </c>
      <c r="R3" s="674">
        <v>151.13359038243499</v>
      </c>
      <c r="S3" s="674">
        <v>0.71273219952223099</v>
      </c>
      <c r="T3" s="674">
        <v>2.7018638281457001E-3</v>
      </c>
      <c r="U3" s="674">
        <v>0.70743664368616299</v>
      </c>
      <c r="V3" s="674">
        <v>0.71802775535829799</v>
      </c>
    </row>
    <row r="4" spans="2:25" ht="15.6">
      <c r="B4" s="45" t="s">
        <v>18</v>
      </c>
      <c r="C4" s="46" t="s">
        <v>14</v>
      </c>
      <c r="D4" s="47">
        <v>140</v>
      </c>
      <c r="E4" s="46" t="s">
        <v>118</v>
      </c>
      <c r="F4" s="304">
        <v>6</v>
      </c>
      <c r="G4" s="671">
        <v>6173</v>
      </c>
      <c r="H4" s="672">
        <v>6173</v>
      </c>
      <c r="I4" s="673">
        <v>0.11</v>
      </c>
      <c r="J4" s="674">
        <v>108.47902154544001</v>
      </c>
      <c r="K4" s="674">
        <v>0.23407840757653073</v>
      </c>
      <c r="L4" s="674">
        <v>108.02022786659001</v>
      </c>
      <c r="M4" s="674">
        <v>108.93781522429001</v>
      </c>
      <c r="N4" s="674">
        <v>18.387906951298199</v>
      </c>
      <c r="O4" s="675">
        <v>130</v>
      </c>
      <c r="P4" s="674">
        <v>0.53040009519694498</v>
      </c>
      <c r="Q4" s="674">
        <v>128.96041581341399</v>
      </c>
      <c r="R4" s="674">
        <v>131.31958418658601</v>
      </c>
      <c r="S4" s="674">
        <v>0.93989956261137197</v>
      </c>
      <c r="T4" s="674">
        <v>3.0250419496383402E-3</v>
      </c>
      <c r="U4" s="674">
        <v>0.93397058929159105</v>
      </c>
      <c r="V4" s="674">
        <v>0.94582853593115301</v>
      </c>
    </row>
    <row r="5" spans="2:25" ht="15.6">
      <c r="B5" s="45" t="s">
        <v>18</v>
      </c>
      <c r="C5" s="46" t="s">
        <v>14</v>
      </c>
      <c r="D5" s="47" t="s">
        <v>689</v>
      </c>
      <c r="E5" s="46" t="s">
        <v>119</v>
      </c>
      <c r="F5" s="304">
        <v>6</v>
      </c>
      <c r="G5" s="671">
        <v>14172</v>
      </c>
      <c r="H5" s="672">
        <v>14172</v>
      </c>
      <c r="I5" s="673">
        <v>0.11</v>
      </c>
      <c r="J5" s="674">
        <v>91.186635619531501</v>
      </c>
      <c r="K5" s="674">
        <v>5.7532880700562415E-2</v>
      </c>
      <c r="L5" s="674">
        <v>91.073871173358398</v>
      </c>
      <c r="M5" s="674">
        <v>91.299400065704504</v>
      </c>
      <c r="N5" s="674">
        <v>6.8486122269558001</v>
      </c>
      <c r="O5" s="675">
        <v>95</v>
      </c>
      <c r="P5" s="674">
        <v>0</v>
      </c>
      <c r="Q5" s="674">
        <v>95</v>
      </c>
      <c r="R5" s="674">
        <v>95</v>
      </c>
      <c r="S5" s="674">
        <v>2.2791419700818501E-2</v>
      </c>
      <c r="T5" s="674">
        <v>1.2536137683357099E-3</v>
      </c>
      <c r="U5" s="674">
        <v>2.0334381844976199E-2</v>
      </c>
      <c r="V5" s="674">
        <v>2.5248457556660799E-2</v>
      </c>
    </row>
    <row r="6" spans="2:25" ht="15.6">
      <c r="B6" s="45" t="s">
        <v>18</v>
      </c>
      <c r="C6" s="46" t="s">
        <v>14</v>
      </c>
      <c r="D6" s="47">
        <v>140</v>
      </c>
      <c r="E6" s="46" t="s">
        <v>34</v>
      </c>
      <c r="F6" s="304">
        <v>6</v>
      </c>
      <c r="G6" s="671">
        <v>403</v>
      </c>
      <c r="H6" s="672">
        <v>403</v>
      </c>
      <c r="I6" s="673">
        <v>0.11</v>
      </c>
      <c r="J6" s="674">
        <v>146.63275434243201</v>
      </c>
      <c r="K6" s="674">
        <v>1.1202376216398069</v>
      </c>
      <c r="L6" s="674">
        <v>144.43708860401799</v>
      </c>
      <c r="M6" s="674">
        <v>148.82842008084501</v>
      </c>
      <c r="N6" s="674">
        <v>22.4213189041078</v>
      </c>
      <c r="O6" s="675">
        <v>171</v>
      </c>
      <c r="P6" s="674">
        <v>1.4729443769596899</v>
      </c>
      <c r="Q6" s="674">
        <v>168.11302902115901</v>
      </c>
      <c r="R6" s="674">
        <v>175.126970978841</v>
      </c>
      <c r="S6" s="674">
        <v>0.40198511166253098</v>
      </c>
      <c r="T6" s="674">
        <v>2.44235314298363E-2</v>
      </c>
      <c r="U6" s="674">
        <v>0.35411586930718297</v>
      </c>
      <c r="V6" s="674">
        <v>0.44985435401787899</v>
      </c>
    </row>
    <row r="7" spans="2:25" s="66" customFormat="1" ht="15.6">
      <c r="B7" s="54" t="s">
        <v>18</v>
      </c>
      <c r="C7" s="55" t="s">
        <v>14</v>
      </c>
      <c r="D7" s="56" t="s">
        <v>690</v>
      </c>
      <c r="E7" s="57" t="s">
        <v>121</v>
      </c>
      <c r="F7" s="307">
        <v>6</v>
      </c>
      <c r="G7" s="676">
        <v>48795</v>
      </c>
      <c r="H7" s="677">
        <v>48795</v>
      </c>
      <c r="I7" s="678">
        <v>0.11</v>
      </c>
      <c r="J7" s="679">
        <v>116.12671380264401</v>
      </c>
      <c r="K7" s="679">
        <v>0.11102210360918457</v>
      </c>
      <c r="L7" s="679">
        <v>115.90911047957</v>
      </c>
      <c r="M7" s="679">
        <v>116.34431712571801</v>
      </c>
      <c r="N7" s="679">
        <v>24.524170136058899</v>
      </c>
      <c r="O7" s="680">
        <v>143</v>
      </c>
      <c r="P7" s="679">
        <v>0.67278248048520417</v>
      </c>
      <c r="Q7" s="679">
        <v>141.681346338249</v>
      </c>
      <c r="R7" s="679">
        <v>143.57865366175099</v>
      </c>
      <c r="S7" s="679">
        <v>0.53851829080848501</v>
      </c>
      <c r="T7" s="679">
        <v>2.2567830661879402E-3</v>
      </c>
      <c r="U7" s="679">
        <v>0.53409507724294703</v>
      </c>
      <c r="V7" s="679">
        <v>0.542941504374023</v>
      </c>
    </row>
    <row r="8" spans="2:25" ht="15.6">
      <c r="B8" s="45" t="s">
        <v>18</v>
      </c>
      <c r="C8" s="46" t="s">
        <v>691</v>
      </c>
      <c r="D8" s="47">
        <v>120</v>
      </c>
      <c r="E8" s="46" t="s">
        <v>31</v>
      </c>
      <c r="F8" s="304">
        <v>10</v>
      </c>
      <c r="G8" s="671">
        <v>47181</v>
      </c>
      <c r="H8" s="672">
        <v>47181</v>
      </c>
      <c r="I8" s="681">
        <v>0.11</v>
      </c>
      <c r="J8" s="682">
        <v>124.379580763443</v>
      </c>
      <c r="K8" s="674">
        <v>9.1683130971428495E-2</v>
      </c>
      <c r="L8" s="674">
        <v>124.199881826739</v>
      </c>
      <c r="M8" s="674">
        <v>124.559279700147</v>
      </c>
      <c r="N8" s="674">
        <v>19.914520110609001</v>
      </c>
      <c r="O8" s="675">
        <v>144</v>
      </c>
      <c r="P8" s="674">
        <v>0.10024909928877232</v>
      </c>
      <c r="Q8" s="674">
        <v>143.80351176539401</v>
      </c>
      <c r="R8" s="674">
        <v>144.19648823460599</v>
      </c>
      <c r="S8" s="674">
        <v>0.43723108878574002</v>
      </c>
      <c r="T8" s="674">
        <v>2.2836891859864699E-3</v>
      </c>
      <c r="U8" s="674">
        <v>0.43275514019401701</v>
      </c>
      <c r="V8" s="674">
        <v>0.44170703737746297</v>
      </c>
    </row>
    <row r="9" spans="2:25" ht="15.6">
      <c r="B9" s="45" t="s">
        <v>18</v>
      </c>
      <c r="C9" s="46" t="s">
        <v>691</v>
      </c>
      <c r="D9" s="47">
        <v>120</v>
      </c>
      <c r="E9" s="46" t="s">
        <v>118</v>
      </c>
      <c r="F9" s="304">
        <v>10</v>
      </c>
      <c r="G9" s="671">
        <v>8137</v>
      </c>
      <c r="H9" s="672">
        <v>8137</v>
      </c>
      <c r="I9" s="681">
        <v>0.11</v>
      </c>
      <c r="J9" s="682">
        <v>105.96374585228</v>
      </c>
      <c r="K9" s="674">
        <v>0.20663660532142944</v>
      </c>
      <c r="L9" s="674">
        <v>105.55873810585</v>
      </c>
      <c r="M9" s="674">
        <v>106.36875359870901</v>
      </c>
      <c r="N9" s="674">
        <v>18.6372908902799</v>
      </c>
      <c r="O9" s="675">
        <v>127</v>
      </c>
      <c r="P9" s="674">
        <v>0.36844230861632354</v>
      </c>
      <c r="Q9" s="674">
        <v>126.27785307511201</v>
      </c>
      <c r="R9" s="674">
        <v>128.312146924888</v>
      </c>
      <c r="S9" s="674">
        <v>0.77792798328622303</v>
      </c>
      <c r="T9" s="674">
        <v>4.6077027816454697E-3</v>
      </c>
      <c r="U9" s="674">
        <v>0.76889705171149803</v>
      </c>
      <c r="V9" s="674">
        <v>0.78695891486094804</v>
      </c>
    </row>
    <row r="10" spans="2:25" ht="15.6">
      <c r="B10" s="45" t="s">
        <v>18</v>
      </c>
      <c r="C10" s="46" t="s">
        <v>691</v>
      </c>
      <c r="D10" s="47" t="s">
        <v>689</v>
      </c>
      <c r="E10" s="46" t="s">
        <v>119</v>
      </c>
      <c r="F10" s="304">
        <v>10</v>
      </c>
      <c r="G10" s="671">
        <v>15456</v>
      </c>
      <c r="H10" s="672">
        <v>15456</v>
      </c>
      <c r="I10" s="681">
        <v>0.11</v>
      </c>
      <c r="J10" s="682">
        <v>90.109019151138696</v>
      </c>
      <c r="K10" s="674">
        <v>6.1271654699638425E-2</v>
      </c>
      <c r="L10" s="674">
        <v>89.988926707927405</v>
      </c>
      <c r="M10" s="674">
        <v>90.229111594350002</v>
      </c>
      <c r="N10" s="674">
        <v>7.6169679929771901</v>
      </c>
      <c r="O10" s="675">
        <v>94</v>
      </c>
      <c r="P10" s="674">
        <v>0.1048486351899988</v>
      </c>
      <c r="Q10" s="674">
        <v>93.794496675027602</v>
      </c>
      <c r="R10" s="674">
        <v>94.185503324972402</v>
      </c>
      <c r="S10" s="674">
        <v>5.5059523809523801E-2</v>
      </c>
      <c r="T10" s="674">
        <v>1.8347204305967999E-3</v>
      </c>
      <c r="U10" s="674">
        <v>5.1463537815489603E-2</v>
      </c>
      <c r="V10" s="674">
        <v>5.8655509803557999E-2</v>
      </c>
    </row>
    <row r="11" spans="2:25" ht="15.6">
      <c r="B11" s="45" t="s">
        <v>18</v>
      </c>
      <c r="C11" s="46" t="s">
        <v>691</v>
      </c>
      <c r="D11" s="47">
        <v>120</v>
      </c>
      <c r="E11" s="46" t="s">
        <v>34</v>
      </c>
      <c r="F11" s="304">
        <v>9</v>
      </c>
      <c r="G11" s="671">
        <v>119</v>
      </c>
      <c r="H11" s="672">
        <v>119</v>
      </c>
      <c r="I11" s="681">
        <v>0.11</v>
      </c>
      <c r="J11" s="682">
        <v>114.64705882352899</v>
      </c>
      <c r="K11" s="674">
        <v>2.216136564308671</v>
      </c>
      <c r="L11" s="674">
        <v>110.303431157484</v>
      </c>
      <c r="M11" s="674">
        <v>118.990686489575</v>
      </c>
      <c r="N11" s="674">
        <v>23.927711838338102</v>
      </c>
      <c r="O11" s="675">
        <v>138</v>
      </c>
      <c r="P11" s="674">
        <v>4.0478679765188774</v>
      </c>
      <c r="Q11" s="674">
        <v>130.066178766023</v>
      </c>
      <c r="R11" s="674">
        <v>145.00382123397699</v>
      </c>
      <c r="S11" s="674">
        <v>0.621848739495798</v>
      </c>
      <c r="T11" s="674">
        <v>4.4453061325448399E-2</v>
      </c>
      <c r="U11" s="674">
        <v>0.53472233960812698</v>
      </c>
      <c r="V11" s="674">
        <v>0.70897513938346901</v>
      </c>
    </row>
    <row r="12" spans="2:25" s="66" customFormat="1" ht="15.6">
      <c r="B12" s="54" t="s">
        <v>18</v>
      </c>
      <c r="C12" s="55" t="s">
        <v>691</v>
      </c>
      <c r="D12" s="56" t="s">
        <v>690</v>
      </c>
      <c r="E12" s="57" t="s">
        <v>121</v>
      </c>
      <c r="F12" s="307">
        <v>10</v>
      </c>
      <c r="G12" s="676">
        <v>70893</v>
      </c>
      <c r="H12" s="677">
        <v>70893</v>
      </c>
      <c r="I12" s="678">
        <v>0.11</v>
      </c>
      <c r="J12" s="679">
        <v>114.777876518133</v>
      </c>
      <c r="K12" s="679">
        <v>8.5673683198472336E-2</v>
      </c>
      <c r="L12" s="679">
        <v>114.60995609906399</v>
      </c>
      <c r="M12" s="679">
        <v>114.945796937202</v>
      </c>
      <c r="N12" s="679">
        <v>22.811281343451299</v>
      </c>
      <c r="O12" s="680">
        <v>138</v>
      </c>
      <c r="P12" s="679">
        <v>0.20209469642602054</v>
      </c>
      <c r="Q12" s="679">
        <v>137.603894395005</v>
      </c>
      <c r="R12" s="679">
        <v>138.32610560499501</v>
      </c>
      <c r="S12" s="679">
        <v>0.39332515198961798</v>
      </c>
      <c r="T12" s="679">
        <v>1.8346455723654701E-3</v>
      </c>
      <c r="U12" s="679">
        <v>0.38972931271502198</v>
      </c>
      <c r="V12" s="679">
        <v>0.39692099126421398</v>
      </c>
    </row>
    <row r="13" spans="2:25" ht="15.6">
      <c r="B13" s="45" t="s">
        <v>18</v>
      </c>
      <c r="C13" s="46" t="s">
        <v>14</v>
      </c>
      <c r="D13" s="47">
        <v>100</v>
      </c>
      <c r="E13" s="46" t="s">
        <v>31</v>
      </c>
      <c r="F13" s="304"/>
      <c r="G13" s="683"/>
      <c r="H13" s="684"/>
      <c r="I13" s="678">
        <v>0.11</v>
      </c>
      <c r="J13" s="339"/>
      <c r="K13" s="339"/>
      <c r="L13" s="339"/>
      <c r="M13" s="332"/>
      <c r="N13" s="332"/>
      <c r="O13" s="311"/>
      <c r="P13" s="339"/>
      <c r="Q13" s="339"/>
      <c r="R13" s="339"/>
      <c r="S13" s="332"/>
      <c r="T13" s="332"/>
      <c r="U13" s="332"/>
      <c r="V13" s="332"/>
    </row>
    <row r="14" spans="2:25" ht="15.6">
      <c r="B14" s="45" t="s">
        <v>18</v>
      </c>
      <c r="C14" s="46" t="s">
        <v>14</v>
      </c>
      <c r="D14" s="47">
        <v>100</v>
      </c>
      <c r="E14" s="46" t="s">
        <v>118</v>
      </c>
      <c r="F14" s="304"/>
      <c r="G14" s="683"/>
      <c r="H14" s="684"/>
      <c r="I14" s="678">
        <v>0.11</v>
      </c>
      <c r="J14" s="339"/>
      <c r="K14" s="339"/>
      <c r="L14" s="339"/>
      <c r="M14" s="332"/>
      <c r="N14" s="332"/>
      <c r="O14" s="311"/>
      <c r="P14" s="339"/>
      <c r="Q14" s="339"/>
      <c r="R14" s="339"/>
      <c r="S14" s="332"/>
      <c r="T14" s="332"/>
      <c r="U14" s="332"/>
      <c r="V14" s="332"/>
    </row>
    <row r="15" spans="2:25" ht="15.6">
      <c r="B15" s="45" t="s">
        <v>18</v>
      </c>
      <c r="C15" s="46" t="s">
        <v>14</v>
      </c>
      <c r="D15" s="47">
        <v>100</v>
      </c>
      <c r="E15" s="46" t="s">
        <v>119</v>
      </c>
      <c r="F15" s="304"/>
      <c r="G15" s="683"/>
      <c r="H15" s="684"/>
      <c r="I15" s="678">
        <v>0.11</v>
      </c>
      <c r="J15" s="339"/>
      <c r="K15" s="339"/>
      <c r="L15" s="339"/>
      <c r="M15" s="332"/>
      <c r="N15" s="332"/>
      <c r="O15" s="311"/>
      <c r="P15" s="339"/>
      <c r="Q15" s="339"/>
      <c r="R15" s="339"/>
      <c r="S15" s="332"/>
      <c r="T15" s="332"/>
      <c r="U15" s="332"/>
      <c r="V15" s="332"/>
    </row>
    <row r="16" spans="2:25" ht="15.6">
      <c r="B16" s="45" t="s">
        <v>18</v>
      </c>
      <c r="C16" s="46" t="s">
        <v>14</v>
      </c>
      <c r="D16" s="47">
        <v>100</v>
      </c>
      <c r="E16" s="46" t="s">
        <v>34</v>
      </c>
      <c r="F16" s="304"/>
      <c r="G16" s="683"/>
      <c r="H16" s="684"/>
      <c r="I16" s="678">
        <v>0.11</v>
      </c>
      <c r="J16" s="339"/>
      <c r="K16" s="339"/>
      <c r="L16" s="339"/>
      <c r="M16" s="332"/>
      <c r="N16" s="332"/>
      <c r="O16" s="311"/>
      <c r="P16" s="339"/>
      <c r="Q16" s="339"/>
      <c r="R16" s="339"/>
      <c r="S16" s="332"/>
      <c r="T16" s="332"/>
      <c r="U16" s="332"/>
      <c r="V16" s="332"/>
    </row>
    <row r="17" spans="2:22" s="66" customFormat="1" ht="15.6">
      <c r="B17" s="54" t="s">
        <v>18</v>
      </c>
      <c r="C17" s="55" t="s">
        <v>14</v>
      </c>
      <c r="D17" s="56" t="s">
        <v>123</v>
      </c>
      <c r="E17" s="57" t="s">
        <v>121</v>
      </c>
      <c r="F17" s="307"/>
      <c r="G17" s="685"/>
      <c r="H17" s="414"/>
      <c r="I17" s="678">
        <v>0.11</v>
      </c>
      <c r="J17" s="335"/>
      <c r="K17" s="338"/>
      <c r="L17" s="335"/>
      <c r="M17" s="335"/>
      <c r="N17" s="335"/>
      <c r="O17" s="333"/>
      <c r="P17" s="338"/>
      <c r="Q17" s="335"/>
      <c r="R17" s="335"/>
      <c r="S17" s="336"/>
      <c r="T17" s="338"/>
      <c r="U17" s="335"/>
      <c r="V17" s="335"/>
    </row>
    <row r="18" spans="2:22" ht="15.6">
      <c r="B18" s="45" t="s">
        <v>18</v>
      </c>
      <c r="C18" s="46" t="s">
        <v>14</v>
      </c>
      <c r="D18" s="47">
        <v>110</v>
      </c>
      <c r="E18" s="46" t="s">
        <v>31</v>
      </c>
      <c r="F18" s="304"/>
      <c r="G18" s="683"/>
      <c r="H18" s="684"/>
      <c r="I18" s="678">
        <v>0.11</v>
      </c>
      <c r="J18" s="339"/>
      <c r="K18" s="339"/>
      <c r="L18" s="339"/>
      <c r="M18" s="332"/>
      <c r="N18" s="332"/>
      <c r="O18" s="311"/>
      <c r="P18" s="339"/>
      <c r="Q18" s="339"/>
      <c r="R18" s="339"/>
      <c r="S18" s="332"/>
      <c r="T18" s="332"/>
      <c r="U18" s="332"/>
      <c r="V18" s="332"/>
    </row>
    <row r="19" spans="2:22" ht="15.6">
      <c r="B19" s="45" t="s">
        <v>18</v>
      </c>
      <c r="C19" s="46" t="s">
        <v>14</v>
      </c>
      <c r="D19" s="47">
        <v>110</v>
      </c>
      <c r="E19" s="46" t="s">
        <v>118</v>
      </c>
      <c r="F19" s="304"/>
      <c r="G19" s="683"/>
      <c r="H19" s="684"/>
      <c r="I19" s="678">
        <v>0.11</v>
      </c>
      <c r="J19" s="339"/>
      <c r="K19" s="339"/>
      <c r="L19" s="339"/>
      <c r="M19" s="332"/>
      <c r="N19" s="332"/>
      <c r="O19" s="311"/>
      <c r="P19" s="339"/>
      <c r="Q19" s="339"/>
      <c r="R19" s="339"/>
      <c r="S19" s="332"/>
      <c r="T19" s="332"/>
      <c r="U19" s="332"/>
      <c r="V19" s="332"/>
    </row>
    <row r="20" spans="2:22" ht="15.6">
      <c r="B20" s="45" t="s">
        <v>18</v>
      </c>
      <c r="C20" s="46" t="s">
        <v>14</v>
      </c>
      <c r="D20" s="47">
        <v>110</v>
      </c>
      <c r="E20" s="46" t="s">
        <v>119</v>
      </c>
      <c r="F20" s="304"/>
      <c r="G20" s="683"/>
      <c r="H20" s="684"/>
      <c r="I20" s="678">
        <v>0.11</v>
      </c>
      <c r="J20" s="339"/>
      <c r="K20" s="339"/>
      <c r="L20" s="339"/>
      <c r="M20" s="332"/>
      <c r="N20" s="332"/>
      <c r="O20" s="311"/>
      <c r="P20" s="339"/>
      <c r="Q20" s="339"/>
      <c r="R20" s="339"/>
      <c r="S20" s="332"/>
      <c r="T20" s="332"/>
      <c r="U20" s="332"/>
      <c r="V20" s="332"/>
    </row>
    <row r="21" spans="2:22" ht="15.6">
      <c r="B21" s="45" t="s">
        <v>18</v>
      </c>
      <c r="C21" s="46" t="s">
        <v>14</v>
      </c>
      <c r="D21" s="47">
        <v>110</v>
      </c>
      <c r="E21" s="46" t="s">
        <v>34</v>
      </c>
      <c r="F21" s="304"/>
      <c r="G21" s="683"/>
      <c r="H21" s="684"/>
      <c r="I21" s="678">
        <v>0.11</v>
      </c>
      <c r="J21" s="339"/>
      <c r="K21" s="339"/>
      <c r="L21" s="339"/>
      <c r="M21" s="332"/>
      <c r="N21" s="332"/>
      <c r="O21" s="311"/>
      <c r="P21" s="339"/>
      <c r="Q21" s="339"/>
      <c r="R21" s="339"/>
      <c r="S21" s="332"/>
      <c r="T21" s="332"/>
      <c r="U21" s="332"/>
      <c r="V21" s="332"/>
    </row>
    <row r="22" spans="2:22" s="66" customFormat="1" ht="15.6">
      <c r="B22" s="54" t="s">
        <v>18</v>
      </c>
      <c r="C22" s="55" t="s">
        <v>14</v>
      </c>
      <c r="D22" s="56" t="s">
        <v>124</v>
      </c>
      <c r="E22" s="57" t="s">
        <v>121</v>
      </c>
      <c r="F22" s="307"/>
      <c r="G22" s="685"/>
      <c r="H22" s="414"/>
      <c r="I22" s="678">
        <v>0.11</v>
      </c>
      <c r="J22" s="335"/>
      <c r="K22" s="338"/>
      <c r="L22" s="335"/>
      <c r="M22" s="335"/>
      <c r="N22" s="335"/>
      <c r="O22" s="333"/>
      <c r="P22" s="338"/>
      <c r="Q22" s="335"/>
      <c r="R22" s="335"/>
      <c r="S22" s="336"/>
      <c r="T22" s="338"/>
      <c r="U22" s="335"/>
      <c r="V22" s="335"/>
    </row>
    <row r="23" spans="2:22" ht="15.6">
      <c r="B23" s="45" t="s">
        <v>18</v>
      </c>
      <c r="C23" s="46" t="s">
        <v>14</v>
      </c>
      <c r="D23" s="47">
        <v>120</v>
      </c>
      <c r="E23" s="46" t="s">
        <v>31</v>
      </c>
      <c r="F23" s="304"/>
      <c r="G23" s="683"/>
      <c r="H23" s="684"/>
      <c r="I23" s="678">
        <v>0.11</v>
      </c>
      <c r="J23" s="339"/>
      <c r="K23" s="339"/>
      <c r="L23" s="339"/>
      <c r="M23" s="332"/>
      <c r="N23" s="332"/>
      <c r="O23" s="311"/>
      <c r="P23" s="339"/>
      <c r="Q23" s="339"/>
      <c r="R23" s="339"/>
      <c r="S23" s="332"/>
      <c r="T23" s="332"/>
      <c r="U23" s="332"/>
      <c r="V23" s="332"/>
    </row>
    <row r="24" spans="2:22" ht="15.6">
      <c r="B24" s="45" t="s">
        <v>18</v>
      </c>
      <c r="C24" s="46" t="s">
        <v>14</v>
      </c>
      <c r="D24" s="47">
        <v>120</v>
      </c>
      <c r="E24" s="46" t="s">
        <v>118</v>
      </c>
      <c r="F24" s="304"/>
      <c r="G24" s="683"/>
      <c r="H24" s="684"/>
      <c r="I24" s="678">
        <v>0.11</v>
      </c>
      <c r="J24" s="339"/>
      <c r="K24" s="339"/>
      <c r="L24" s="339"/>
      <c r="M24" s="332"/>
      <c r="N24" s="332"/>
      <c r="O24" s="311"/>
      <c r="P24" s="339"/>
      <c r="Q24" s="339"/>
      <c r="R24" s="339"/>
      <c r="S24" s="332"/>
      <c r="T24" s="332"/>
      <c r="U24" s="332"/>
      <c r="V24" s="332"/>
    </row>
    <row r="25" spans="2:22" ht="15.6">
      <c r="B25" s="45" t="s">
        <v>18</v>
      </c>
      <c r="C25" s="46" t="s">
        <v>14</v>
      </c>
      <c r="D25" s="47">
        <v>120</v>
      </c>
      <c r="E25" s="46" t="s">
        <v>119</v>
      </c>
      <c r="F25" s="304"/>
      <c r="G25" s="683"/>
      <c r="H25" s="684"/>
      <c r="I25" s="678">
        <v>0.11</v>
      </c>
      <c r="J25" s="339"/>
      <c r="K25" s="339"/>
      <c r="L25" s="339"/>
      <c r="M25" s="332"/>
      <c r="N25" s="332"/>
      <c r="O25" s="311"/>
      <c r="P25" s="339"/>
      <c r="Q25" s="339"/>
      <c r="R25" s="339"/>
      <c r="S25" s="332"/>
      <c r="T25" s="332"/>
      <c r="U25" s="332"/>
      <c r="V25" s="332"/>
    </row>
    <row r="26" spans="2:22" ht="15.6">
      <c r="B26" s="45" t="s">
        <v>18</v>
      </c>
      <c r="C26" s="46" t="s">
        <v>14</v>
      </c>
      <c r="D26" s="47">
        <v>120</v>
      </c>
      <c r="E26" s="46" t="s">
        <v>34</v>
      </c>
      <c r="F26" s="304"/>
      <c r="G26" s="683"/>
      <c r="H26" s="684"/>
      <c r="I26" s="678">
        <v>0.11</v>
      </c>
      <c r="J26" s="339"/>
      <c r="K26" s="339"/>
      <c r="L26" s="339"/>
      <c r="M26" s="332"/>
      <c r="N26" s="332"/>
      <c r="O26" s="311"/>
      <c r="P26" s="339"/>
      <c r="Q26" s="339"/>
      <c r="R26" s="339"/>
      <c r="S26" s="332"/>
      <c r="T26" s="332"/>
      <c r="U26" s="332"/>
      <c r="V26" s="332"/>
    </row>
    <row r="27" spans="2:22" s="66" customFormat="1" ht="15.6">
      <c r="B27" s="54" t="s">
        <v>18</v>
      </c>
      <c r="C27" s="55" t="s">
        <v>14</v>
      </c>
      <c r="D27" s="56" t="s">
        <v>125</v>
      </c>
      <c r="E27" s="57" t="s">
        <v>121</v>
      </c>
      <c r="F27" s="307"/>
      <c r="G27" s="685"/>
      <c r="H27" s="414"/>
      <c r="I27" s="678">
        <v>0.11</v>
      </c>
      <c r="J27" s="335"/>
      <c r="K27" s="338"/>
      <c r="L27" s="335"/>
      <c r="M27" s="335"/>
      <c r="N27" s="335"/>
      <c r="O27" s="333"/>
      <c r="P27" s="338"/>
      <c r="Q27" s="335"/>
      <c r="R27" s="335"/>
      <c r="S27" s="336"/>
      <c r="T27" s="338"/>
      <c r="U27" s="335"/>
      <c r="V27" s="335"/>
    </row>
    <row r="28" spans="2:22" ht="15.6">
      <c r="B28" s="45" t="s">
        <v>18</v>
      </c>
      <c r="C28" s="46" t="s">
        <v>14</v>
      </c>
      <c r="D28" s="47">
        <v>130</v>
      </c>
      <c r="E28" s="46" t="s">
        <v>31</v>
      </c>
      <c r="F28" s="304"/>
      <c r="G28" s="683"/>
      <c r="H28" s="684"/>
      <c r="I28" s="678">
        <v>0.11</v>
      </c>
      <c r="J28" s="339"/>
      <c r="K28" s="339"/>
      <c r="L28" s="339"/>
      <c r="M28" s="332"/>
      <c r="N28" s="332"/>
      <c r="O28" s="311"/>
      <c r="P28" s="339"/>
      <c r="Q28" s="339"/>
      <c r="R28" s="339"/>
      <c r="S28" s="332"/>
      <c r="T28" s="332"/>
      <c r="U28" s="332"/>
      <c r="V28" s="332"/>
    </row>
    <row r="29" spans="2:22" ht="15.6">
      <c r="B29" s="45" t="s">
        <v>18</v>
      </c>
      <c r="C29" s="46" t="s">
        <v>14</v>
      </c>
      <c r="D29" s="47">
        <v>130</v>
      </c>
      <c r="E29" s="46" t="s">
        <v>118</v>
      </c>
      <c r="F29" s="304"/>
      <c r="G29" s="683"/>
      <c r="H29" s="684"/>
      <c r="I29" s="678">
        <v>0.11</v>
      </c>
      <c r="J29" s="339"/>
      <c r="K29" s="339"/>
      <c r="L29" s="339"/>
      <c r="M29" s="332"/>
      <c r="N29" s="332"/>
      <c r="O29" s="311"/>
      <c r="P29" s="339"/>
      <c r="Q29" s="339"/>
      <c r="R29" s="339"/>
      <c r="S29" s="332"/>
      <c r="T29" s="332"/>
      <c r="U29" s="332"/>
      <c r="V29" s="332"/>
    </row>
    <row r="30" spans="2:22" ht="15.6">
      <c r="B30" s="45" t="s">
        <v>18</v>
      </c>
      <c r="C30" s="46" t="s">
        <v>14</v>
      </c>
      <c r="D30" s="47">
        <v>130</v>
      </c>
      <c r="E30" s="46" t="s">
        <v>119</v>
      </c>
      <c r="F30" s="304"/>
      <c r="G30" s="683"/>
      <c r="H30" s="684"/>
      <c r="I30" s="678">
        <v>0.11</v>
      </c>
      <c r="J30" s="339"/>
      <c r="K30" s="339"/>
      <c r="L30" s="339"/>
      <c r="M30" s="332"/>
      <c r="N30" s="332"/>
      <c r="O30" s="311"/>
      <c r="P30" s="339"/>
      <c r="Q30" s="339"/>
      <c r="R30" s="339"/>
      <c r="S30" s="332"/>
      <c r="T30" s="332"/>
      <c r="U30" s="332"/>
      <c r="V30" s="332"/>
    </row>
    <row r="31" spans="2:22" ht="15.6">
      <c r="B31" s="45" t="s">
        <v>18</v>
      </c>
      <c r="C31" s="46" t="s">
        <v>14</v>
      </c>
      <c r="D31" s="47">
        <v>130</v>
      </c>
      <c r="E31" s="46" t="s">
        <v>34</v>
      </c>
      <c r="F31" s="304"/>
      <c r="G31" s="683"/>
      <c r="H31" s="684"/>
      <c r="I31" s="678">
        <v>0.11</v>
      </c>
      <c r="J31" s="339"/>
      <c r="K31" s="339"/>
      <c r="L31" s="339"/>
      <c r="M31" s="332"/>
      <c r="N31" s="332"/>
      <c r="O31" s="311"/>
      <c r="P31" s="339"/>
      <c r="Q31" s="339"/>
      <c r="R31" s="339"/>
      <c r="S31" s="332"/>
      <c r="T31" s="332"/>
      <c r="U31" s="332"/>
      <c r="V31" s="332"/>
    </row>
    <row r="32" spans="2:22" s="66" customFormat="1" ht="15.6">
      <c r="B32" s="54" t="s">
        <v>18</v>
      </c>
      <c r="C32" s="55" t="s">
        <v>14</v>
      </c>
      <c r="D32" s="56" t="s">
        <v>126</v>
      </c>
      <c r="E32" s="57" t="s">
        <v>121</v>
      </c>
      <c r="F32" s="307"/>
      <c r="G32" s="685"/>
      <c r="H32" s="414"/>
      <c r="I32" s="678">
        <v>0.11</v>
      </c>
      <c r="J32" s="335"/>
      <c r="K32" s="338"/>
      <c r="L32" s="335"/>
      <c r="M32" s="335"/>
      <c r="N32" s="335"/>
      <c r="O32" s="333"/>
      <c r="P32" s="338"/>
      <c r="Q32" s="335"/>
      <c r="R32" s="335"/>
      <c r="S32" s="336"/>
      <c r="T32" s="338"/>
      <c r="U32" s="335"/>
      <c r="V32" s="335"/>
    </row>
    <row r="33" spans="2:26" ht="15.6">
      <c r="B33" s="54" t="s">
        <v>18</v>
      </c>
      <c r="C33" s="55" t="s">
        <v>14</v>
      </c>
      <c r="D33" s="67" t="s">
        <v>127</v>
      </c>
      <c r="E33" s="68" t="s">
        <v>31</v>
      </c>
      <c r="F33" s="311">
        <v>16</v>
      </c>
      <c r="G33" s="676">
        <v>75228</v>
      </c>
      <c r="H33" s="677">
        <v>75228</v>
      </c>
      <c r="I33" s="678">
        <v>0.11</v>
      </c>
      <c r="J33" s="679">
        <v>126.46521242090699</v>
      </c>
      <c r="K33" s="679">
        <v>7.3683703659179575E-2</v>
      </c>
      <c r="L33" s="679">
        <v>126.320792361735</v>
      </c>
      <c r="M33" s="679">
        <v>126.60963248007999</v>
      </c>
      <c r="N33" s="679">
        <v>20.209808479206501</v>
      </c>
      <c r="O33" s="680">
        <v>147</v>
      </c>
      <c r="P33" s="679">
        <v>0.10484863518979579</v>
      </c>
      <c r="Q33" s="679">
        <v>146.794496675028</v>
      </c>
      <c r="R33" s="679">
        <v>147.18550332497199</v>
      </c>
      <c r="S33" s="679">
        <v>0.53994523315786702</v>
      </c>
      <c r="T33" s="679">
        <v>1.81714617916502E-3</v>
      </c>
      <c r="U33" s="679">
        <v>0.53638369206396597</v>
      </c>
      <c r="V33" s="679">
        <v>0.54350677425176797</v>
      </c>
      <c r="X33" s="66"/>
      <c r="Z33" s="66"/>
    </row>
    <row r="34" spans="2:26" ht="15.6">
      <c r="B34" s="54" t="s">
        <v>18</v>
      </c>
      <c r="C34" s="55" t="s">
        <v>14</v>
      </c>
      <c r="D34" s="67" t="s">
        <v>127</v>
      </c>
      <c r="E34" s="68" t="s">
        <v>118</v>
      </c>
      <c r="F34" s="311">
        <v>16</v>
      </c>
      <c r="G34" s="676">
        <v>14310</v>
      </c>
      <c r="H34" s="677">
        <v>14310</v>
      </c>
      <c r="I34" s="678">
        <v>0.11</v>
      </c>
      <c r="J34" s="679">
        <v>107.048777078966</v>
      </c>
      <c r="K34" s="679">
        <v>0.15525710468265533</v>
      </c>
      <c r="L34" s="679">
        <v>106.74447315378799</v>
      </c>
      <c r="M34" s="679">
        <v>107.35308100414299</v>
      </c>
      <c r="N34" s="679">
        <v>18.5713101381867</v>
      </c>
      <c r="O34" s="680">
        <v>128</v>
      </c>
      <c r="P34" s="679">
        <v>0.3481919333561232</v>
      </c>
      <c r="Q34" s="679">
        <v>127.317543810622</v>
      </c>
      <c r="R34" s="679">
        <v>128.57245618937799</v>
      </c>
      <c r="S34" s="679">
        <v>0.84779874213836504</v>
      </c>
      <c r="T34" s="679">
        <v>3.0028641692915999E-3</v>
      </c>
      <c r="U34" s="679">
        <v>0.84191323646966298</v>
      </c>
      <c r="V34" s="679">
        <v>0.85368424780706598</v>
      </c>
      <c r="X34" s="66"/>
      <c r="Z34" s="66"/>
    </row>
    <row r="35" spans="2:26" ht="15.6">
      <c r="B35" s="54" t="s">
        <v>18</v>
      </c>
      <c r="C35" s="55" t="s">
        <v>14</v>
      </c>
      <c r="D35" s="67" t="s">
        <v>127</v>
      </c>
      <c r="E35" s="68" t="s">
        <v>119</v>
      </c>
      <c r="F35" s="311">
        <v>16</v>
      </c>
      <c r="G35" s="676">
        <v>29628</v>
      </c>
      <c r="H35" s="677">
        <v>29628</v>
      </c>
      <c r="I35" s="678">
        <v>0.11</v>
      </c>
      <c r="J35" s="679">
        <v>90.6244768462265</v>
      </c>
      <c r="K35" s="679">
        <v>4.2291621520768832E-2</v>
      </c>
      <c r="L35" s="679">
        <v>90.541585268045793</v>
      </c>
      <c r="M35" s="679">
        <v>90.707368424407306</v>
      </c>
      <c r="N35" s="679">
        <v>7.2794026508421199</v>
      </c>
      <c r="O35" s="680">
        <v>95</v>
      </c>
      <c r="P35" s="679">
        <v>0.17603914907969706</v>
      </c>
      <c r="Q35" s="679">
        <v>94.654963267803794</v>
      </c>
      <c r="R35" s="679">
        <v>95.425036732196205</v>
      </c>
      <c r="S35" s="679">
        <v>3.9624679357364599E-2</v>
      </c>
      <c r="T35" s="679">
        <v>1.1333191000343699E-3</v>
      </c>
      <c r="U35" s="679">
        <v>3.74034147207849E-2</v>
      </c>
      <c r="V35" s="679">
        <v>4.1845943993944403E-2</v>
      </c>
      <c r="X35" s="66"/>
      <c r="Z35" s="66"/>
    </row>
    <row r="36" spans="2:26" ht="15.6">
      <c r="B36" s="54" t="s">
        <v>18</v>
      </c>
      <c r="C36" s="55" t="s">
        <v>14</v>
      </c>
      <c r="D36" s="67" t="s">
        <v>127</v>
      </c>
      <c r="E36" s="68" t="s">
        <v>34</v>
      </c>
      <c r="F36" s="311">
        <v>15</v>
      </c>
      <c r="G36" s="676">
        <v>522</v>
      </c>
      <c r="H36" s="677">
        <v>522</v>
      </c>
      <c r="I36" s="678">
        <v>0.11</v>
      </c>
      <c r="J36" s="679">
        <v>139.340996168582</v>
      </c>
      <c r="K36" s="679">
        <v>1.1590062288658138</v>
      </c>
      <c r="L36" s="679">
        <v>137.069343960005</v>
      </c>
      <c r="M36" s="679">
        <v>141.61264837716001</v>
      </c>
      <c r="N36" s="679">
        <v>26.419155743069599</v>
      </c>
      <c r="O36" s="680">
        <v>167</v>
      </c>
      <c r="P36" s="679">
        <v>1.501402179891332</v>
      </c>
      <c r="Q36" s="679">
        <v>164.05725172741299</v>
      </c>
      <c r="R36" s="679">
        <v>170.612748272587</v>
      </c>
      <c r="S36" s="679">
        <v>0.45210727969348702</v>
      </c>
      <c r="T36" s="679">
        <v>2.1783781065570901E-2</v>
      </c>
      <c r="U36" s="679">
        <v>0.40941185302108601</v>
      </c>
      <c r="V36" s="679">
        <v>0.49480270636588702</v>
      </c>
      <c r="X36" s="66"/>
      <c r="Z36" s="66"/>
    </row>
    <row r="37" spans="2:26" s="66" customFormat="1" ht="15.6">
      <c r="B37" s="76" t="s">
        <v>18</v>
      </c>
      <c r="C37" s="77" t="s">
        <v>128</v>
      </c>
      <c r="D37" s="78" t="s">
        <v>127</v>
      </c>
      <c r="E37" s="79" t="s">
        <v>121</v>
      </c>
      <c r="F37" s="315">
        <v>16</v>
      </c>
      <c r="G37" s="686">
        <v>119688</v>
      </c>
      <c r="H37" s="687">
        <v>119688</v>
      </c>
      <c r="I37" s="688">
        <v>0.11</v>
      </c>
      <c r="J37" s="689">
        <v>115.327777220774</v>
      </c>
      <c r="K37" s="689">
        <v>6.8024442107649893E-2</v>
      </c>
      <c r="L37" s="689">
        <v>115.194449314243</v>
      </c>
      <c r="M37" s="689">
        <v>115.461105127305</v>
      </c>
      <c r="N37" s="689">
        <v>23.533898824734401</v>
      </c>
      <c r="O37" s="690">
        <v>140</v>
      </c>
      <c r="P37" s="689">
        <v>0.36088847208265012</v>
      </c>
      <c r="Q37" s="689">
        <v>139.29265859471801</v>
      </c>
      <c r="R37" s="689">
        <v>140.49734140528199</v>
      </c>
      <c r="S37" s="689">
        <v>0.45251821402312697</v>
      </c>
      <c r="T37" s="689">
        <v>1.43872425367527E-3</v>
      </c>
      <c r="U37" s="689">
        <v>0.44969836627999599</v>
      </c>
      <c r="V37" s="689">
        <v>0.45533806176625702</v>
      </c>
    </row>
    <row r="38" spans="2:26" ht="15.6">
      <c r="B38" s="45" t="s">
        <v>18</v>
      </c>
      <c r="C38" s="46" t="s">
        <v>12</v>
      </c>
      <c r="D38" s="47">
        <v>90</v>
      </c>
      <c r="E38" s="46" t="s">
        <v>31</v>
      </c>
      <c r="F38" s="691">
        <v>42</v>
      </c>
      <c r="G38" s="671">
        <v>36802</v>
      </c>
      <c r="H38" s="672">
        <v>36802</v>
      </c>
      <c r="I38" s="50">
        <v>3.57</v>
      </c>
      <c r="J38" s="674">
        <v>91.210722243356301</v>
      </c>
      <c r="K38" s="674">
        <v>9.2207403506531518E-2</v>
      </c>
      <c r="L38" s="674">
        <v>91.029995732483499</v>
      </c>
      <c r="M38" s="674">
        <v>91.391448754229202</v>
      </c>
      <c r="N38" s="674">
        <v>17.688670809250699</v>
      </c>
      <c r="O38" s="675">
        <v>109</v>
      </c>
      <c r="P38" s="674">
        <v>0.2511452373178597</v>
      </c>
      <c r="Q38" s="674">
        <v>108.50775533485699</v>
      </c>
      <c r="R38" s="674">
        <v>110.47224466514299</v>
      </c>
      <c r="S38" s="674">
        <v>0.51880332590620104</v>
      </c>
      <c r="T38" s="674">
        <v>2.60451566437136E-3</v>
      </c>
      <c r="U38" s="674">
        <v>0.51369856896659705</v>
      </c>
      <c r="V38" s="674">
        <v>0.52390808284580503</v>
      </c>
    </row>
    <row r="39" spans="2:26" ht="15.6">
      <c r="B39" s="45" t="s">
        <v>18</v>
      </c>
      <c r="C39" s="46" t="s">
        <v>12</v>
      </c>
      <c r="D39" s="47">
        <v>90</v>
      </c>
      <c r="E39" s="46" t="s">
        <v>118</v>
      </c>
      <c r="F39" s="691">
        <v>42</v>
      </c>
      <c r="G39" s="671">
        <v>6877</v>
      </c>
      <c r="H39" s="672">
        <v>6877</v>
      </c>
      <c r="I39" s="50">
        <v>3.57</v>
      </c>
      <c r="J39" s="674">
        <v>87.258542969318</v>
      </c>
      <c r="K39" s="674">
        <v>0.18606486890953872</v>
      </c>
      <c r="L39" s="674">
        <v>86.893855826255304</v>
      </c>
      <c r="M39" s="674">
        <v>87.623230112380696</v>
      </c>
      <c r="N39" s="674">
        <v>15.4274951858054</v>
      </c>
      <c r="O39" s="675">
        <v>102</v>
      </c>
      <c r="P39" s="674">
        <v>0.74429072654897732</v>
      </c>
      <c r="Q39" s="674">
        <v>100.541190175964</v>
      </c>
      <c r="R39" s="674">
        <v>102.53880982403599</v>
      </c>
      <c r="S39" s="674">
        <v>0.611458484804421</v>
      </c>
      <c r="T39" s="674">
        <v>5.8776360486670802E-3</v>
      </c>
      <c r="U39" s="674">
        <v>0.59993852974393103</v>
      </c>
      <c r="V39" s="674">
        <v>0.62297843986490997</v>
      </c>
    </row>
    <row r="40" spans="2:26" ht="15.6">
      <c r="B40" s="45" t="s">
        <v>18</v>
      </c>
      <c r="C40" s="46" t="s">
        <v>12</v>
      </c>
      <c r="D40" s="47">
        <v>70</v>
      </c>
      <c r="E40" s="46" t="s">
        <v>119</v>
      </c>
      <c r="F40" s="691">
        <v>42</v>
      </c>
      <c r="G40" s="671">
        <v>9114</v>
      </c>
      <c r="H40" s="672">
        <v>9114</v>
      </c>
      <c r="I40" s="50">
        <v>3.57</v>
      </c>
      <c r="J40" s="674">
        <v>79.138687733157795</v>
      </c>
      <c r="K40" s="674">
        <v>0.11788917853433317</v>
      </c>
      <c r="L40" s="674">
        <v>78.907624943230502</v>
      </c>
      <c r="M40" s="674">
        <v>79.369750523085102</v>
      </c>
      <c r="N40" s="674">
        <v>11.2532702427371</v>
      </c>
      <c r="O40" s="675">
        <v>88</v>
      </c>
      <c r="P40" s="674">
        <v>0</v>
      </c>
      <c r="Q40" s="674">
        <v>88</v>
      </c>
      <c r="R40" s="674">
        <v>88</v>
      </c>
      <c r="S40" s="674">
        <v>0.154158437568576</v>
      </c>
      <c r="T40" s="674">
        <v>3.7824539433483901E-3</v>
      </c>
      <c r="U40" s="674">
        <v>0.146744964007955</v>
      </c>
      <c r="V40" s="674">
        <v>0.161571911129197</v>
      </c>
    </row>
    <row r="41" spans="2:26" ht="15.6">
      <c r="B41" s="45" t="s">
        <v>18</v>
      </c>
      <c r="C41" s="46" t="s">
        <v>12</v>
      </c>
      <c r="D41" s="47">
        <v>90</v>
      </c>
      <c r="E41" s="46" t="s">
        <v>34</v>
      </c>
      <c r="F41" s="691">
        <v>36</v>
      </c>
      <c r="G41" s="671">
        <v>168</v>
      </c>
      <c r="H41" s="672">
        <v>168</v>
      </c>
      <c r="I41" s="50">
        <v>3.57</v>
      </c>
      <c r="J41" s="674">
        <v>72.059523809523796</v>
      </c>
      <c r="K41" s="674">
        <v>2.5324045504929096</v>
      </c>
      <c r="L41" s="674">
        <v>67.096010890557693</v>
      </c>
      <c r="M41" s="674">
        <v>77.023036728489998</v>
      </c>
      <c r="N41" s="674">
        <v>32.5864492576437</v>
      </c>
      <c r="O41" s="675">
        <v>110</v>
      </c>
      <c r="P41" s="674">
        <v>2.5953702744132627</v>
      </c>
      <c r="Q41" s="674">
        <v>104.91307426215</v>
      </c>
      <c r="R41" s="674">
        <v>115.58692573785</v>
      </c>
      <c r="S41" s="674">
        <v>0.63690476190476197</v>
      </c>
      <c r="T41" s="674">
        <v>3.71016209188808E-2</v>
      </c>
      <c r="U41" s="674">
        <v>0.56418692056210895</v>
      </c>
      <c r="V41" s="674">
        <v>0.709622603247415</v>
      </c>
    </row>
    <row r="42" spans="2:26" ht="15.6">
      <c r="B42" s="54" t="s">
        <v>18</v>
      </c>
      <c r="C42" s="55" t="s">
        <v>12</v>
      </c>
      <c r="D42" s="56" t="s">
        <v>690</v>
      </c>
      <c r="E42" s="57" t="s">
        <v>121</v>
      </c>
      <c r="F42" s="692">
        <v>42</v>
      </c>
      <c r="G42" s="676">
        <v>52961</v>
      </c>
      <c r="H42" s="677">
        <v>52961</v>
      </c>
      <c r="I42" s="693">
        <v>3.57</v>
      </c>
      <c r="J42" s="679">
        <v>88.559317233435905</v>
      </c>
      <c r="K42" s="679">
        <v>7.4596123774695947E-2</v>
      </c>
      <c r="L42" s="679">
        <v>88.413108830837501</v>
      </c>
      <c r="M42" s="679">
        <v>88.705525636034295</v>
      </c>
      <c r="N42" s="679">
        <v>17.166920819120499</v>
      </c>
      <c r="O42" s="680">
        <v>105</v>
      </c>
      <c r="P42" s="679">
        <v>0</v>
      </c>
      <c r="Q42" s="679">
        <v>105</v>
      </c>
      <c r="R42" s="679">
        <v>105</v>
      </c>
      <c r="S42" s="679">
        <v>0.468457921867034</v>
      </c>
      <c r="T42" s="679">
        <v>2.1683332543511601E-3</v>
      </c>
      <c r="U42" s="679">
        <v>0.46420806674850301</v>
      </c>
      <c r="V42" s="679">
        <v>0.47270777698556499</v>
      </c>
      <c r="X42" s="66"/>
      <c r="Z42" s="66"/>
    </row>
    <row r="43" spans="2:26" ht="15.6">
      <c r="B43" s="45" t="s">
        <v>18</v>
      </c>
      <c r="C43" s="46" t="s">
        <v>12</v>
      </c>
      <c r="D43" s="47">
        <v>70</v>
      </c>
      <c r="E43" s="46" t="s">
        <v>31</v>
      </c>
      <c r="F43" s="304"/>
      <c r="G43" s="683"/>
      <c r="H43" s="684"/>
      <c r="I43" s="50"/>
      <c r="J43" s="332"/>
      <c r="K43" s="339"/>
      <c r="L43" s="332"/>
      <c r="M43" s="332"/>
      <c r="N43" s="332"/>
      <c r="O43" s="304"/>
      <c r="P43" s="339"/>
      <c r="Q43" s="332"/>
      <c r="R43" s="332"/>
      <c r="S43" s="332"/>
      <c r="T43" s="332"/>
      <c r="U43" s="332"/>
      <c r="V43" s="332"/>
    </row>
    <row r="44" spans="2:26" ht="15.6">
      <c r="B44" s="45" t="s">
        <v>18</v>
      </c>
      <c r="C44" s="46" t="s">
        <v>12</v>
      </c>
      <c r="D44" s="47">
        <v>70</v>
      </c>
      <c r="E44" s="46" t="s">
        <v>118</v>
      </c>
      <c r="F44" s="304"/>
      <c r="G44" s="683"/>
      <c r="H44" s="684"/>
      <c r="I44" s="50"/>
      <c r="J44" s="332"/>
      <c r="K44" s="339"/>
      <c r="L44" s="332"/>
      <c r="M44" s="332"/>
      <c r="N44" s="332"/>
      <c r="O44" s="304"/>
      <c r="P44" s="339"/>
      <c r="Q44" s="332"/>
      <c r="R44" s="332"/>
      <c r="S44" s="332"/>
      <c r="T44" s="332"/>
      <c r="U44" s="332"/>
      <c r="V44" s="332"/>
    </row>
    <row r="45" spans="2:26" ht="15.6">
      <c r="B45" s="45" t="s">
        <v>18</v>
      </c>
      <c r="C45" s="46" t="s">
        <v>12</v>
      </c>
      <c r="D45" s="47">
        <v>70</v>
      </c>
      <c r="E45" s="46" t="s">
        <v>119</v>
      </c>
      <c r="F45" s="304"/>
      <c r="G45" s="683"/>
      <c r="H45" s="684"/>
      <c r="I45" s="50"/>
      <c r="J45" s="332"/>
      <c r="K45" s="339"/>
      <c r="L45" s="332"/>
      <c r="M45" s="332"/>
      <c r="N45" s="332"/>
      <c r="O45" s="304"/>
      <c r="P45" s="339"/>
      <c r="Q45" s="332"/>
      <c r="R45" s="332"/>
      <c r="S45" s="332"/>
      <c r="T45" s="332"/>
      <c r="U45" s="332"/>
      <c r="V45" s="332"/>
    </row>
    <row r="46" spans="2:26" ht="15.6">
      <c r="B46" s="45" t="s">
        <v>18</v>
      </c>
      <c r="C46" s="46" t="s">
        <v>12</v>
      </c>
      <c r="D46" s="47">
        <v>70</v>
      </c>
      <c r="E46" s="46" t="s">
        <v>34</v>
      </c>
      <c r="F46" s="304"/>
      <c r="G46" s="683"/>
      <c r="H46" s="684"/>
      <c r="I46" s="50"/>
      <c r="J46" s="332"/>
      <c r="K46" s="339"/>
      <c r="L46" s="332"/>
      <c r="M46" s="332"/>
      <c r="N46" s="332"/>
      <c r="O46" s="304"/>
      <c r="P46" s="339"/>
      <c r="Q46" s="332"/>
      <c r="R46" s="332"/>
      <c r="S46" s="332"/>
      <c r="T46" s="332"/>
      <c r="U46" s="332"/>
      <c r="V46" s="332"/>
    </row>
    <row r="47" spans="2:26" ht="15.6">
      <c r="B47" s="54" t="s">
        <v>18</v>
      </c>
      <c r="C47" s="55" t="s">
        <v>12</v>
      </c>
      <c r="D47" s="56" t="s">
        <v>130</v>
      </c>
      <c r="E47" s="57" t="s">
        <v>121</v>
      </c>
      <c r="F47" s="307"/>
      <c r="G47" s="685"/>
      <c r="H47" s="414"/>
      <c r="I47" s="694"/>
      <c r="J47" s="335"/>
      <c r="K47" s="338"/>
      <c r="L47" s="335"/>
      <c r="M47" s="335"/>
      <c r="N47" s="335"/>
      <c r="O47" s="333"/>
      <c r="P47" s="338"/>
      <c r="Q47" s="335"/>
      <c r="R47" s="335"/>
      <c r="S47" s="336"/>
      <c r="T47" s="338"/>
      <c r="U47" s="335"/>
      <c r="V47" s="335"/>
      <c r="X47" s="66"/>
      <c r="Z47" s="66"/>
    </row>
    <row r="48" spans="2:26" ht="15.6">
      <c r="B48" s="45" t="s">
        <v>18</v>
      </c>
      <c r="C48" s="46" t="s">
        <v>12</v>
      </c>
      <c r="D48" s="47">
        <v>80</v>
      </c>
      <c r="E48" s="46" t="s">
        <v>31</v>
      </c>
      <c r="F48" s="304"/>
      <c r="G48" s="683"/>
      <c r="H48" s="684"/>
      <c r="I48" s="50"/>
      <c r="J48" s="332"/>
      <c r="K48" s="339"/>
      <c r="L48" s="332"/>
      <c r="M48" s="332"/>
      <c r="N48" s="332"/>
      <c r="O48" s="304"/>
      <c r="P48" s="339"/>
      <c r="Q48" s="332"/>
      <c r="R48" s="332"/>
      <c r="S48" s="332"/>
      <c r="T48" s="332"/>
      <c r="U48" s="332"/>
      <c r="V48" s="332"/>
    </row>
    <row r="49" spans="2:26" ht="15.6">
      <c r="B49" s="45" t="s">
        <v>18</v>
      </c>
      <c r="C49" s="46" t="s">
        <v>12</v>
      </c>
      <c r="D49" s="47">
        <v>80</v>
      </c>
      <c r="E49" s="46" t="s">
        <v>118</v>
      </c>
      <c r="F49" s="304"/>
      <c r="G49" s="683"/>
      <c r="H49" s="684"/>
      <c r="I49" s="50"/>
      <c r="J49" s="332"/>
      <c r="K49" s="339"/>
      <c r="L49" s="332"/>
      <c r="M49" s="332"/>
      <c r="N49" s="332"/>
      <c r="O49" s="304"/>
      <c r="P49" s="339"/>
      <c r="Q49" s="332"/>
      <c r="R49" s="332"/>
      <c r="S49" s="332"/>
      <c r="T49" s="332"/>
      <c r="U49" s="332"/>
      <c r="V49" s="332"/>
    </row>
    <row r="50" spans="2:26" ht="15.6">
      <c r="B50" s="45" t="s">
        <v>18</v>
      </c>
      <c r="C50" s="46" t="s">
        <v>12</v>
      </c>
      <c r="D50" s="47">
        <v>80</v>
      </c>
      <c r="E50" s="46" t="s">
        <v>119</v>
      </c>
      <c r="F50" s="304"/>
      <c r="G50" s="683"/>
      <c r="H50" s="684"/>
      <c r="I50" s="50"/>
      <c r="J50" s="332"/>
      <c r="K50" s="339"/>
      <c r="L50" s="332"/>
      <c r="M50" s="332"/>
      <c r="N50" s="332"/>
      <c r="O50" s="304"/>
      <c r="P50" s="339"/>
      <c r="Q50" s="332"/>
      <c r="R50" s="332"/>
      <c r="S50" s="332"/>
      <c r="T50" s="332"/>
      <c r="U50" s="332"/>
      <c r="V50" s="332"/>
    </row>
    <row r="51" spans="2:26" ht="15.6">
      <c r="B51" s="45" t="s">
        <v>18</v>
      </c>
      <c r="C51" s="46" t="s">
        <v>12</v>
      </c>
      <c r="D51" s="47">
        <v>80</v>
      </c>
      <c r="E51" s="46" t="s">
        <v>34</v>
      </c>
      <c r="F51" s="304"/>
      <c r="G51" s="683"/>
      <c r="H51" s="684"/>
      <c r="I51" s="50"/>
      <c r="J51" s="332"/>
      <c r="K51" s="339"/>
      <c r="L51" s="332"/>
      <c r="M51" s="332"/>
      <c r="N51" s="332"/>
      <c r="O51" s="304"/>
      <c r="P51" s="339"/>
      <c r="Q51" s="332"/>
      <c r="R51" s="332"/>
      <c r="S51" s="332"/>
      <c r="T51" s="332"/>
      <c r="U51" s="332"/>
      <c r="V51" s="332"/>
    </row>
    <row r="52" spans="2:26" ht="15.6">
      <c r="B52" s="54" t="s">
        <v>18</v>
      </c>
      <c r="C52" s="55" t="s">
        <v>12</v>
      </c>
      <c r="D52" s="56" t="s">
        <v>120</v>
      </c>
      <c r="E52" s="57" t="s">
        <v>121</v>
      </c>
      <c r="F52" s="307"/>
      <c r="G52" s="685"/>
      <c r="H52" s="414"/>
      <c r="I52" s="694"/>
      <c r="J52" s="335"/>
      <c r="K52" s="338"/>
      <c r="L52" s="335"/>
      <c r="M52" s="335"/>
      <c r="N52" s="335"/>
      <c r="O52" s="333"/>
      <c r="P52" s="338"/>
      <c r="Q52" s="335"/>
      <c r="R52" s="335"/>
      <c r="S52" s="336"/>
      <c r="T52" s="338"/>
      <c r="U52" s="335"/>
      <c r="V52" s="335"/>
      <c r="X52" s="66"/>
      <c r="Z52" s="66"/>
    </row>
    <row r="53" spans="2:26" ht="15.6">
      <c r="B53" s="45" t="s">
        <v>18</v>
      </c>
      <c r="C53" s="46" t="s">
        <v>12</v>
      </c>
      <c r="D53" s="47">
        <v>90</v>
      </c>
      <c r="E53" s="46" t="s">
        <v>31</v>
      </c>
      <c r="F53" s="304"/>
      <c r="G53" s="683"/>
      <c r="H53" s="684"/>
      <c r="I53" s="50"/>
      <c r="J53" s="332"/>
      <c r="K53" s="339"/>
      <c r="L53" s="332"/>
      <c r="M53" s="332"/>
      <c r="N53" s="332"/>
      <c r="O53" s="304"/>
      <c r="P53" s="339"/>
      <c r="Q53" s="332"/>
      <c r="R53" s="332"/>
      <c r="S53" s="332"/>
      <c r="T53" s="332"/>
      <c r="U53" s="332"/>
      <c r="V53" s="332"/>
    </row>
    <row r="54" spans="2:26" ht="15.6">
      <c r="B54" s="45" t="s">
        <v>18</v>
      </c>
      <c r="C54" s="46" t="s">
        <v>12</v>
      </c>
      <c r="D54" s="47">
        <v>90</v>
      </c>
      <c r="E54" s="46" t="s">
        <v>118</v>
      </c>
      <c r="F54" s="304"/>
      <c r="G54" s="683"/>
      <c r="H54" s="684"/>
      <c r="I54" s="50"/>
      <c r="J54" s="332"/>
      <c r="K54" s="339"/>
      <c r="L54" s="332"/>
      <c r="M54" s="332"/>
      <c r="N54" s="332"/>
      <c r="O54" s="304"/>
      <c r="P54" s="339"/>
      <c r="Q54" s="332"/>
      <c r="R54" s="332"/>
      <c r="S54" s="332"/>
      <c r="T54" s="332"/>
      <c r="U54" s="332"/>
      <c r="V54" s="332"/>
    </row>
    <row r="55" spans="2:26" ht="15.6">
      <c r="B55" s="45" t="s">
        <v>18</v>
      </c>
      <c r="C55" s="46" t="s">
        <v>12</v>
      </c>
      <c r="D55" s="47">
        <v>90</v>
      </c>
      <c r="E55" s="46" t="s">
        <v>119</v>
      </c>
      <c r="F55" s="304"/>
      <c r="G55" s="683"/>
      <c r="H55" s="684"/>
      <c r="I55" s="50"/>
      <c r="J55" s="332"/>
      <c r="K55" s="339"/>
      <c r="L55" s="332"/>
      <c r="M55" s="332"/>
      <c r="N55" s="332"/>
      <c r="O55" s="304"/>
      <c r="P55" s="339"/>
      <c r="Q55" s="332"/>
      <c r="R55" s="332"/>
      <c r="S55" s="332"/>
      <c r="T55" s="332"/>
      <c r="U55" s="332"/>
      <c r="V55" s="332"/>
    </row>
    <row r="56" spans="2:26" ht="15.6">
      <c r="B56" s="45" t="s">
        <v>18</v>
      </c>
      <c r="C56" s="46" t="s">
        <v>12</v>
      </c>
      <c r="D56" s="47">
        <v>90</v>
      </c>
      <c r="E56" s="46" t="s">
        <v>34</v>
      </c>
      <c r="F56" s="304"/>
      <c r="G56" s="683"/>
      <c r="H56" s="684"/>
      <c r="I56" s="50"/>
      <c r="J56" s="332"/>
      <c r="K56" s="339"/>
      <c r="L56" s="332"/>
      <c r="M56" s="332"/>
      <c r="N56" s="332"/>
      <c r="O56" s="304"/>
      <c r="P56" s="339"/>
      <c r="Q56" s="332"/>
      <c r="R56" s="332"/>
      <c r="S56" s="332"/>
      <c r="T56" s="332"/>
      <c r="U56" s="332"/>
      <c r="V56" s="332"/>
    </row>
    <row r="57" spans="2:26" ht="15.6">
      <c r="B57" s="54" t="s">
        <v>18</v>
      </c>
      <c r="C57" s="55" t="s">
        <v>12</v>
      </c>
      <c r="D57" s="56" t="s">
        <v>122</v>
      </c>
      <c r="E57" s="57" t="s">
        <v>121</v>
      </c>
      <c r="F57" s="307"/>
      <c r="G57" s="685"/>
      <c r="H57" s="414"/>
      <c r="I57" s="694"/>
      <c r="J57" s="335"/>
      <c r="K57" s="338"/>
      <c r="L57" s="335"/>
      <c r="M57" s="335"/>
      <c r="N57" s="335"/>
      <c r="O57" s="333"/>
      <c r="P57" s="338"/>
      <c r="Q57" s="335"/>
      <c r="R57" s="335"/>
      <c r="S57" s="336"/>
      <c r="T57" s="338"/>
      <c r="U57" s="335"/>
      <c r="V57" s="335"/>
      <c r="X57" s="66"/>
      <c r="Z57" s="66"/>
    </row>
    <row r="58" spans="2:26" ht="15.6">
      <c r="B58" s="45" t="s">
        <v>18</v>
      </c>
      <c r="C58" s="46" t="s">
        <v>12</v>
      </c>
      <c r="D58" s="47">
        <v>100</v>
      </c>
      <c r="E58" s="46" t="s">
        <v>31</v>
      </c>
      <c r="F58" s="304"/>
      <c r="G58" s="683"/>
      <c r="H58" s="684"/>
      <c r="I58" s="50"/>
      <c r="J58" s="332"/>
      <c r="K58" s="339"/>
      <c r="L58" s="332"/>
      <c r="M58" s="332"/>
      <c r="N58" s="332"/>
      <c r="O58" s="304"/>
      <c r="P58" s="339"/>
      <c r="Q58" s="332"/>
      <c r="R58" s="332"/>
      <c r="S58" s="332"/>
      <c r="T58" s="332"/>
      <c r="U58" s="332"/>
      <c r="V58" s="332"/>
    </row>
    <row r="59" spans="2:26" ht="15.6">
      <c r="B59" s="45" t="s">
        <v>18</v>
      </c>
      <c r="C59" s="46" t="s">
        <v>12</v>
      </c>
      <c r="D59" s="47">
        <v>100</v>
      </c>
      <c r="E59" s="46" t="s">
        <v>118</v>
      </c>
      <c r="F59" s="304"/>
      <c r="G59" s="683"/>
      <c r="H59" s="684"/>
      <c r="I59" s="50"/>
      <c r="J59" s="332"/>
      <c r="K59" s="339"/>
      <c r="L59" s="332"/>
      <c r="M59" s="332"/>
      <c r="N59" s="332"/>
      <c r="O59" s="304"/>
      <c r="P59" s="339"/>
      <c r="Q59" s="332"/>
      <c r="R59" s="332"/>
      <c r="S59" s="332"/>
      <c r="T59" s="332"/>
      <c r="U59" s="332"/>
      <c r="V59" s="332"/>
    </row>
    <row r="60" spans="2:26" ht="15.6">
      <c r="B60" s="45" t="s">
        <v>18</v>
      </c>
      <c r="C60" s="46" t="s">
        <v>12</v>
      </c>
      <c r="D60" s="47">
        <v>100</v>
      </c>
      <c r="E60" s="46" t="s">
        <v>119</v>
      </c>
      <c r="F60" s="304"/>
      <c r="G60" s="683"/>
      <c r="H60" s="684"/>
      <c r="I60" s="50"/>
      <c r="J60" s="332"/>
      <c r="K60" s="339"/>
      <c r="L60" s="332"/>
      <c r="M60" s="332"/>
      <c r="N60" s="332"/>
      <c r="O60" s="304"/>
      <c r="P60" s="339"/>
      <c r="Q60" s="332"/>
      <c r="R60" s="332"/>
      <c r="S60" s="332"/>
      <c r="T60" s="332"/>
      <c r="U60" s="332"/>
      <c r="V60" s="332"/>
    </row>
    <row r="61" spans="2:26" ht="15.6">
      <c r="B61" s="45" t="s">
        <v>18</v>
      </c>
      <c r="C61" s="46" t="s">
        <v>12</v>
      </c>
      <c r="D61" s="47">
        <v>100</v>
      </c>
      <c r="E61" s="46" t="s">
        <v>34</v>
      </c>
      <c r="F61" s="304"/>
      <c r="G61" s="683"/>
      <c r="H61" s="684"/>
      <c r="I61" s="50"/>
      <c r="J61" s="332"/>
      <c r="K61" s="339"/>
      <c r="L61" s="332"/>
      <c r="M61" s="332"/>
      <c r="N61" s="332"/>
      <c r="O61" s="304"/>
      <c r="P61" s="339"/>
      <c r="Q61" s="332"/>
      <c r="R61" s="332"/>
      <c r="S61" s="332"/>
      <c r="T61" s="332"/>
      <c r="U61" s="332"/>
      <c r="V61" s="332"/>
    </row>
    <row r="62" spans="2:26" ht="15.6">
      <c r="B62" s="54" t="s">
        <v>18</v>
      </c>
      <c r="C62" s="55" t="s">
        <v>12</v>
      </c>
      <c r="D62" s="56" t="s">
        <v>123</v>
      </c>
      <c r="E62" s="57" t="s">
        <v>121</v>
      </c>
      <c r="F62" s="307"/>
      <c r="G62" s="685"/>
      <c r="H62" s="414"/>
      <c r="I62" s="694"/>
      <c r="J62" s="335"/>
      <c r="K62" s="338"/>
      <c r="L62" s="335"/>
      <c r="M62" s="335"/>
      <c r="N62" s="335"/>
      <c r="O62" s="333"/>
      <c r="P62" s="338"/>
      <c r="Q62" s="335"/>
      <c r="R62" s="335"/>
      <c r="S62" s="336"/>
      <c r="T62" s="338"/>
      <c r="U62" s="335"/>
      <c r="V62" s="335"/>
      <c r="X62" s="66"/>
      <c r="Z62" s="66"/>
    </row>
    <row r="63" spans="2:26" ht="15.6">
      <c r="B63" s="54" t="s">
        <v>18</v>
      </c>
      <c r="C63" s="55" t="s">
        <v>12</v>
      </c>
      <c r="D63" s="67" t="s">
        <v>127</v>
      </c>
      <c r="E63" s="68" t="s">
        <v>31</v>
      </c>
      <c r="F63" s="311">
        <v>42</v>
      </c>
      <c r="G63" s="676">
        <v>36802</v>
      </c>
      <c r="H63" s="677">
        <v>36802</v>
      </c>
      <c r="I63" s="693">
        <v>3.57</v>
      </c>
      <c r="J63" s="679">
        <v>91.210722243356301</v>
      </c>
      <c r="K63" s="679">
        <v>9.2207403506531518E-2</v>
      </c>
      <c r="L63" s="679">
        <v>91.029995732483499</v>
      </c>
      <c r="M63" s="679">
        <v>91.391448754229202</v>
      </c>
      <c r="N63" s="679">
        <v>17.688670809250699</v>
      </c>
      <c r="O63" s="680">
        <v>109</v>
      </c>
      <c r="P63" s="679">
        <v>0.2511452373178597</v>
      </c>
      <c r="Q63" s="679">
        <v>108.50775533485699</v>
      </c>
      <c r="R63" s="679">
        <v>110.47224466514299</v>
      </c>
      <c r="S63" s="679">
        <v>0.51880332590620104</v>
      </c>
      <c r="T63" s="679">
        <v>2.60451566437136E-3</v>
      </c>
      <c r="U63" s="679">
        <v>0.51369856896659705</v>
      </c>
      <c r="V63" s="679">
        <v>0.52390808284580503</v>
      </c>
      <c r="X63" s="66"/>
      <c r="Z63" s="66"/>
    </row>
    <row r="64" spans="2:26" ht="15.6">
      <c r="B64" s="54" t="s">
        <v>18</v>
      </c>
      <c r="C64" s="55" t="s">
        <v>12</v>
      </c>
      <c r="D64" s="67" t="s">
        <v>127</v>
      </c>
      <c r="E64" s="68" t="s">
        <v>118</v>
      </c>
      <c r="F64" s="311">
        <v>42</v>
      </c>
      <c r="G64" s="676">
        <v>6877</v>
      </c>
      <c r="H64" s="677">
        <v>6877</v>
      </c>
      <c r="I64" s="693">
        <v>3.57</v>
      </c>
      <c r="J64" s="679">
        <v>87.258542969318</v>
      </c>
      <c r="K64" s="679">
        <v>0.18606486890953872</v>
      </c>
      <c r="L64" s="679">
        <v>86.893855826255304</v>
      </c>
      <c r="M64" s="679">
        <v>87.623230112380696</v>
      </c>
      <c r="N64" s="679">
        <v>15.4274951858054</v>
      </c>
      <c r="O64" s="680">
        <v>102</v>
      </c>
      <c r="P64" s="679">
        <v>0.74429072654897732</v>
      </c>
      <c r="Q64" s="679">
        <v>100.541190175964</v>
      </c>
      <c r="R64" s="679">
        <v>102.53880982403599</v>
      </c>
      <c r="S64" s="679">
        <v>0.611458484804421</v>
      </c>
      <c r="T64" s="679">
        <v>5.8776360486670802E-3</v>
      </c>
      <c r="U64" s="679">
        <v>0.59993852974393103</v>
      </c>
      <c r="V64" s="679">
        <v>0.62297843986490997</v>
      </c>
      <c r="X64" s="66"/>
      <c r="Z64" s="66"/>
    </row>
    <row r="65" spans="2:26" ht="15.6">
      <c r="B65" s="54" t="s">
        <v>18</v>
      </c>
      <c r="C65" s="55" t="s">
        <v>12</v>
      </c>
      <c r="D65" s="67" t="s">
        <v>127</v>
      </c>
      <c r="E65" s="68" t="s">
        <v>119</v>
      </c>
      <c r="F65" s="311">
        <v>42</v>
      </c>
      <c r="G65" s="676">
        <v>9114</v>
      </c>
      <c r="H65" s="677">
        <v>9114</v>
      </c>
      <c r="I65" s="693">
        <v>3.57</v>
      </c>
      <c r="J65" s="679">
        <v>79.138687733157795</v>
      </c>
      <c r="K65" s="679">
        <v>0.11788917853433317</v>
      </c>
      <c r="L65" s="679">
        <v>78.907624943230502</v>
      </c>
      <c r="M65" s="679">
        <v>79.369750523085102</v>
      </c>
      <c r="N65" s="679">
        <v>11.2532702427371</v>
      </c>
      <c r="O65" s="680">
        <v>88</v>
      </c>
      <c r="P65" s="679">
        <v>0</v>
      </c>
      <c r="Q65" s="679">
        <v>88</v>
      </c>
      <c r="R65" s="679">
        <v>88</v>
      </c>
      <c r="S65" s="679">
        <v>0.154158437568576</v>
      </c>
      <c r="T65" s="679">
        <v>3.7824539433483901E-3</v>
      </c>
      <c r="U65" s="679">
        <v>0.146744964007955</v>
      </c>
      <c r="V65" s="679">
        <v>0.161571911129197</v>
      </c>
      <c r="X65" s="66"/>
      <c r="Z65" s="66"/>
    </row>
    <row r="66" spans="2:26" ht="15.6">
      <c r="B66" s="54" t="s">
        <v>18</v>
      </c>
      <c r="C66" s="55" t="s">
        <v>12</v>
      </c>
      <c r="D66" s="67" t="s">
        <v>127</v>
      </c>
      <c r="E66" s="68" t="s">
        <v>34</v>
      </c>
      <c r="F66" s="311">
        <v>36</v>
      </c>
      <c r="G66" s="676">
        <v>168</v>
      </c>
      <c r="H66" s="677">
        <v>168</v>
      </c>
      <c r="I66" s="693">
        <v>3.57</v>
      </c>
      <c r="J66" s="679">
        <v>72.059523809523796</v>
      </c>
      <c r="K66" s="679">
        <v>2.5324045504929096</v>
      </c>
      <c r="L66" s="679">
        <v>67.096010890557693</v>
      </c>
      <c r="M66" s="679">
        <v>77.023036728489998</v>
      </c>
      <c r="N66" s="679">
        <v>32.5864492576437</v>
      </c>
      <c r="O66" s="680">
        <v>110</v>
      </c>
      <c r="P66" s="679">
        <v>2.5953702744132627</v>
      </c>
      <c r="Q66" s="679">
        <v>104.91307426215</v>
      </c>
      <c r="R66" s="679">
        <v>115.58692573785</v>
      </c>
      <c r="S66" s="679">
        <v>0.63690476190476197</v>
      </c>
      <c r="T66" s="679">
        <v>3.71016209188808E-2</v>
      </c>
      <c r="U66" s="679">
        <v>0.56418692056210895</v>
      </c>
      <c r="V66" s="679">
        <v>0.709622603247415</v>
      </c>
      <c r="X66" s="66"/>
      <c r="Z66" s="66"/>
    </row>
    <row r="67" spans="2:26" ht="15.6">
      <c r="B67" s="76" t="s">
        <v>18</v>
      </c>
      <c r="C67" s="77" t="s">
        <v>131</v>
      </c>
      <c r="D67" s="78" t="s">
        <v>127</v>
      </c>
      <c r="E67" s="79" t="s">
        <v>121</v>
      </c>
      <c r="F67" s="315">
        <v>42</v>
      </c>
      <c r="G67" s="686">
        <v>52961</v>
      </c>
      <c r="H67" s="687">
        <v>52961</v>
      </c>
      <c r="I67" s="695">
        <v>3.57</v>
      </c>
      <c r="J67" s="689">
        <v>88.559317233435905</v>
      </c>
      <c r="K67" s="689">
        <v>7.4596123774695947E-2</v>
      </c>
      <c r="L67" s="689">
        <v>88.413108830837501</v>
      </c>
      <c r="M67" s="689">
        <v>88.705525636034295</v>
      </c>
      <c r="N67" s="689">
        <v>17.166920819120499</v>
      </c>
      <c r="O67" s="690">
        <v>105</v>
      </c>
      <c r="P67" s="689">
        <v>0</v>
      </c>
      <c r="Q67" s="689">
        <v>105</v>
      </c>
      <c r="R67" s="689">
        <v>105</v>
      </c>
      <c r="S67" s="689">
        <v>0.468457921867034</v>
      </c>
      <c r="T67" s="689">
        <v>2.1683332543511601E-3</v>
      </c>
      <c r="U67" s="689">
        <v>0.46420806674850301</v>
      </c>
      <c r="V67" s="689">
        <v>0.47270777698556499</v>
      </c>
      <c r="X67" s="66"/>
      <c r="Z67" s="66"/>
    </row>
    <row r="68" spans="2:26" ht="15.6">
      <c r="B68" s="45" t="s">
        <v>18</v>
      </c>
      <c r="C68" s="46" t="s">
        <v>10</v>
      </c>
      <c r="D68" s="47">
        <v>30</v>
      </c>
      <c r="E68" s="46" t="s">
        <v>31</v>
      </c>
      <c r="F68" s="304"/>
      <c r="G68" s="683"/>
      <c r="H68" s="684"/>
      <c r="I68" s="50"/>
      <c r="J68" s="332"/>
      <c r="K68" s="332"/>
      <c r="L68" s="332"/>
      <c r="M68" s="332"/>
      <c r="N68" s="332"/>
      <c r="O68" s="304"/>
      <c r="P68" s="332"/>
      <c r="Q68" s="332"/>
      <c r="R68" s="332"/>
      <c r="S68" s="332"/>
      <c r="T68" s="332"/>
      <c r="U68" s="332"/>
      <c r="V68" s="332"/>
    </row>
    <row r="69" spans="2:26" ht="15.6">
      <c r="B69" s="45" t="s">
        <v>18</v>
      </c>
      <c r="C69" s="46" t="s">
        <v>10</v>
      </c>
      <c r="D69" s="47">
        <v>30</v>
      </c>
      <c r="E69" s="46" t="s">
        <v>118</v>
      </c>
      <c r="F69" s="304"/>
      <c r="G69" s="683"/>
      <c r="H69" s="684"/>
      <c r="I69" s="50"/>
      <c r="J69" s="332"/>
      <c r="K69" s="332"/>
      <c r="L69" s="332"/>
      <c r="M69" s="332"/>
      <c r="N69" s="332"/>
      <c r="O69" s="304"/>
      <c r="P69" s="332"/>
      <c r="Q69" s="332"/>
      <c r="R69" s="332"/>
      <c r="S69" s="332"/>
      <c r="T69" s="332"/>
      <c r="U69" s="332"/>
      <c r="V69" s="332"/>
    </row>
    <row r="70" spans="2:26" ht="15.6">
      <c r="B70" s="45" t="s">
        <v>18</v>
      </c>
      <c r="C70" s="46" t="s">
        <v>10</v>
      </c>
      <c r="D70" s="47">
        <v>30</v>
      </c>
      <c r="E70" s="46" t="s">
        <v>119</v>
      </c>
      <c r="F70" s="304"/>
      <c r="G70" s="683"/>
      <c r="H70" s="684"/>
      <c r="I70" s="50"/>
      <c r="J70" s="332"/>
      <c r="K70" s="332"/>
      <c r="L70" s="332"/>
      <c r="M70" s="332"/>
      <c r="N70" s="332"/>
      <c r="O70" s="304"/>
      <c r="P70" s="332"/>
      <c r="Q70" s="332"/>
      <c r="R70" s="332"/>
      <c r="S70" s="332"/>
      <c r="T70" s="332"/>
      <c r="U70" s="332"/>
      <c r="V70" s="332"/>
    </row>
    <row r="71" spans="2:26" ht="15.6">
      <c r="B71" s="45" t="s">
        <v>18</v>
      </c>
      <c r="C71" s="46" t="s">
        <v>10</v>
      </c>
      <c r="D71" s="47">
        <v>30</v>
      </c>
      <c r="E71" s="46" t="s">
        <v>34</v>
      </c>
      <c r="F71" s="304"/>
      <c r="G71" s="683"/>
      <c r="H71" s="684"/>
      <c r="I71" s="50"/>
      <c r="J71" s="332"/>
      <c r="K71" s="332"/>
      <c r="L71" s="332"/>
      <c r="M71" s="332"/>
      <c r="N71" s="332"/>
      <c r="O71" s="304"/>
      <c r="P71" s="332"/>
      <c r="Q71" s="332"/>
      <c r="R71" s="332"/>
      <c r="S71" s="332"/>
      <c r="T71" s="332"/>
      <c r="U71" s="332"/>
      <c r="V71" s="332"/>
    </row>
    <row r="72" spans="2:26" ht="15.6">
      <c r="B72" s="54" t="s">
        <v>18</v>
      </c>
      <c r="C72" s="55" t="s">
        <v>10</v>
      </c>
      <c r="D72" s="56" t="s">
        <v>132</v>
      </c>
      <c r="E72" s="57" t="s">
        <v>121</v>
      </c>
      <c r="F72" s="307"/>
      <c r="G72" s="685"/>
      <c r="H72" s="414"/>
      <c r="I72" s="694"/>
      <c r="J72" s="335"/>
      <c r="K72" s="339"/>
      <c r="L72" s="335"/>
      <c r="M72" s="335"/>
      <c r="N72" s="335"/>
      <c r="O72" s="333"/>
      <c r="P72" s="339"/>
      <c r="Q72" s="335"/>
      <c r="R72" s="335"/>
      <c r="S72" s="336"/>
      <c r="T72" s="339"/>
      <c r="U72" s="335"/>
      <c r="V72" s="335"/>
      <c r="X72" s="66"/>
      <c r="Z72" s="66"/>
    </row>
    <row r="73" spans="2:26" ht="15.6">
      <c r="B73" s="45" t="s">
        <v>18</v>
      </c>
      <c r="C73" s="46" t="s">
        <v>10</v>
      </c>
      <c r="D73" s="47">
        <v>50</v>
      </c>
      <c r="E73" s="46" t="s">
        <v>31</v>
      </c>
      <c r="F73" s="691">
        <v>22</v>
      </c>
      <c r="G73" s="671">
        <v>25908</v>
      </c>
      <c r="H73" s="672">
        <v>25908</v>
      </c>
      <c r="I73" s="50">
        <v>2.35</v>
      </c>
      <c r="J73" s="674">
        <v>60.777443260768898</v>
      </c>
      <c r="K73" s="674">
        <v>8.6513830842498279E-2</v>
      </c>
      <c r="L73" s="674">
        <v>60.607876152317601</v>
      </c>
      <c r="M73" s="674">
        <v>60.947010369220102</v>
      </c>
      <c r="N73" s="674">
        <v>13.9248388245285</v>
      </c>
      <c r="O73" s="675">
        <v>74</v>
      </c>
      <c r="P73" s="674">
        <v>0.15055282063704103</v>
      </c>
      <c r="Q73" s="674">
        <v>73.7049164715514</v>
      </c>
      <c r="R73" s="674">
        <v>74.255083528448594</v>
      </c>
      <c r="S73" s="674">
        <v>0.20514898872935</v>
      </c>
      <c r="T73" s="674">
        <v>2.5087686360431602E-3</v>
      </c>
      <c r="U73" s="674">
        <v>0.200231892518376</v>
      </c>
      <c r="V73" s="674">
        <v>0.210066084940324</v>
      </c>
    </row>
    <row r="74" spans="2:26" ht="15.6">
      <c r="B74" s="45" t="s">
        <v>18</v>
      </c>
      <c r="C74" s="46" t="s">
        <v>10</v>
      </c>
      <c r="D74" s="47">
        <v>50</v>
      </c>
      <c r="E74" s="46" t="s">
        <v>118</v>
      </c>
      <c r="F74" s="691">
        <v>22</v>
      </c>
      <c r="G74" s="671">
        <v>4678</v>
      </c>
      <c r="H74" s="672">
        <v>4678</v>
      </c>
      <c r="I74" s="50">
        <v>2.35</v>
      </c>
      <c r="J74" s="674">
        <v>61.170158187259503</v>
      </c>
      <c r="K74" s="674">
        <v>0.20002298535949303</v>
      </c>
      <c r="L74" s="674">
        <v>60.778113135954897</v>
      </c>
      <c r="M74" s="674">
        <v>61.562203238564102</v>
      </c>
      <c r="N74" s="674">
        <v>13.677464255291101</v>
      </c>
      <c r="O74" s="675">
        <v>74</v>
      </c>
      <c r="P74" s="674">
        <v>0.4764188167684667</v>
      </c>
      <c r="Q74" s="674">
        <v>73.066219119133805</v>
      </c>
      <c r="R74" s="674">
        <v>74.593780880866206</v>
      </c>
      <c r="S74" s="674">
        <v>0.18234288157332201</v>
      </c>
      <c r="T74" s="674">
        <v>5.6454674679206904E-3</v>
      </c>
      <c r="U74" s="674">
        <v>0.17127796857302599</v>
      </c>
      <c r="V74" s="674">
        <v>0.19340779457361801</v>
      </c>
    </row>
    <row r="75" spans="2:26" ht="15.6">
      <c r="B75" s="45" t="s">
        <v>18</v>
      </c>
      <c r="C75" s="46" t="s">
        <v>10</v>
      </c>
      <c r="D75" s="47">
        <v>50</v>
      </c>
      <c r="E75" s="46" t="s">
        <v>119</v>
      </c>
      <c r="F75" s="691">
        <v>22</v>
      </c>
      <c r="G75" s="671">
        <v>6667</v>
      </c>
      <c r="H75" s="672">
        <v>6667</v>
      </c>
      <c r="I75" s="50">
        <v>2.35</v>
      </c>
      <c r="J75" s="674">
        <v>59.982750862456903</v>
      </c>
      <c r="K75" s="674">
        <v>0.149128444290614</v>
      </c>
      <c r="L75" s="674">
        <v>59.6904591116473</v>
      </c>
      <c r="M75" s="674">
        <v>60.2750426132664</v>
      </c>
      <c r="N75" s="674">
        <v>12.1746036711604</v>
      </c>
      <c r="O75" s="675">
        <v>71</v>
      </c>
      <c r="P75" s="674">
        <v>0.3517677060297969</v>
      </c>
      <c r="Q75" s="674">
        <v>70.310535296181598</v>
      </c>
      <c r="R75" s="674">
        <v>71.489464703818399</v>
      </c>
      <c r="S75" s="674">
        <v>0.15419229038548099</v>
      </c>
      <c r="T75" s="674">
        <v>4.4228470600811204E-3</v>
      </c>
      <c r="U75" s="674">
        <v>0.14552366937021599</v>
      </c>
      <c r="V75" s="674">
        <v>0.16286091140074599</v>
      </c>
    </row>
    <row r="76" spans="2:26" ht="15.6">
      <c r="B76" s="45" t="s">
        <v>18</v>
      </c>
      <c r="C76" s="46" t="s">
        <v>10</v>
      </c>
      <c r="D76" s="47">
        <v>50</v>
      </c>
      <c r="E76" s="46" t="s">
        <v>34</v>
      </c>
      <c r="F76" s="691">
        <v>22</v>
      </c>
      <c r="G76" s="671">
        <v>132</v>
      </c>
      <c r="H76" s="672">
        <v>132</v>
      </c>
      <c r="I76" s="50">
        <v>2.35</v>
      </c>
      <c r="J76" s="674">
        <v>45.5075757575758</v>
      </c>
      <c r="K76" s="674">
        <v>1.6730041746675017</v>
      </c>
      <c r="L76" s="674">
        <v>42.228487575227497</v>
      </c>
      <c r="M76" s="674">
        <v>48.786663939923997</v>
      </c>
      <c r="N76" s="674">
        <v>19.044141657810901</v>
      </c>
      <c r="O76" s="675">
        <v>62</v>
      </c>
      <c r="P76" s="674">
        <v>2.0111088135987241</v>
      </c>
      <c r="Q76" s="674">
        <v>58.058226725346501</v>
      </c>
      <c r="R76" s="674">
        <v>65.621773274653506</v>
      </c>
      <c r="S76" s="674">
        <v>0.60606060606060597</v>
      </c>
      <c r="T76" s="674">
        <v>4.25290585010447E-2</v>
      </c>
      <c r="U76" s="674">
        <v>0.52270518244466502</v>
      </c>
      <c r="V76" s="674">
        <v>0.68941602967654803</v>
      </c>
    </row>
    <row r="77" spans="2:26" ht="15" customHeight="1">
      <c r="B77" s="54" t="s">
        <v>18</v>
      </c>
      <c r="C77" s="55" t="s">
        <v>10</v>
      </c>
      <c r="D77" s="56" t="s">
        <v>133</v>
      </c>
      <c r="E77" s="57" t="s">
        <v>121</v>
      </c>
      <c r="F77" s="692">
        <v>22</v>
      </c>
      <c r="G77" s="676">
        <v>37385</v>
      </c>
      <c r="H77" s="677">
        <v>37385</v>
      </c>
      <c r="I77" s="693">
        <v>2.35</v>
      </c>
      <c r="J77" s="679">
        <v>60.630948241273202</v>
      </c>
      <c r="K77" s="679">
        <v>7.061442339821504E-2</v>
      </c>
      <c r="L77" s="679">
        <v>60.492543971412701</v>
      </c>
      <c r="M77" s="679">
        <v>60.769352511133803</v>
      </c>
      <c r="N77" s="679">
        <v>13.653249571539501</v>
      </c>
      <c r="O77" s="680">
        <v>74</v>
      </c>
      <c r="P77" s="679">
        <v>0.30684490281811438</v>
      </c>
      <c r="Q77" s="679">
        <v>73.398583990476496</v>
      </c>
      <c r="R77" s="679">
        <v>75.111416009523495</v>
      </c>
      <c r="S77" s="679">
        <v>0.19462351210378501</v>
      </c>
      <c r="T77" s="679">
        <v>2.0476156186039099E-3</v>
      </c>
      <c r="U77" s="679">
        <v>0.190610259205483</v>
      </c>
      <c r="V77" s="679">
        <v>0.19863676500208599</v>
      </c>
      <c r="X77" s="66"/>
      <c r="Z77" s="66"/>
    </row>
    <row r="78" spans="2:26" ht="15.6">
      <c r="B78" s="45" t="s">
        <v>18</v>
      </c>
      <c r="C78" s="46" t="s">
        <v>10</v>
      </c>
      <c r="D78" s="47">
        <v>70</v>
      </c>
      <c r="E78" s="46" t="s">
        <v>31</v>
      </c>
      <c r="F78" s="304"/>
      <c r="G78" s="683"/>
      <c r="H78" s="684"/>
      <c r="I78" s="50"/>
      <c r="J78" s="332"/>
      <c r="K78" s="339"/>
      <c r="L78" s="332"/>
      <c r="M78" s="332"/>
      <c r="N78" s="332"/>
      <c r="O78" s="311"/>
      <c r="P78" s="339"/>
      <c r="Q78" s="332"/>
      <c r="R78" s="332"/>
      <c r="S78" s="332"/>
      <c r="T78" s="332"/>
      <c r="U78" s="332"/>
      <c r="V78" s="332"/>
    </row>
    <row r="79" spans="2:26" ht="15.6">
      <c r="B79" s="45" t="s">
        <v>18</v>
      </c>
      <c r="C79" s="46" t="s">
        <v>10</v>
      </c>
      <c r="D79" s="47">
        <v>70</v>
      </c>
      <c r="E79" s="46" t="s">
        <v>118</v>
      </c>
      <c r="F79" s="304"/>
      <c r="G79" s="683"/>
      <c r="H79" s="684"/>
      <c r="I79" s="50"/>
      <c r="J79" s="332"/>
      <c r="K79" s="339"/>
      <c r="L79" s="332"/>
      <c r="M79" s="332"/>
      <c r="N79" s="332"/>
      <c r="O79" s="311"/>
      <c r="P79" s="339"/>
      <c r="Q79" s="332"/>
      <c r="R79" s="332"/>
      <c r="S79" s="332"/>
      <c r="T79" s="332"/>
      <c r="U79" s="332"/>
      <c r="V79" s="332"/>
    </row>
    <row r="80" spans="2:26" ht="15.6">
      <c r="B80" s="45" t="s">
        <v>18</v>
      </c>
      <c r="C80" s="46" t="s">
        <v>10</v>
      </c>
      <c r="D80" s="47">
        <v>70</v>
      </c>
      <c r="E80" s="46" t="s">
        <v>119</v>
      </c>
      <c r="F80" s="304"/>
      <c r="G80" s="683"/>
      <c r="H80" s="684"/>
      <c r="I80" s="50"/>
      <c r="J80" s="332"/>
      <c r="K80" s="339"/>
      <c r="L80" s="332"/>
      <c r="M80" s="332"/>
      <c r="N80" s="332"/>
      <c r="O80" s="311"/>
      <c r="P80" s="339"/>
      <c r="Q80" s="332"/>
      <c r="R80" s="332"/>
      <c r="S80" s="332"/>
      <c r="T80" s="332"/>
      <c r="U80" s="332"/>
      <c r="V80" s="332"/>
    </row>
    <row r="81" spans="2:26" ht="15.6">
      <c r="B81" s="45" t="s">
        <v>18</v>
      </c>
      <c r="C81" s="46" t="s">
        <v>10</v>
      </c>
      <c r="D81" s="47">
        <v>70</v>
      </c>
      <c r="E81" s="46" t="s">
        <v>34</v>
      </c>
      <c r="F81" s="304"/>
      <c r="G81" s="683"/>
      <c r="H81" s="684"/>
      <c r="I81" s="50"/>
      <c r="J81" s="332"/>
      <c r="K81" s="339"/>
      <c r="L81" s="332"/>
      <c r="M81" s="332"/>
      <c r="N81" s="332"/>
      <c r="O81" s="311"/>
      <c r="P81" s="339"/>
      <c r="Q81" s="332"/>
      <c r="R81" s="332"/>
      <c r="S81" s="332"/>
      <c r="T81" s="332"/>
      <c r="U81" s="332"/>
      <c r="V81" s="332"/>
    </row>
    <row r="82" spans="2:26" ht="15.6">
      <c r="B82" s="54" t="s">
        <v>18</v>
      </c>
      <c r="C82" s="55" t="s">
        <v>10</v>
      </c>
      <c r="D82" s="56" t="s">
        <v>130</v>
      </c>
      <c r="E82" s="57" t="s">
        <v>121</v>
      </c>
      <c r="F82" s="307"/>
      <c r="G82" s="685"/>
      <c r="H82" s="414"/>
      <c r="I82" s="694"/>
      <c r="J82" s="335"/>
      <c r="K82" s="339"/>
      <c r="L82" s="335"/>
      <c r="M82" s="335"/>
      <c r="N82" s="335"/>
      <c r="O82" s="333"/>
      <c r="P82" s="339"/>
      <c r="Q82" s="335"/>
      <c r="R82" s="335"/>
      <c r="S82" s="336"/>
      <c r="T82" s="339"/>
      <c r="U82" s="335"/>
      <c r="V82" s="335"/>
      <c r="X82" s="66"/>
      <c r="Z82" s="66"/>
    </row>
    <row r="83" spans="2:26" ht="15.6">
      <c r="B83" s="54" t="s">
        <v>18</v>
      </c>
      <c r="C83" s="55" t="s">
        <v>10</v>
      </c>
      <c r="D83" s="67" t="s">
        <v>127</v>
      </c>
      <c r="E83" s="68" t="s">
        <v>31</v>
      </c>
      <c r="F83" s="311">
        <v>22</v>
      </c>
      <c r="G83" s="676">
        <v>25908</v>
      </c>
      <c r="H83" s="677">
        <v>25908</v>
      </c>
      <c r="I83" s="693">
        <v>2.35</v>
      </c>
      <c r="J83" s="679">
        <v>60.777443260768898</v>
      </c>
      <c r="K83" s="679">
        <v>8.6513830842498279E-2</v>
      </c>
      <c r="L83" s="679">
        <v>60.607876152317601</v>
      </c>
      <c r="M83" s="679">
        <v>60.947010369220102</v>
      </c>
      <c r="N83" s="679">
        <v>13.9248388245285</v>
      </c>
      <c r="O83" s="680">
        <v>74</v>
      </c>
      <c r="P83" s="679">
        <v>0.15055282063704103</v>
      </c>
      <c r="Q83" s="679">
        <v>73.7049164715514</v>
      </c>
      <c r="R83" s="679">
        <v>74.255083528448594</v>
      </c>
      <c r="S83" s="679">
        <v>0.20514898872935</v>
      </c>
      <c r="T83" s="679">
        <v>2.5087686360431602E-3</v>
      </c>
      <c r="U83" s="679">
        <v>0.200231892518376</v>
      </c>
      <c r="V83" s="679">
        <v>0.210066084940324</v>
      </c>
      <c r="X83" s="66"/>
      <c r="Z83" s="66"/>
    </row>
    <row r="84" spans="2:26" ht="15.6">
      <c r="B84" s="54" t="s">
        <v>18</v>
      </c>
      <c r="C84" s="55" t="s">
        <v>10</v>
      </c>
      <c r="D84" s="67" t="s">
        <v>127</v>
      </c>
      <c r="E84" s="68" t="s">
        <v>118</v>
      </c>
      <c r="F84" s="311">
        <v>22</v>
      </c>
      <c r="G84" s="676">
        <v>4678</v>
      </c>
      <c r="H84" s="677">
        <v>4678</v>
      </c>
      <c r="I84" s="693">
        <v>2.35</v>
      </c>
      <c r="J84" s="679">
        <v>61.170158187259503</v>
      </c>
      <c r="K84" s="679">
        <v>0.20002298535949303</v>
      </c>
      <c r="L84" s="679">
        <v>60.778113135954897</v>
      </c>
      <c r="M84" s="679">
        <v>61.562203238564102</v>
      </c>
      <c r="N84" s="679">
        <v>13.677464255291101</v>
      </c>
      <c r="O84" s="680">
        <v>74</v>
      </c>
      <c r="P84" s="679">
        <v>0.4764188167684667</v>
      </c>
      <c r="Q84" s="679">
        <v>73.066219119133805</v>
      </c>
      <c r="R84" s="679">
        <v>74.593780880866206</v>
      </c>
      <c r="S84" s="679">
        <v>0.18234288157332201</v>
      </c>
      <c r="T84" s="679">
        <v>5.6454674679206904E-3</v>
      </c>
      <c r="U84" s="679">
        <v>0.17127796857302599</v>
      </c>
      <c r="V84" s="679">
        <v>0.19340779457361801</v>
      </c>
      <c r="X84" s="66"/>
      <c r="Z84" s="66"/>
    </row>
    <row r="85" spans="2:26" ht="15.6">
      <c r="B85" s="54" t="s">
        <v>18</v>
      </c>
      <c r="C85" s="55" t="s">
        <v>10</v>
      </c>
      <c r="D85" s="67" t="s">
        <v>127</v>
      </c>
      <c r="E85" s="68" t="s">
        <v>119</v>
      </c>
      <c r="F85" s="311">
        <v>22</v>
      </c>
      <c r="G85" s="676">
        <v>6667</v>
      </c>
      <c r="H85" s="677">
        <v>6667</v>
      </c>
      <c r="I85" s="693">
        <v>2.35</v>
      </c>
      <c r="J85" s="679">
        <v>59.982750862456903</v>
      </c>
      <c r="K85" s="679">
        <v>0.149128444290614</v>
      </c>
      <c r="L85" s="679">
        <v>59.6904591116473</v>
      </c>
      <c r="M85" s="679">
        <v>60.2750426132664</v>
      </c>
      <c r="N85" s="679">
        <v>12.1746036711604</v>
      </c>
      <c r="O85" s="680">
        <v>71</v>
      </c>
      <c r="P85" s="679">
        <v>0.3517677060297969</v>
      </c>
      <c r="Q85" s="679">
        <v>70.310535296181598</v>
      </c>
      <c r="R85" s="679">
        <v>71.489464703818399</v>
      </c>
      <c r="S85" s="679">
        <v>0.15419229038548099</v>
      </c>
      <c r="T85" s="679">
        <v>4.4228470600811204E-3</v>
      </c>
      <c r="U85" s="679">
        <v>0.14552366937021599</v>
      </c>
      <c r="V85" s="679">
        <v>0.16286091140074599</v>
      </c>
      <c r="X85" s="66"/>
      <c r="Z85" s="66"/>
    </row>
    <row r="86" spans="2:26" ht="15.6">
      <c r="B86" s="54" t="s">
        <v>18</v>
      </c>
      <c r="C86" s="55" t="s">
        <v>10</v>
      </c>
      <c r="D86" s="67" t="s">
        <v>127</v>
      </c>
      <c r="E86" s="68" t="s">
        <v>34</v>
      </c>
      <c r="F86" s="311">
        <v>22</v>
      </c>
      <c r="G86" s="676">
        <v>132</v>
      </c>
      <c r="H86" s="677">
        <v>132</v>
      </c>
      <c r="I86" s="693">
        <v>2.35</v>
      </c>
      <c r="J86" s="679">
        <v>45.5075757575758</v>
      </c>
      <c r="K86" s="679">
        <v>1.6730041746675017</v>
      </c>
      <c r="L86" s="679">
        <v>42.228487575227497</v>
      </c>
      <c r="M86" s="679">
        <v>48.786663939923997</v>
      </c>
      <c r="N86" s="679">
        <v>19.044141657810901</v>
      </c>
      <c r="O86" s="680">
        <v>62</v>
      </c>
      <c r="P86" s="679">
        <v>2.0111088135987241</v>
      </c>
      <c r="Q86" s="679">
        <v>58.058226725346501</v>
      </c>
      <c r="R86" s="679">
        <v>65.621773274653506</v>
      </c>
      <c r="S86" s="679">
        <v>0.60606060606060597</v>
      </c>
      <c r="T86" s="679">
        <v>4.25290585010447E-2</v>
      </c>
      <c r="U86" s="679">
        <v>0.52270518244466502</v>
      </c>
      <c r="V86" s="679">
        <v>0.68941602967654803</v>
      </c>
      <c r="X86" s="66"/>
      <c r="Z86" s="66"/>
    </row>
    <row r="87" spans="2:26" ht="15.6">
      <c r="B87" s="76" t="s">
        <v>18</v>
      </c>
      <c r="C87" s="77" t="s">
        <v>134</v>
      </c>
      <c r="D87" s="78" t="s">
        <v>127</v>
      </c>
      <c r="E87" s="79" t="s">
        <v>121</v>
      </c>
      <c r="F87" s="315">
        <v>22</v>
      </c>
      <c r="G87" s="686">
        <v>37385</v>
      </c>
      <c r="H87" s="687">
        <v>37385</v>
      </c>
      <c r="I87" s="695">
        <v>2.35</v>
      </c>
      <c r="J87" s="689">
        <v>60.630948241273202</v>
      </c>
      <c r="K87" s="689">
        <v>7.061442339821504E-2</v>
      </c>
      <c r="L87" s="689">
        <v>60.492543971412701</v>
      </c>
      <c r="M87" s="689">
        <v>60.769352511133803</v>
      </c>
      <c r="N87" s="689">
        <v>13.653249571539501</v>
      </c>
      <c r="O87" s="690">
        <v>74</v>
      </c>
      <c r="P87" s="689">
        <v>0.30684490281811438</v>
      </c>
      <c r="Q87" s="689">
        <v>73.398583990476496</v>
      </c>
      <c r="R87" s="689">
        <v>75.111416009523495</v>
      </c>
      <c r="S87" s="689">
        <v>0.19462351210378501</v>
      </c>
      <c r="T87" s="689">
        <v>2.0476156186039099E-3</v>
      </c>
      <c r="U87" s="689">
        <v>0.190610259205483</v>
      </c>
      <c r="V87" s="689">
        <v>0.19863676500208599</v>
      </c>
      <c r="X87" s="66"/>
      <c r="Z87" s="66"/>
    </row>
    <row r="88" spans="2:26" ht="15.6">
      <c r="B88" s="76" t="s">
        <v>18</v>
      </c>
      <c r="C88" s="79" t="s">
        <v>135</v>
      </c>
      <c r="D88" s="78" t="s">
        <v>136</v>
      </c>
      <c r="E88" s="77" t="s">
        <v>137</v>
      </c>
      <c r="F88" s="261">
        <v>80</v>
      </c>
      <c r="G88" s="686">
        <v>137938</v>
      </c>
      <c r="H88" s="687">
        <v>137938</v>
      </c>
      <c r="I88" s="283"/>
      <c r="J88" s="689">
        <v>104.721570560687</v>
      </c>
      <c r="K88" s="689">
        <v>8.5649163156631403E-2</v>
      </c>
      <c r="L88" s="689">
        <v>104.5536982009</v>
      </c>
      <c r="M88" s="689">
        <v>104.889442920474</v>
      </c>
      <c r="N88" s="689">
        <v>31.810409206187899</v>
      </c>
      <c r="O88" s="690">
        <v>106</v>
      </c>
      <c r="P88" s="689">
        <v>0.63975136129540533</v>
      </c>
      <c r="Q88" s="689">
        <v>104.74608733186101</v>
      </c>
      <c r="R88" s="689">
        <v>106.593912668139</v>
      </c>
      <c r="S88" s="689">
        <v>0.42445144414123298</v>
      </c>
      <c r="T88" s="689">
        <v>1.9296951237549099E-3</v>
      </c>
      <c r="U88" s="689">
        <v>0.42066931116769801</v>
      </c>
      <c r="V88" s="689">
        <v>0.428233577114768</v>
      </c>
    </row>
    <row r="89" spans="2:26" ht="15.6">
      <c r="B89" s="76" t="s">
        <v>18</v>
      </c>
      <c r="C89" s="79" t="s">
        <v>135</v>
      </c>
      <c r="D89" s="78" t="s">
        <v>136</v>
      </c>
      <c r="E89" s="77" t="s">
        <v>138</v>
      </c>
      <c r="F89" s="261">
        <v>80</v>
      </c>
      <c r="G89" s="686">
        <v>25865</v>
      </c>
      <c r="H89" s="687">
        <v>25865</v>
      </c>
      <c r="I89" s="283"/>
      <c r="J89" s="689">
        <v>93.489232553643902</v>
      </c>
      <c r="K89" s="689">
        <v>0.15089352416051366</v>
      </c>
      <c r="L89" s="689">
        <v>93.193481246289295</v>
      </c>
      <c r="M89" s="689">
        <v>93.784983860998594</v>
      </c>
      <c r="N89" s="689">
        <v>24.266911102436001</v>
      </c>
      <c r="O89" s="690">
        <v>100</v>
      </c>
      <c r="P89" s="689">
        <v>0.31727789917979543</v>
      </c>
      <c r="Q89" s="689">
        <v>99.378135317607601</v>
      </c>
      <c r="R89" s="689">
        <v>101.10186468239201</v>
      </c>
      <c r="S89" s="689">
        <v>0.49439023187760001</v>
      </c>
      <c r="T89" s="689">
        <v>4.54095533040807E-3</v>
      </c>
      <c r="U89" s="689">
        <v>0.48549012290439197</v>
      </c>
      <c r="V89" s="689">
        <v>0.50329034085080804</v>
      </c>
    </row>
    <row r="90" spans="2:26" ht="15.6">
      <c r="B90" s="76" t="s">
        <v>18</v>
      </c>
      <c r="C90" s="79" t="s">
        <v>135</v>
      </c>
      <c r="D90" s="78" t="s">
        <v>136</v>
      </c>
      <c r="E90" s="77" t="s">
        <v>139</v>
      </c>
      <c r="F90" s="261">
        <v>80</v>
      </c>
      <c r="G90" s="686">
        <v>45409</v>
      </c>
      <c r="H90" s="687">
        <v>45409</v>
      </c>
      <c r="I90" s="283"/>
      <c r="J90" s="689">
        <v>83.820321962606499</v>
      </c>
      <c r="K90" s="689">
        <v>6.63305619385684E-2</v>
      </c>
      <c r="L90" s="689">
        <v>83.690314061206905</v>
      </c>
      <c r="M90" s="689">
        <v>83.950329864006207</v>
      </c>
      <c r="N90" s="689">
        <v>14.134519504555801</v>
      </c>
      <c r="O90" s="690">
        <v>87</v>
      </c>
      <c r="P90" s="689">
        <v>0.68047308918096694</v>
      </c>
      <c r="Q90" s="689">
        <v>85.666272745205305</v>
      </c>
      <c r="R90" s="689">
        <v>87.573727254794704</v>
      </c>
      <c r="S90" s="689">
        <v>0.14691555239819401</v>
      </c>
      <c r="T90" s="689">
        <v>2.6937033286694098E-3</v>
      </c>
      <c r="U90" s="689">
        <v>0.14163599084732201</v>
      </c>
      <c r="V90" s="689">
        <v>0.15219511394906701</v>
      </c>
    </row>
    <row r="91" spans="2:26" ht="15.6">
      <c r="B91" s="76" t="s">
        <v>18</v>
      </c>
      <c r="C91" s="79" t="s">
        <v>135</v>
      </c>
      <c r="D91" s="78" t="s">
        <v>136</v>
      </c>
      <c r="E91" s="77" t="s">
        <v>140</v>
      </c>
      <c r="F91" s="261">
        <v>73</v>
      </c>
      <c r="G91" s="686">
        <v>822</v>
      </c>
      <c r="H91" s="687">
        <v>822</v>
      </c>
      <c r="I91" s="261"/>
      <c r="J91" s="689">
        <v>110.521897810219</v>
      </c>
      <c r="K91" s="689">
        <v>1.6484416389540808</v>
      </c>
      <c r="L91" s="689">
        <v>107.290952197869</v>
      </c>
      <c r="M91" s="689">
        <v>113.752843422569</v>
      </c>
      <c r="N91" s="689">
        <v>47.192908923552999</v>
      </c>
      <c r="O91" s="690">
        <v>110</v>
      </c>
      <c r="P91" s="689">
        <v>2.1545618834984666</v>
      </c>
      <c r="Q91" s="689">
        <v>105.77705870834301</v>
      </c>
      <c r="R91" s="689">
        <v>116.77294129165701</v>
      </c>
      <c r="S91" s="689">
        <v>0.61604540097996696</v>
      </c>
      <c r="T91" s="689">
        <v>2.6963486765129299E-2</v>
      </c>
      <c r="U91" s="689">
        <v>0.56319793760583703</v>
      </c>
      <c r="V91" s="689">
        <v>0.66889286435409601</v>
      </c>
    </row>
    <row r="92" spans="2:26" ht="15.6">
      <c r="B92" s="96" t="s">
        <v>141</v>
      </c>
      <c r="C92" s="97" t="s">
        <v>135</v>
      </c>
      <c r="D92" s="98" t="s">
        <v>136</v>
      </c>
      <c r="E92" s="97" t="s">
        <v>121</v>
      </c>
      <c r="F92" s="319">
        <v>80</v>
      </c>
      <c r="G92" s="696">
        <v>210034</v>
      </c>
      <c r="H92" s="697">
        <v>210034</v>
      </c>
      <c r="I92" s="319"/>
      <c r="J92" s="698">
        <v>98.842230305569601</v>
      </c>
      <c r="K92" s="698">
        <v>6.4156072792297833E-2</v>
      </c>
      <c r="L92" s="698">
        <v>98.716484402896697</v>
      </c>
      <c r="M92" s="698">
        <v>98.967976208242405</v>
      </c>
      <c r="N92" s="698">
        <v>29.402756734718501</v>
      </c>
      <c r="O92" s="699">
        <v>102</v>
      </c>
      <c r="P92" s="698">
        <v>0.26869066467245156</v>
      </c>
      <c r="Q92" s="698">
        <v>101.47336629724199</v>
      </c>
      <c r="R92" s="698">
        <v>102.406633702758</v>
      </c>
      <c r="S92" s="698">
        <v>0.38480315845499602</v>
      </c>
      <c r="T92" s="698">
        <v>1.5759592835482999E-3</v>
      </c>
      <c r="U92" s="698">
        <v>0.38171433499377599</v>
      </c>
      <c r="V92" s="698">
        <v>0.38789198191621699</v>
      </c>
    </row>
    <row r="93" spans="2:26" ht="15.6">
      <c r="B93" s="45" t="s">
        <v>21</v>
      </c>
      <c r="C93" s="46" t="s">
        <v>14</v>
      </c>
      <c r="D93" s="47">
        <v>140</v>
      </c>
      <c r="E93" s="46" t="s">
        <v>31</v>
      </c>
      <c r="F93" s="47">
        <v>6</v>
      </c>
      <c r="G93" s="700">
        <v>23785</v>
      </c>
      <c r="H93" s="701">
        <v>23785</v>
      </c>
      <c r="I93" s="673">
        <v>0.11</v>
      </c>
      <c r="J93" s="674">
        <v>127.843346647046</v>
      </c>
      <c r="K93" s="674">
        <v>0.13227473184286095</v>
      </c>
      <c r="L93" s="674">
        <v>127.584088172634</v>
      </c>
      <c r="M93" s="674">
        <v>128.10260512145899</v>
      </c>
      <c r="N93" s="674">
        <v>20.399256849710799</v>
      </c>
      <c r="O93" s="675">
        <v>149</v>
      </c>
      <c r="P93" s="674">
        <v>0.21685547561019969</v>
      </c>
      <c r="Q93" s="674">
        <v>148.57496326780401</v>
      </c>
      <c r="R93" s="674">
        <v>149.34503673219601</v>
      </c>
      <c r="S93" s="674">
        <v>0.75043094387218801</v>
      </c>
      <c r="T93" s="674">
        <v>2.8060742422442299E-3</v>
      </c>
      <c r="U93" s="674">
        <v>0.74493113937606203</v>
      </c>
      <c r="V93" s="674">
        <v>0.75593074836831398</v>
      </c>
    </row>
    <row r="94" spans="2:26" ht="15.6">
      <c r="B94" s="45" t="s">
        <v>21</v>
      </c>
      <c r="C94" s="46" t="s">
        <v>14</v>
      </c>
      <c r="D94" s="47">
        <v>140</v>
      </c>
      <c r="E94" s="46" t="s">
        <v>118</v>
      </c>
      <c r="F94" s="47">
        <v>6</v>
      </c>
      <c r="G94" s="700">
        <v>6298</v>
      </c>
      <c r="H94" s="701">
        <v>6298</v>
      </c>
      <c r="I94" s="673">
        <v>0.11</v>
      </c>
      <c r="J94" s="674">
        <v>108.317084788822</v>
      </c>
      <c r="K94" s="674">
        <v>0.22279661986632873</v>
      </c>
      <c r="L94" s="674">
        <v>107.880403413884</v>
      </c>
      <c r="M94" s="674">
        <v>108.75376616376001</v>
      </c>
      <c r="N94" s="674">
        <v>17.6780525857131</v>
      </c>
      <c r="O94" s="675">
        <v>128</v>
      </c>
      <c r="P94" s="674">
        <v>0.38698035793520758</v>
      </c>
      <c r="Q94" s="674">
        <v>127.24151849844699</v>
      </c>
      <c r="R94" s="674">
        <v>129.02848150155299</v>
      </c>
      <c r="S94" s="674">
        <v>0.94839631629088605</v>
      </c>
      <c r="T94" s="674">
        <v>2.78762244985829E-3</v>
      </c>
      <c r="U94" s="674">
        <v>0.94293267664357205</v>
      </c>
      <c r="V94" s="674">
        <v>0.95385995593820005</v>
      </c>
    </row>
    <row r="95" spans="2:26" ht="15.6">
      <c r="B95" s="45" t="s">
        <v>21</v>
      </c>
      <c r="C95" s="46" t="s">
        <v>14</v>
      </c>
      <c r="D95" s="47" t="s">
        <v>689</v>
      </c>
      <c r="E95" s="46" t="s">
        <v>119</v>
      </c>
      <c r="F95" s="47">
        <v>6</v>
      </c>
      <c r="G95" s="700">
        <v>16316</v>
      </c>
      <c r="H95" s="701">
        <v>16316</v>
      </c>
      <c r="I95" s="673">
        <v>0.11</v>
      </c>
      <c r="J95" s="674">
        <v>90.849166462368203</v>
      </c>
      <c r="K95" s="674">
        <v>4.9056080279642957E-2</v>
      </c>
      <c r="L95" s="674">
        <v>90.753016545020103</v>
      </c>
      <c r="M95" s="674">
        <v>90.945316379716402</v>
      </c>
      <c r="N95" s="674">
        <v>6.2657844745941302</v>
      </c>
      <c r="O95" s="675">
        <v>95</v>
      </c>
      <c r="P95" s="674">
        <v>0.23115266222459308</v>
      </c>
      <c r="Q95" s="674">
        <v>94.546940782039798</v>
      </c>
      <c r="R95" s="674">
        <v>95.613059217960199</v>
      </c>
      <c r="S95" s="674">
        <v>2.6906104437362102E-2</v>
      </c>
      <c r="T95" s="674">
        <v>1.26676465578491E-3</v>
      </c>
      <c r="U95" s="674">
        <v>2.44232913155513E-2</v>
      </c>
      <c r="V95" s="674">
        <v>2.9388917559172899E-2</v>
      </c>
    </row>
    <row r="96" spans="2:26" ht="15.6">
      <c r="B96" s="45" t="s">
        <v>21</v>
      </c>
      <c r="C96" s="46" t="s">
        <v>14</v>
      </c>
      <c r="D96" s="47">
        <v>140</v>
      </c>
      <c r="E96" s="46" t="s">
        <v>34</v>
      </c>
      <c r="F96" s="47">
        <v>6</v>
      </c>
      <c r="G96" s="700">
        <v>124</v>
      </c>
      <c r="H96" s="701">
        <v>124</v>
      </c>
      <c r="I96" s="673">
        <v>0.11</v>
      </c>
      <c r="J96" s="674">
        <v>134.65322580645201</v>
      </c>
      <c r="K96" s="674">
        <v>1.822510553301532</v>
      </c>
      <c r="L96" s="674">
        <v>131.08110512198101</v>
      </c>
      <c r="M96" s="674">
        <v>138.22534649092199</v>
      </c>
      <c r="N96" s="674">
        <v>20.095319341286199</v>
      </c>
      <c r="O96" s="675">
        <v>155</v>
      </c>
      <c r="P96" s="674">
        <v>2.6507257140867395</v>
      </c>
      <c r="Q96" s="674">
        <v>149.80457760038999</v>
      </c>
      <c r="R96" s="674">
        <v>160.78542239961001</v>
      </c>
      <c r="S96" s="674">
        <v>0.62903225806451601</v>
      </c>
      <c r="T96" s="674">
        <v>4.33804137068469E-2</v>
      </c>
      <c r="U96" s="674">
        <v>0.54400820889399004</v>
      </c>
      <c r="V96" s="674">
        <v>0.71405630723504299</v>
      </c>
    </row>
    <row r="97" spans="2:22" s="66" customFormat="1" ht="15.6">
      <c r="B97" s="54" t="s">
        <v>21</v>
      </c>
      <c r="C97" s="55" t="s">
        <v>14</v>
      </c>
      <c r="D97" s="56" t="s">
        <v>690</v>
      </c>
      <c r="E97" s="57" t="s">
        <v>121</v>
      </c>
      <c r="F97" s="702">
        <v>6</v>
      </c>
      <c r="G97" s="676">
        <v>46523</v>
      </c>
      <c r="H97" s="677">
        <v>46523</v>
      </c>
      <c r="I97" s="678">
        <v>0.11</v>
      </c>
      <c r="J97" s="679">
        <v>112.243986845216</v>
      </c>
      <c r="K97" s="679">
        <v>0.10954302340816671</v>
      </c>
      <c r="L97" s="679">
        <v>112.02928251933599</v>
      </c>
      <c r="M97" s="679">
        <v>112.458691171097</v>
      </c>
      <c r="N97" s="679">
        <v>23.627363375998101</v>
      </c>
      <c r="O97" s="680">
        <v>139</v>
      </c>
      <c r="P97" s="679">
        <v>0.11420218289490329</v>
      </c>
      <c r="Q97" s="679">
        <v>138.77616372152599</v>
      </c>
      <c r="R97" s="679">
        <v>139.25383627847401</v>
      </c>
      <c r="S97" s="679">
        <v>0.523160587236421</v>
      </c>
      <c r="T97" s="679">
        <v>2.3156329755845599E-3</v>
      </c>
      <c r="U97" s="679">
        <v>0.51862202996706197</v>
      </c>
      <c r="V97" s="679">
        <v>0.52769914450577904</v>
      </c>
    </row>
    <row r="98" spans="2:22" ht="15.6">
      <c r="B98" s="45" t="s">
        <v>21</v>
      </c>
      <c r="C98" s="46" t="s">
        <v>691</v>
      </c>
      <c r="D98" s="47">
        <v>120</v>
      </c>
      <c r="E98" s="46" t="s">
        <v>31</v>
      </c>
      <c r="F98" s="47">
        <v>10</v>
      </c>
      <c r="G98" s="700">
        <v>31566</v>
      </c>
      <c r="H98" s="701">
        <v>31566</v>
      </c>
      <c r="I98" s="673">
        <v>0.11</v>
      </c>
      <c r="J98" s="674">
        <v>120.179591966039</v>
      </c>
      <c r="K98" s="674">
        <v>0.11582855884897789</v>
      </c>
      <c r="L98" s="674">
        <v>119.952567990695</v>
      </c>
      <c r="M98" s="674">
        <v>120.406615941383</v>
      </c>
      <c r="N98" s="674">
        <v>20.5786440809674</v>
      </c>
      <c r="O98" s="675">
        <v>140</v>
      </c>
      <c r="P98" s="674">
        <v>0.21685547561019969</v>
      </c>
      <c r="Q98" s="674">
        <v>139.57496326780401</v>
      </c>
      <c r="R98" s="674">
        <v>140.34503673219601</v>
      </c>
      <c r="S98" s="674">
        <v>0.52695938668187303</v>
      </c>
      <c r="T98" s="674">
        <v>2.8101403501624698E-3</v>
      </c>
      <c r="U98" s="674">
        <v>0.52145161276060703</v>
      </c>
      <c r="V98" s="674">
        <v>0.53246716060313903</v>
      </c>
    </row>
    <row r="99" spans="2:22" ht="15.6">
      <c r="B99" s="45" t="s">
        <v>21</v>
      </c>
      <c r="C99" s="46" t="s">
        <v>691</v>
      </c>
      <c r="D99" s="47">
        <v>120</v>
      </c>
      <c r="E99" s="46" t="s">
        <v>118</v>
      </c>
      <c r="F99" s="47">
        <v>10</v>
      </c>
      <c r="G99" s="700">
        <v>5815</v>
      </c>
      <c r="H99" s="701">
        <v>5815</v>
      </c>
      <c r="I99" s="673">
        <v>0.11</v>
      </c>
      <c r="J99" s="674">
        <v>103.801203783319</v>
      </c>
      <c r="K99" s="674">
        <v>0.23207313726172987</v>
      </c>
      <c r="L99" s="674">
        <v>103.34634043428601</v>
      </c>
      <c r="M99" s="674">
        <v>104.256067132352</v>
      </c>
      <c r="N99" s="674">
        <v>17.693644294781599</v>
      </c>
      <c r="O99" s="675">
        <v>123</v>
      </c>
      <c r="P99" s="674">
        <v>0.60870432760356796</v>
      </c>
      <c r="Q99" s="674">
        <v>121.80693951789701</v>
      </c>
      <c r="R99" s="674">
        <v>123.853060482103</v>
      </c>
      <c r="S99" s="674">
        <v>0.820636285468616</v>
      </c>
      <c r="T99" s="674">
        <v>5.0311561100912098E-3</v>
      </c>
      <c r="U99" s="674">
        <v>0.81077540061445696</v>
      </c>
      <c r="V99" s="674">
        <v>0.83049717032277404</v>
      </c>
    </row>
    <row r="100" spans="2:22" ht="15.6">
      <c r="B100" s="45" t="s">
        <v>21</v>
      </c>
      <c r="C100" s="46" t="s">
        <v>691</v>
      </c>
      <c r="D100" s="47" t="s">
        <v>689</v>
      </c>
      <c r="E100" s="46" t="s">
        <v>119</v>
      </c>
      <c r="F100" s="47">
        <v>10</v>
      </c>
      <c r="G100" s="700">
        <v>15807</v>
      </c>
      <c r="H100" s="701">
        <v>15807</v>
      </c>
      <c r="I100" s="673">
        <v>0.11</v>
      </c>
      <c r="J100" s="674">
        <v>89.366419940532694</v>
      </c>
      <c r="K100" s="674">
        <v>5.2048330701476186E-2</v>
      </c>
      <c r="L100" s="674">
        <v>89.264405212357801</v>
      </c>
      <c r="M100" s="674">
        <v>89.468434668707602</v>
      </c>
      <c r="N100" s="674">
        <v>6.5434419575967802</v>
      </c>
      <c r="O100" s="675">
        <v>93</v>
      </c>
      <c r="P100" s="674">
        <v>0.53922773781081468</v>
      </c>
      <c r="Q100" s="674">
        <v>91.943113633890803</v>
      </c>
      <c r="R100" s="674">
        <v>93.596886366109203</v>
      </c>
      <c r="S100" s="674">
        <v>5.9151009046624903E-2</v>
      </c>
      <c r="T100" s="674">
        <v>1.87636063830478E-3</v>
      </c>
      <c r="U100" s="674">
        <v>5.5473409744530501E-2</v>
      </c>
      <c r="V100" s="674">
        <v>6.2828608348719298E-2</v>
      </c>
    </row>
    <row r="101" spans="2:22" ht="15.6">
      <c r="B101" s="45" t="s">
        <v>21</v>
      </c>
      <c r="C101" s="46" t="s">
        <v>691</v>
      </c>
      <c r="D101" s="47">
        <v>120</v>
      </c>
      <c r="E101" s="46" t="s">
        <v>34</v>
      </c>
      <c r="F101" s="47">
        <v>9</v>
      </c>
      <c r="G101" s="700">
        <v>79</v>
      </c>
      <c r="H101" s="701">
        <v>79</v>
      </c>
      <c r="I101" s="673">
        <v>0.11</v>
      </c>
      <c r="J101" s="674">
        <v>111.31645569620299</v>
      </c>
      <c r="K101" s="674">
        <v>2.6711770799346906</v>
      </c>
      <c r="L101" s="674">
        <v>106.080948619531</v>
      </c>
      <c r="M101" s="674">
        <v>116.55196277287401</v>
      </c>
      <c r="N101" s="674">
        <v>23.3740730263461</v>
      </c>
      <c r="O101" s="675">
        <v>136</v>
      </c>
      <c r="P101" s="674">
        <v>4.9766752679948967</v>
      </c>
      <c r="Q101" s="674">
        <v>126.24571647473</v>
      </c>
      <c r="R101" s="674">
        <v>144.21428352526999</v>
      </c>
      <c r="S101" s="674">
        <v>0.670886075949367</v>
      </c>
      <c r="T101" s="674">
        <v>5.28669154332429E-2</v>
      </c>
      <c r="U101" s="674">
        <v>0.56726882490916697</v>
      </c>
      <c r="V101" s="674">
        <v>0.77450332698956803</v>
      </c>
    </row>
    <row r="102" spans="2:22" s="66" customFormat="1" ht="15.6">
      <c r="B102" s="54" t="s">
        <v>21</v>
      </c>
      <c r="C102" s="55" t="s">
        <v>691</v>
      </c>
      <c r="D102" s="56" t="s">
        <v>690</v>
      </c>
      <c r="E102" s="57" t="s">
        <v>121</v>
      </c>
      <c r="F102" s="702">
        <v>10</v>
      </c>
      <c r="G102" s="676">
        <v>53267</v>
      </c>
      <c r="H102" s="677">
        <v>53267</v>
      </c>
      <c r="I102" s="678">
        <v>0.11</v>
      </c>
      <c r="J102" s="679">
        <v>109.23464809356599</v>
      </c>
      <c r="K102" s="679">
        <v>9.5910572665301536E-2</v>
      </c>
      <c r="L102" s="679">
        <v>109.046663371142</v>
      </c>
      <c r="M102" s="679">
        <v>109.42263281599</v>
      </c>
      <c r="N102" s="679">
        <v>22.135723168239899</v>
      </c>
      <c r="O102" s="680">
        <v>133</v>
      </c>
      <c r="P102" s="679">
        <v>0.59297448230306815</v>
      </c>
      <c r="Q102" s="679">
        <v>131.83777001468599</v>
      </c>
      <c r="R102" s="679">
        <v>133.60222998531401</v>
      </c>
      <c r="S102" s="679">
        <v>0.42041038541686199</v>
      </c>
      <c r="T102" s="679">
        <v>2.1387887764166302E-3</v>
      </c>
      <c r="U102" s="679">
        <v>0.41621843641148198</v>
      </c>
      <c r="V102" s="679">
        <v>0.42460233442224299</v>
      </c>
    </row>
    <row r="103" spans="2:22" ht="15.6">
      <c r="B103" s="45" t="s">
        <v>21</v>
      </c>
      <c r="C103" s="46" t="s">
        <v>14</v>
      </c>
      <c r="D103" s="47">
        <v>100</v>
      </c>
      <c r="E103" s="46" t="s">
        <v>31</v>
      </c>
      <c r="F103" s="311"/>
      <c r="G103" s="685"/>
      <c r="H103" s="414"/>
      <c r="I103" s="311"/>
      <c r="J103" s="339"/>
      <c r="K103" s="339"/>
      <c r="L103" s="339"/>
      <c r="M103" s="339"/>
      <c r="N103" s="339"/>
      <c r="O103" s="311"/>
      <c r="P103" s="339"/>
      <c r="Q103" s="339"/>
      <c r="R103" s="339"/>
      <c r="S103" s="339"/>
      <c r="T103" s="339"/>
      <c r="U103" s="339"/>
      <c r="V103" s="339"/>
    </row>
    <row r="104" spans="2:22" ht="15.6">
      <c r="B104" s="45" t="s">
        <v>21</v>
      </c>
      <c r="C104" s="46" t="s">
        <v>14</v>
      </c>
      <c r="D104" s="47">
        <v>100</v>
      </c>
      <c r="E104" s="46" t="s">
        <v>118</v>
      </c>
      <c r="F104" s="311"/>
      <c r="G104" s="685"/>
      <c r="H104" s="414"/>
      <c r="I104" s="311"/>
      <c r="J104" s="339"/>
      <c r="K104" s="339"/>
      <c r="L104" s="339"/>
      <c r="M104" s="339"/>
      <c r="N104" s="339"/>
      <c r="O104" s="311"/>
      <c r="P104" s="339"/>
      <c r="Q104" s="339"/>
      <c r="R104" s="339"/>
      <c r="S104" s="339"/>
      <c r="T104" s="339"/>
      <c r="U104" s="339"/>
      <c r="V104" s="339"/>
    </row>
    <row r="105" spans="2:22" ht="15.6">
      <c r="B105" s="45" t="s">
        <v>21</v>
      </c>
      <c r="C105" s="46" t="s">
        <v>14</v>
      </c>
      <c r="D105" s="47">
        <v>100</v>
      </c>
      <c r="E105" s="46" t="s">
        <v>119</v>
      </c>
      <c r="F105" s="311"/>
      <c r="G105" s="685"/>
      <c r="H105" s="414"/>
      <c r="I105" s="311"/>
      <c r="J105" s="339"/>
      <c r="K105" s="339"/>
      <c r="L105" s="339"/>
      <c r="M105" s="339"/>
      <c r="N105" s="339"/>
      <c r="O105" s="311"/>
      <c r="P105" s="339"/>
      <c r="Q105" s="339"/>
      <c r="R105" s="339"/>
      <c r="S105" s="339"/>
      <c r="T105" s="339"/>
      <c r="U105" s="339"/>
      <c r="V105" s="339"/>
    </row>
    <row r="106" spans="2:22" ht="15.6">
      <c r="B106" s="45" t="s">
        <v>21</v>
      </c>
      <c r="C106" s="46" t="s">
        <v>14</v>
      </c>
      <c r="D106" s="47">
        <v>100</v>
      </c>
      <c r="E106" s="46" t="s">
        <v>34</v>
      </c>
      <c r="F106" s="311"/>
      <c r="G106" s="685"/>
      <c r="H106" s="414"/>
      <c r="I106" s="311"/>
      <c r="J106" s="339"/>
      <c r="K106" s="339"/>
      <c r="L106" s="339"/>
      <c r="M106" s="339"/>
      <c r="N106" s="339"/>
      <c r="O106" s="311"/>
      <c r="P106" s="339"/>
      <c r="Q106" s="339"/>
      <c r="R106" s="339"/>
      <c r="S106" s="339"/>
      <c r="T106" s="339"/>
      <c r="U106" s="339"/>
      <c r="V106" s="339"/>
    </row>
    <row r="107" spans="2:22" s="66" customFormat="1" ht="15.6">
      <c r="B107" s="54" t="s">
        <v>21</v>
      </c>
      <c r="C107" s="55" t="s">
        <v>14</v>
      </c>
      <c r="D107" s="56" t="s">
        <v>123</v>
      </c>
      <c r="E107" s="57" t="s">
        <v>121</v>
      </c>
      <c r="F107" s="307"/>
      <c r="G107" s="685"/>
      <c r="H107" s="414"/>
      <c r="I107" s="307"/>
      <c r="J107" s="335"/>
      <c r="K107" s="338"/>
      <c r="L107" s="335"/>
      <c r="M107" s="335"/>
      <c r="N107" s="335"/>
      <c r="O107" s="333"/>
      <c r="P107" s="338"/>
      <c r="Q107" s="335"/>
      <c r="R107" s="335"/>
      <c r="S107" s="336"/>
      <c r="T107" s="338"/>
      <c r="U107" s="335"/>
      <c r="V107" s="335"/>
    </row>
    <row r="108" spans="2:22" ht="15.6">
      <c r="B108" s="45" t="s">
        <v>21</v>
      </c>
      <c r="C108" s="46" t="s">
        <v>14</v>
      </c>
      <c r="D108" s="47">
        <v>110</v>
      </c>
      <c r="E108" s="46" t="s">
        <v>31</v>
      </c>
      <c r="F108" s="311"/>
      <c r="G108" s="685"/>
      <c r="H108" s="414"/>
      <c r="I108" s="311"/>
      <c r="J108" s="339"/>
      <c r="K108" s="339"/>
      <c r="L108" s="339"/>
      <c r="M108" s="339"/>
      <c r="N108" s="339"/>
      <c r="O108" s="311"/>
      <c r="P108" s="339"/>
      <c r="Q108" s="339"/>
      <c r="R108" s="339"/>
      <c r="S108" s="339"/>
      <c r="T108" s="339"/>
      <c r="U108" s="339"/>
      <c r="V108" s="339"/>
    </row>
    <row r="109" spans="2:22" ht="15.6">
      <c r="B109" s="45" t="s">
        <v>21</v>
      </c>
      <c r="C109" s="46" t="s">
        <v>14</v>
      </c>
      <c r="D109" s="47">
        <v>110</v>
      </c>
      <c r="E109" s="46" t="s">
        <v>118</v>
      </c>
      <c r="F109" s="311"/>
      <c r="G109" s="685"/>
      <c r="H109" s="414"/>
      <c r="I109" s="311"/>
      <c r="J109" s="339"/>
      <c r="K109" s="339"/>
      <c r="L109" s="339"/>
      <c r="M109" s="339"/>
      <c r="N109" s="339"/>
      <c r="O109" s="311"/>
      <c r="P109" s="339"/>
      <c r="Q109" s="339"/>
      <c r="R109" s="339"/>
      <c r="S109" s="339"/>
      <c r="T109" s="339"/>
      <c r="U109" s="339"/>
      <c r="V109" s="339"/>
    </row>
    <row r="110" spans="2:22" ht="15.6">
      <c r="B110" s="45" t="s">
        <v>21</v>
      </c>
      <c r="C110" s="46" t="s">
        <v>14</v>
      </c>
      <c r="D110" s="47">
        <v>110</v>
      </c>
      <c r="E110" s="46" t="s">
        <v>119</v>
      </c>
      <c r="F110" s="311"/>
      <c r="G110" s="685"/>
      <c r="H110" s="414"/>
      <c r="I110" s="311"/>
      <c r="J110" s="339"/>
      <c r="K110" s="339"/>
      <c r="L110" s="339"/>
      <c r="M110" s="339"/>
      <c r="N110" s="339"/>
      <c r="O110" s="311"/>
      <c r="P110" s="339"/>
      <c r="Q110" s="339"/>
      <c r="R110" s="339"/>
      <c r="S110" s="339"/>
      <c r="T110" s="339"/>
      <c r="U110" s="339"/>
      <c r="V110" s="339"/>
    </row>
    <row r="111" spans="2:22" ht="15.6">
      <c r="B111" s="45" t="s">
        <v>21</v>
      </c>
      <c r="C111" s="46" t="s">
        <v>14</v>
      </c>
      <c r="D111" s="47">
        <v>110</v>
      </c>
      <c r="E111" s="46" t="s">
        <v>34</v>
      </c>
      <c r="F111" s="311"/>
      <c r="G111" s="685"/>
      <c r="H111" s="414"/>
      <c r="I111" s="311"/>
      <c r="J111" s="339"/>
      <c r="K111" s="339"/>
      <c r="L111" s="339"/>
      <c r="M111" s="339"/>
      <c r="N111" s="339"/>
      <c r="O111" s="311"/>
      <c r="P111" s="339"/>
      <c r="Q111" s="339"/>
      <c r="R111" s="339"/>
      <c r="S111" s="339"/>
      <c r="T111" s="339"/>
      <c r="U111" s="339"/>
      <c r="V111" s="339"/>
    </row>
    <row r="112" spans="2:22" s="66" customFormat="1" ht="15.6">
      <c r="B112" s="54" t="s">
        <v>21</v>
      </c>
      <c r="C112" s="55" t="s">
        <v>14</v>
      </c>
      <c r="D112" s="56" t="s">
        <v>124</v>
      </c>
      <c r="E112" s="57" t="s">
        <v>121</v>
      </c>
      <c r="F112" s="307"/>
      <c r="G112" s="685"/>
      <c r="H112" s="414"/>
      <c r="I112" s="307"/>
      <c r="J112" s="335"/>
      <c r="K112" s="338"/>
      <c r="L112" s="335"/>
      <c r="M112" s="335"/>
      <c r="N112" s="335"/>
      <c r="O112" s="333"/>
      <c r="P112" s="338"/>
      <c r="Q112" s="335"/>
      <c r="R112" s="335"/>
      <c r="S112" s="336"/>
      <c r="T112" s="338"/>
      <c r="U112" s="335"/>
      <c r="V112" s="335"/>
    </row>
    <row r="113" spans="2:26" ht="15.6">
      <c r="B113" s="45" t="s">
        <v>21</v>
      </c>
      <c r="C113" s="46" t="s">
        <v>14</v>
      </c>
      <c r="D113" s="47">
        <v>120</v>
      </c>
      <c r="E113" s="46" t="s">
        <v>31</v>
      </c>
      <c r="F113" s="311"/>
      <c r="G113" s="685"/>
      <c r="H113" s="414"/>
      <c r="I113" s="311"/>
      <c r="J113" s="339"/>
      <c r="K113" s="339"/>
      <c r="L113" s="339"/>
      <c r="M113" s="339"/>
      <c r="N113" s="339"/>
      <c r="O113" s="311"/>
      <c r="P113" s="339"/>
      <c r="Q113" s="339"/>
      <c r="R113" s="339"/>
      <c r="S113" s="339"/>
      <c r="T113" s="339"/>
      <c r="U113" s="339"/>
      <c r="V113" s="339"/>
    </row>
    <row r="114" spans="2:26" ht="15.6">
      <c r="B114" s="45" t="s">
        <v>21</v>
      </c>
      <c r="C114" s="46" t="s">
        <v>14</v>
      </c>
      <c r="D114" s="47">
        <v>120</v>
      </c>
      <c r="E114" s="46" t="s">
        <v>118</v>
      </c>
      <c r="F114" s="311"/>
      <c r="G114" s="685"/>
      <c r="H114" s="414"/>
      <c r="I114" s="311"/>
      <c r="J114" s="339"/>
      <c r="K114" s="339"/>
      <c r="L114" s="339"/>
      <c r="M114" s="339"/>
      <c r="N114" s="339"/>
      <c r="O114" s="311"/>
      <c r="P114" s="339"/>
      <c r="Q114" s="339"/>
      <c r="R114" s="339"/>
      <c r="S114" s="339"/>
      <c r="T114" s="339"/>
      <c r="U114" s="339"/>
      <c r="V114" s="339"/>
    </row>
    <row r="115" spans="2:26" ht="15.6">
      <c r="B115" s="45" t="s">
        <v>21</v>
      </c>
      <c r="C115" s="46" t="s">
        <v>14</v>
      </c>
      <c r="D115" s="47">
        <v>120</v>
      </c>
      <c r="E115" s="46" t="s">
        <v>119</v>
      </c>
      <c r="F115" s="311"/>
      <c r="G115" s="685"/>
      <c r="H115" s="414"/>
      <c r="I115" s="311"/>
      <c r="J115" s="339"/>
      <c r="K115" s="339"/>
      <c r="L115" s="339"/>
      <c r="M115" s="339"/>
      <c r="N115" s="339"/>
      <c r="O115" s="311"/>
      <c r="P115" s="339"/>
      <c r="Q115" s="339"/>
      <c r="R115" s="339"/>
      <c r="S115" s="339"/>
      <c r="T115" s="339"/>
      <c r="U115" s="339"/>
      <c r="V115" s="339"/>
    </row>
    <row r="116" spans="2:26" ht="15.6">
      <c r="B116" s="45" t="s">
        <v>21</v>
      </c>
      <c r="C116" s="46" t="s">
        <v>14</v>
      </c>
      <c r="D116" s="47">
        <v>120</v>
      </c>
      <c r="E116" s="46" t="s">
        <v>34</v>
      </c>
      <c r="F116" s="311"/>
      <c r="G116" s="685"/>
      <c r="H116" s="414"/>
      <c r="I116" s="311"/>
      <c r="J116" s="339"/>
      <c r="K116" s="339"/>
      <c r="L116" s="339"/>
      <c r="M116" s="339"/>
      <c r="N116" s="339"/>
      <c r="O116" s="311"/>
      <c r="P116" s="339"/>
      <c r="Q116" s="339"/>
      <c r="R116" s="339"/>
      <c r="S116" s="339"/>
      <c r="T116" s="339"/>
      <c r="U116" s="339"/>
      <c r="V116" s="339"/>
    </row>
    <row r="117" spans="2:26" s="66" customFormat="1" ht="15.6">
      <c r="B117" s="54" t="s">
        <v>21</v>
      </c>
      <c r="C117" s="55" t="s">
        <v>14</v>
      </c>
      <c r="D117" s="56" t="s">
        <v>125</v>
      </c>
      <c r="E117" s="57" t="s">
        <v>121</v>
      </c>
      <c r="F117" s="307"/>
      <c r="G117" s="685"/>
      <c r="H117" s="414"/>
      <c r="I117" s="307"/>
      <c r="J117" s="335"/>
      <c r="K117" s="338"/>
      <c r="L117" s="335"/>
      <c r="M117" s="335"/>
      <c r="N117" s="335"/>
      <c r="O117" s="333"/>
      <c r="P117" s="338"/>
      <c r="Q117" s="335"/>
      <c r="R117" s="335"/>
      <c r="S117" s="336"/>
      <c r="T117" s="338"/>
      <c r="U117" s="335"/>
      <c r="V117" s="335"/>
    </row>
    <row r="118" spans="2:26" ht="15.6">
      <c r="B118" s="45" t="s">
        <v>21</v>
      </c>
      <c r="C118" s="46" t="s">
        <v>14</v>
      </c>
      <c r="D118" s="47">
        <v>130</v>
      </c>
      <c r="E118" s="46" t="s">
        <v>31</v>
      </c>
      <c r="F118" s="311"/>
      <c r="G118" s="685"/>
      <c r="H118" s="414"/>
      <c r="I118" s="311"/>
      <c r="J118" s="339"/>
      <c r="K118" s="339"/>
      <c r="L118" s="339"/>
      <c r="M118" s="339"/>
      <c r="N118" s="339"/>
      <c r="O118" s="311"/>
      <c r="P118" s="339"/>
      <c r="Q118" s="339"/>
      <c r="R118" s="339"/>
      <c r="S118" s="339"/>
      <c r="T118" s="339"/>
      <c r="U118" s="339"/>
      <c r="V118" s="339"/>
    </row>
    <row r="119" spans="2:26" ht="15.6">
      <c r="B119" s="45" t="s">
        <v>21</v>
      </c>
      <c r="C119" s="46" t="s">
        <v>14</v>
      </c>
      <c r="D119" s="47">
        <v>130</v>
      </c>
      <c r="E119" s="46" t="s">
        <v>118</v>
      </c>
      <c r="F119" s="311"/>
      <c r="G119" s="685"/>
      <c r="H119" s="414"/>
      <c r="I119" s="311"/>
      <c r="J119" s="339"/>
      <c r="K119" s="339"/>
      <c r="L119" s="339"/>
      <c r="M119" s="339"/>
      <c r="N119" s="339"/>
      <c r="O119" s="311"/>
      <c r="P119" s="339"/>
      <c r="Q119" s="339"/>
      <c r="R119" s="339"/>
      <c r="S119" s="339"/>
      <c r="T119" s="339"/>
      <c r="U119" s="339"/>
      <c r="V119" s="339"/>
    </row>
    <row r="120" spans="2:26" ht="15.6">
      <c r="B120" s="45" t="s">
        <v>21</v>
      </c>
      <c r="C120" s="46" t="s">
        <v>14</v>
      </c>
      <c r="D120" s="47">
        <v>130</v>
      </c>
      <c r="E120" s="46" t="s">
        <v>119</v>
      </c>
      <c r="F120" s="311"/>
      <c r="G120" s="685"/>
      <c r="H120" s="414"/>
      <c r="I120" s="311"/>
      <c r="J120" s="339"/>
      <c r="K120" s="339"/>
      <c r="L120" s="339"/>
      <c r="M120" s="339"/>
      <c r="N120" s="339"/>
      <c r="O120" s="311"/>
      <c r="P120" s="339"/>
      <c r="Q120" s="339"/>
      <c r="R120" s="339"/>
      <c r="S120" s="339"/>
      <c r="T120" s="339"/>
      <c r="U120" s="339"/>
      <c r="V120" s="339"/>
    </row>
    <row r="121" spans="2:26" ht="15.6">
      <c r="B121" s="45" t="s">
        <v>21</v>
      </c>
      <c r="C121" s="46" t="s">
        <v>14</v>
      </c>
      <c r="D121" s="47">
        <v>130</v>
      </c>
      <c r="E121" s="46" t="s">
        <v>34</v>
      </c>
      <c r="F121" s="311"/>
      <c r="G121" s="685"/>
      <c r="H121" s="414"/>
      <c r="I121" s="311"/>
      <c r="J121" s="339"/>
      <c r="K121" s="339"/>
      <c r="L121" s="339"/>
      <c r="M121" s="339"/>
      <c r="N121" s="339"/>
      <c r="O121" s="311"/>
      <c r="P121" s="339"/>
      <c r="Q121" s="339"/>
      <c r="R121" s="339"/>
      <c r="S121" s="339"/>
      <c r="T121" s="339"/>
      <c r="U121" s="339"/>
      <c r="V121" s="339"/>
    </row>
    <row r="122" spans="2:26" s="66" customFormat="1" ht="15.6">
      <c r="B122" s="54" t="s">
        <v>21</v>
      </c>
      <c r="C122" s="55" t="s">
        <v>14</v>
      </c>
      <c r="D122" s="56" t="s">
        <v>126</v>
      </c>
      <c r="E122" s="57" t="s">
        <v>121</v>
      </c>
      <c r="F122" s="307"/>
      <c r="G122" s="685"/>
      <c r="H122" s="414"/>
      <c r="I122" s="307"/>
      <c r="J122" s="335"/>
      <c r="K122" s="338"/>
      <c r="L122" s="335"/>
      <c r="M122" s="335"/>
      <c r="N122" s="335"/>
      <c r="O122" s="333"/>
      <c r="P122" s="338"/>
      <c r="Q122" s="335"/>
      <c r="R122" s="335"/>
      <c r="S122" s="336"/>
      <c r="T122" s="338"/>
      <c r="U122" s="335"/>
      <c r="V122" s="335"/>
    </row>
    <row r="123" spans="2:26" ht="15.6">
      <c r="B123" s="54" t="s">
        <v>21</v>
      </c>
      <c r="C123" s="55" t="s">
        <v>14</v>
      </c>
      <c r="D123" s="67" t="s">
        <v>127</v>
      </c>
      <c r="E123" s="68" t="s">
        <v>31</v>
      </c>
      <c r="F123" s="307">
        <v>16</v>
      </c>
      <c r="G123" s="685">
        <v>55351</v>
      </c>
      <c r="H123" s="685">
        <v>55351</v>
      </c>
      <c r="I123" s="678">
        <v>0.11</v>
      </c>
      <c r="J123" s="679">
        <v>123.47280085273999</v>
      </c>
      <c r="K123" s="679">
        <v>8.8621155382647185E-2</v>
      </c>
      <c r="L123" s="679">
        <v>123.29910338819001</v>
      </c>
      <c r="M123" s="679">
        <v>123.64649831729</v>
      </c>
      <c r="N123" s="679">
        <v>20.849643177441401</v>
      </c>
      <c r="O123" s="680">
        <v>145</v>
      </c>
      <c r="P123" s="679">
        <v>0.28387478489031132</v>
      </c>
      <c r="Q123" s="679">
        <v>144.44360542161499</v>
      </c>
      <c r="R123" s="679">
        <v>146.376394578385</v>
      </c>
      <c r="S123" s="679">
        <v>0.62298784123141404</v>
      </c>
      <c r="T123" s="679">
        <v>2.0599407449461999E-3</v>
      </c>
      <c r="U123" s="679">
        <v>0.61895043152918605</v>
      </c>
      <c r="V123" s="679">
        <v>0.62702525093364203</v>
      </c>
      <c r="X123" s="66"/>
      <c r="Z123" s="66"/>
    </row>
    <row r="124" spans="2:26" ht="15.6">
      <c r="B124" s="54" t="s">
        <v>21</v>
      </c>
      <c r="C124" s="55" t="s">
        <v>14</v>
      </c>
      <c r="D124" s="67" t="s">
        <v>127</v>
      </c>
      <c r="E124" s="68" t="s">
        <v>118</v>
      </c>
      <c r="F124" s="307">
        <v>16</v>
      </c>
      <c r="G124" s="685">
        <v>12113</v>
      </c>
      <c r="H124" s="685">
        <v>12113</v>
      </c>
      <c r="I124" s="678">
        <v>0.11</v>
      </c>
      <c r="J124" s="679">
        <v>106.14917856848</v>
      </c>
      <c r="K124" s="679">
        <v>0.16200034733520097</v>
      </c>
      <c r="L124" s="679">
        <v>105.831657887703</v>
      </c>
      <c r="M124" s="679">
        <v>106.466699249258</v>
      </c>
      <c r="N124" s="679">
        <v>17.8281542531989</v>
      </c>
      <c r="O124" s="680">
        <v>126</v>
      </c>
      <c r="P124" s="679">
        <v>0.3745106347678569</v>
      </c>
      <c r="Q124" s="679">
        <v>125.265959155855</v>
      </c>
      <c r="R124" s="679">
        <v>126.644040844144</v>
      </c>
      <c r="S124" s="679">
        <v>0.88706348551143399</v>
      </c>
      <c r="T124" s="679">
        <v>2.8758662410054E-3</v>
      </c>
      <c r="U124" s="679">
        <v>0.88142689121024798</v>
      </c>
      <c r="V124" s="679">
        <v>0.89270007981262001</v>
      </c>
      <c r="X124" s="66"/>
      <c r="Z124" s="66"/>
    </row>
    <row r="125" spans="2:26" ht="15.6">
      <c r="B125" s="54" t="s">
        <v>21</v>
      </c>
      <c r="C125" s="55" t="s">
        <v>14</v>
      </c>
      <c r="D125" s="67" t="s">
        <v>127</v>
      </c>
      <c r="E125" s="68" t="s">
        <v>119</v>
      </c>
      <c r="F125" s="307">
        <v>16</v>
      </c>
      <c r="G125" s="685">
        <v>32123</v>
      </c>
      <c r="H125" s="685">
        <v>32123</v>
      </c>
      <c r="I125" s="678">
        <v>0.11</v>
      </c>
      <c r="J125" s="679">
        <v>90.1195405161411</v>
      </c>
      <c r="K125" s="679">
        <v>3.5969114910713237E-2</v>
      </c>
      <c r="L125" s="679">
        <v>90.049041050916102</v>
      </c>
      <c r="M125" s="679">
        <v>90.190039981366098</v>
      </c>
      <c r="N125" s="679">
        <v>6.4465805845704596</v>
      </c>
      <c r="O125" s="680">
        <v>94</v>
      </c>
      <c r="P125" s="679">
        <v>0</v>
      </c>
      <c r="Q125" s="679">
        <v>94</v>
      </c>
      <c r="R125" s="679">
        <v>94</v>
      </c>
      <c r="S125" s="679">
        <v>4.2773090931731199E-2</v>
      </c>
      <c r="T125" s="679">
        <v>1.1289760216730001E-3</v>
      </c>
      <c r="U125" s="679">
        <v>4.0560338572388902E-2</v>
      </c>
      <c r="V125" s="679">
        <v>4.4985843291073503E-2</v>
      </c>
      <c r="X125" s="66"/>
      <c r="Z125" s="66"/>
    </row>
    <row r="126" spans="2:26" ht="15.6">
      <c r="B126" s="54" t="s">
        <v>21</v>
      </c>
      <c r="C126" s="55" t="s">
        <v>14</v>
      </c>
      <c r="D126" s="67" t="s">
        <v>127</v>
      </c>
      <c r="E126" s="68" t="s">
        <v>34</v>
      </c>
      <c r="F126" s="307">
        <v>15</v>
      </c>
      <c r="G126" s="685">
        <v>203</v>
      </c>
      <c r="H126" s="685">
        <v>203</v>
      </c>
      <c r="I126" s="678">
        <v>0.11</v>
      </c>
      <c r="J126" s="679">
        <v>125.571428571429</v>
      </c>
      <c r="K126" s="679">
        <v>1.7106362351234652</v>
      </c>
      <c r="L126" s="679">
        <v>122.218581550587</v>
      </c>
      <c r="M126" s="679">
        <v>128.92427559227099</v>
      </c>
      <c r="N126" s="679">
        <v>24.227236359363101</v>
      </c>
      <c r="O126" s="680">
        <v>149</v>
      </c>
      <c r="P126" s="679">
        <v>2.5921536369285656</v>
      </c>
      <c r="Q126" s="679">
        <v>143.91937887162001</v>
      </c>
      <c r="R126" s="679">
        <v>152.88062112838099</v>
      </c>
      <c r="S126" s="679">
        <v>0.64532019704433496</v>
      </c>
      <c r="T126" s="679">
        <v>3.3578233062814197E-2</v>
      </c>
      <c r="U126" s="679">
        <v>0.57950806905760999</v>
      </c>
      <c r="V126" s="679">
        <v>0.71113232503106105</v>
      </c>
      <c r="X126" s="66"/>
      <c r="Z126" s="66"/>
    </row>
    <row r="127" spans="2:26" s="66" customFormat="1" ht="15.6">
      <c r="B127" s="76" t="s">
        <v>21</v>
      </c>
      <c r="C127" s="77" t="s">
        <v>128</v>
      </c>
      <c r="D127" s="78" t="s">
        <v>127</v>
      </c>
      <c r="E127" s="79" t="s">
        <v>121</v>
      </c>
      <c r="F127" s="315">
        <v>16</v>
      </c>
      <c r="G127" s="703">
        <v>99790</v>
      </c>
      <c r="H127" s="703">
        <v>99790</v>
      </c>
      <c r="I127" s="688">
        <v>0.11</v>
      </c>
      <c r="J127" s="689">
        <v>110.637629020944</v>
      </c>
      <c r="K127" s="689">
        <v>7.2467879373470961E-2</v>
      </c>
      <c r="L127" s="689">
        <v>110.495591977372</v>
      </c>
      <c r="M127" s="689">
        <v>110.77966606451599</v>
      </c>
      <c r="N127" s="689">
        <v>22.892423770752899</v>
      </c>
      <c r="O127" s="690">
        <v>136</v>
      </c>
      <c r="P127" s="689">
        <v>0</v>
      </c>
      <c r="Q127" s="689">
        <v>136</v>
      </c>
      <c r="R127" s="689">
        <v>136</v>
      </c>
      <c r="S127" s="689">
        <v>0.46831345826235099</v>
      </c>
      <c r="T127" s="689">
        <v>1.5796200650098199E-3</v>
      </c>
      <c r="U127" s="689">
        <v>0.46521745980125401</v>
      </c>
      <c r="V127" s="689">
        <v>0.47140945672344797</v>
      </c>
    </row>
    <row r="128" spans="2:26" ht="15.6">
      <c r="B128" s="45" t="s">
        <v>21</v>
      </c>
      <c r="C128" s="46" t="s">
        <v>12</v>
      </c>
      <c r="D128" s="47">
        <v>60</v>
      </c>
      <c r="E128" s="46" t="s">
        <v>31</v>
      </c>
      <c r="F128" s="304"/>
      <c r="G128" s="683"/>
      <c r="H128" s="684"/>
      <c r="I128" s="304"/>
      <c r="J128" s="332"/>
      <c r="K128" s="332"/>
      <c r="L128" s="332"/>
      <c r="M128" s="332"/>
      <c r="N128" s="332"/>
      <c r="O128" s="304"/>
      <c r="P128" s="332"/>
      <c r="Q128" s="332"/>
      <c r="R128" s="332"/>
      <c r="S128" s="332"/>
      <c r="T128" s="332"/>
      <c r="U128" s="332"/>
      <c r="V128" s="332"/>
    </row>
    <row r="129" spans="2:26" ht="15.6">
      <c r="B129" s="45" t="s">
        <v>21</v>
      </c>
      <c r="C129" s="46" t="s">
        <v>12</v>
      </c>
      <c r="D129" s="47">
        <v>60</v>
      </c>
      <c r="E129" s="46" t="s">
        <v>118</v>
      </c>
      <c r="F129" s="304"/>
      <c r="G129" s="683"/>
      <c r="H129" s="684"/>
      <c r="I129" s="304"/>
      <c r="J129" s="332"/>
      <c r="K129" s="332"/>
      <c r="L129" s="332"/>
      <c r="M129" s="332"/>
      <c r="N129" s="332"/>
      <c r="O129" s="304"/>
      <c r="P129" s="332"/>
      <c r="Q129" s="332"/>
      <c r="R129" s="332"/>
      <c r="S129" s="332"/>
      <c r="T129" s="332"/>
      <c r="U129" s="332"/>
      <c r="V129" s="332"/>
    </row>
    <row r="130" spans="2:26" ht="15.6">
      <c r="B130" s="45" t="s">
        <v>21</v>
      </c>
      <c r="C130" s="46" t="s">
        <v>12</v>
      </c>
      <c r="D130" s="47">
        <v>60</v>
      </c>
      <c r="E130" s="46" t="s">
        <v>119</v>
      </c>
      <c r="F130" s="304"/>
      <c r="G130" s="683"/>
      <c r="H130" s="684"/>
      <c r="I130" s="304"/>
      <c r="J130" s="332"/>
      <c r="K130" s="332"/>
      <c r="L130" s="332"/>
      <c r="M130" s="332"/>
      <c r="N130" s="332"/>
      <c r="O130" s="304"/>
      <c r="P130" s="332"/>
      <c r="Q130" s="332"/>
      <c r="R130" s="332"/>
      <c r="S130" s="332"/>
      <c r="T130" s="332"/>
      <c r="U130" s="332"/>
      <c r="V130" s="332"/>
    </row>
    <row r="131" spans="2:26" ht="15.6">
      <c r="B131" s="45" t="s">
        <v>21</v>
      </c>
      <c r="C131" s="46" t="s">
        <v>12</v>
      </c>
      <c r="D131" s="47">
        <v>60</v>
      </c>
      <c r="E131" s="46" t="s">
        <v>34</v>
      </c>
      <c r="F131" s="304"/>
      <c r="G131" s="683"/>
      <c r="H131" s="684"/>
      <c r="I131" s="304"/>
      <c r="J131" s="332"/>
      <c r="K131" s="332"/>
      <c r="L131" s="332"/>
      <c r="M131" s="332"/>
      <c r="N131" s="332"/>
      <c r="O131" s="304"/>
      <c r="P131" s="332"/>
      <c r="Q131" s="332"/>
      <c r="R131" s="332"/>
      <c r="S131" s="332"/>
      <c r="T131" s="332"/>
      <c r="U131" s="332"/>
      <c r="V131" s="332"/>
    </row>
    <row r="132" spans="2:26" ht="15.6">
      <c r="B132" s="54" t="s">
        <v>21</v>
      </c>
      <c r="C132" s="55" t="s">
        <v>12</v>
      </c>
      <c r="D132" s="56" t="s">
        <v>129</v>
      </c>
      <c r="E132" s="57" t="s">
        <v>121</v>
      </c>
      <c r="F132" s="307"/>
      <c r="G132" s="685"/>
      <c r="H132" s="414"/>
      <c r="I132" s="307"/>
      <c r="J132" s="335"/>
      <c r="K132" s="338"/>
      <c r="L132" s="335"/>
      <c r="M132" s="335"/>
      <c r="N132" s="335"/>
      <c r="O132" s="333"/>
      <c r="P132" s="338"/>
      <c r="Q132" s="335"/>
      <c r="R132" s="335"/>
      <c r="S132" s="336"/>
      <c r="T132" s="338"/>
      <c r="U132" s="335"/>
      <c r="V132" s="335"/>
      <c r="X132" s="66"/>
      <c r="Z132" s="66"/>
    </row>
    <row r="133" spans="2:26" ht="15.6">
      <c r="B133" s="45" t="s">
        <v>21</v>
      </c>
      <c r="C133" s="46" t="s">
        <v>12</v>
      </c>
      <c r="D133" s="47">
        <v>70</v>
      </c>
      <c r="E133" s="46" t="s">
        <v>31</v>
      </c>
      <c r="F133" s="304"/>
      <c r="G133" s="683"/>
      <c r="H133" s="684"/>
      <c r="I133" s="304"/>
      <c r="J133" s="332"/>
      <c r="K133" s="332"/>
      <c r="L133" s="332"/>
      <c r="M133" s="332"/>
      <c r="N133" s="332"/>
      <c r="O133" s="304"/>
      <c r="P133" s="332"/>
      <c r="Q133" s="332"/>
      <c r="R133" s="332"/>
      <c r="S133" s="332"/>
      <c r="T133" s="332"/>
      <c r="U133" s="332"/>
      <c r="V133" s="332"/>
    </row>
    <row r="134" spans="2:26" ht="15.6">
      <c r="B134" s="45" t="s">
        <v>21</v>
      </c>
      <c r="C134" s="46" t="s">
        <v>12</v>
      </c>
      <c r="D134" s="47">
        <v>70</v>
      </c>
      <c r="E134" s="46" t="s">
        <v>118</v>
      </c>
      <c r="F134" s="304"/>
      <c r="G134" s="683"/>
      <c r="H134" s="684"/>
      <c r="I134" s="304"/>
      <c r="J134" s="332"/>
      <c r="K134" s="332"/>
      <c r="L134" s="332"/>
      <c r="M134" s="332"/>
      <c r="N134" s="332"/>
      <c r="O134" s="304"/>
      <c r="P134" s="332"/>
      <c r="Q134" s="332"/>
      <c r="R134" s="332"/>
      <c r="S134" s="332"/>
      <c r="T134" s="332"/>
      <c r="U134" s="332"/>
      <c r="V134" s="332"/>
    </row>
    <row r="135" spans="2:26" ht="15.6">
      <c r="B135" s="45" t="s">
        <v>21</v>
      </c>
      <c r="C135" s="46" t="s">
        <v>12</v>
      </c>
      <c r="D135" s="47">
        <v>70</v>
      </c>
      <c r="E135" s="46" t="s">
        <v>119</v>
      </c>
      <c r="F135" s="304"/>
      <c r="G135" s="683"/>
      <c r="H135" s="684"/>
      <c r="I135" s="304"/>
      <c r="J135" s="332"/>
      <c r="K135" s="332"/>
      <c r="L135" s="332"/>
      <c r="M135" s="332"/>
      <c r="N135" s="332"/>
      <c r="O135" s="304"/>
      <c r="P135" s="332"/>
      <c r="Q135" s="332"/>
      <c r="R135" s="332"/>
      <c r="S135" s="332"/>
      <c r="T135" s="332"/>
      <c r="U135" s="332"/>
      <c r="V135" s="332"/>
    </row>
    <row r="136" spans="2:26" ht="15.6">
      <c r="B136" s="45" t="s">
        <v>21</v>
      </c>
      <c r="C136" s="46" t="s">
        <v>12</v>
      </c>
      <c r="D136" s="47">
        <v>70</v>
      </c>
      <c r="E136" s="46" t="s">
        <v>34</v>
      </c>
      <c r="F136" s="304"/>
      <c r="G136" s="683"/>
      <c r="H136" s="684"/>
      <c r="I136" s="304"/>
      <c r="J136" s="332"/>
      <c r="K136" s="332"/>
      <c r="L136" s="332"/>
      <c r="M136" s="332"/>
      <c r="N136" s="332"/>
      <c r="O136" s="304"/>
      <c r="P136" s="332"/>
      <c r="Q136" s="332"/>
      <c r="R136" s="332"/>
      <c r="S136" s="332"/>
      <c r="T136" s="332"/>
      <c r="U136" s="332"/>
      <c r="V136" s="332"/>
    </row>
    <row r="137" spans="2:26" ht="15.6">
      <c r="B137" s="54" t="s">
        <v>21</v>
      </c>
      <c r="C137" s="55" t="s">
        <v>12</v>
      </c>
      <c r="D137" s="56" t="s">
        <v>130</v>
      </c>
      <c r="E137" s="57" t="s">
        <v>121</v>
      </c>
      <c r="F137" s="307"/>
      <c r="G137" s="685"/>
      <c r="H137" s="414"/>
      <c r="I137" s="307"/>
      <c r="J137" s="335"/>
      <c r="K137" s="338"/>
      <c r="L137" s="335"/>
      <c r="M137" s="335"/>
      <c r="N137" s="335"/>
      <c r="O137" s="333"/>
      <c r="P137" s="338"/>
      <c r="Q137" s="335"/>
      <c r="R137" s="335"/>
      <c r="S137" s="336"/>
      <c r="T137" s="338"/>
      <c r="U137" s="335"/>
      <c r="V137" s="335"/>
      <c r="X137" s="66"/>
      <c r="Z137" s="66"/>
    </row>
    <row r="138" spans="2:26" ht="15.6">
      <c r="B138" s="45" t="s">
        <v>21</v>
      </c>
      <c r="C138" s="46" t="s">
        <v>12</v>
      </c>
      <c r="D138" s="47">
        <v>80</v>
      </c>
      <c r="E138" s="46" t="s">
        <v>31</v>
      </c>
      <c r="F138" s="304"/>
      <c r="G138" s="683"/>
      <c r="H138" s="684"/>
      <c r="I138" s="304"/>
      <c r="J138" s="332"/>
      <c r="K138" s="332"/>
      <c r="L138" s="332"/>
      <c r="M138" s="332"/>
      <c r="N138" s="332"/>
      <c r="O138" s="304"/>
      <c r="P138" s="332"/>
      <c r="Q138" s="332"/>
      <c r="R138" s="332"/>
      <c r="S138" s="332"/>
      <c r="T138" s="332"/>
      <c r="U138" s="332"/>
      <c r="V138" s="332"/>
    </row>
    <row r="139" spans="2:26" ht="15.6">
      <c r="B139" s="45" t="s">
        <v>21</v>
      </c>
      <c r="C139" s="46" t="s">
        <v>12</v>
      </c>
      <c r="D139" s="47">
        <v>80</v>
      </c>
      <c r="E139" s="46" t="s">
        <v>118</v>
      </c>
      <c r="F139" s="304"/>
      <c r="G139" s="683"/>
      <c r="H139" s="684"/>
      <c r="I139" s="304"/>
      <c r="J139" s="332"/>
      <c r="K139" s="332"/>
      <c r="L139" s="332"/>
      <c r="M139" s="332"/>
      <c r="N139" s="332"/>
      <c r="O139" s="304"/>
      <c r="P139" s="332"/>
      <c r="Q139" s="332"/>
      <c r="R139" s="332"/>
      <c r="S139" s="332"/>
      <c r="T139" s="332"/>
      <c r="U139" s="332"/>
      <c r="V139" s="332"/>
    </row>
    <row r="140" spans="2:26" ht="15.6">
      <c r="B140" s="45" t="s">
        <v>21</v>
      </c>
      <c r="C140" s="46" t="s">
        <v>12</v>
      </c>
      <c r="D140" s="47">
        <v>80</v>
      </c>
      <c r="E140" s="46" t="s">
        <v>119</v>
      </c>
      <c r="F140" s="304"/>
      <c r="G140" s="683"/>
      <c r="H140" s="684"/>
      <c r="I140" s="304"/>
      <c r="J140" s="332"/>
      <c r="K140" s="332"/>
      <c r="L140" s="332"/>
      <c r="M140" s="332"/>
      <c r="N140" s="332"/>
      <c r="O140" s="304"/>
      <c r="P140" s="332"/>
      <c r="Q140" s="332"/>
      <c r="R140" s="332"/>
      <c r="S140" s="332"/>
      <c r="T140" s="332"/>
      <c r="U140" s="332"/>
      <c r="V140" s="332"/>
    </row>
    <row r="141" spans="2:26" ht="15.6">
      <c r="B141" s="45" t="s">
        <v>21</v>
      </c>
      <c r="C141" s="46" t="s">
        <v>12</v>
      </c>
      <c r="D141" s="47">
        <v>80</v>
      </c>
      <c r="E141" s="46" t="s">
        <v>34</v>
      </c>
      <c r="F141" s="304"/>
      <c r="G141" s="683"/>
      <c r="H141" s="684"/>
      <c r="I141" s="304"/>
      <c r="J141" s="332"/>
      <c r="K141" s="332"/>
      <c r="L141" s="332"/>
      <c r="M141" s="332"/>
      <c r="N141" s="332"/>
      <c r="O141" s="304"/>
      <c r="P141" s="332"/>
      <c r="Q141" s="332"/>
      <c r="R141" s="332"/>
      <c r="S141" s="332"/>
      <c r="T141" s="332"/>
      <c r="U141" s="332"/>
      <c r="V141" s="332"/>
    </row>
    <row r="142" spans="2:26" ht="15.6">
      <c r="B142" s="54" t="s">
        <v>21</v>
      </c>
      <c r="C142" s="55" t="s">
        <v>12</v>
      </c>
      <c r="D142" s="56" t="s">
        <v>120</v>
      </c>
      <c r="E142" s="57" t="s">
        <v>121</v>
      </c>
      <c r="F142" s="307"/>
      <c r="G142" s="685"/>
      <c r="H142" s="414"/>
      <c r="I142" s="307"/>
      <c r="J142" s="335"/>
      <c r="K142" s="338"/>
      <c r="L142" s="335"/>
      <c r="M142" s="335"/>
      <c r="N142" s="335"/>
      <c r="O142" s="333"/>
      <c r="P142" s="338"/>
      <c r="Q142" s="335"/>
      <c r="R142" s="335"/>
      <c r="S142" s="336"/>
      <c r="T142" s="338"/>
      <c r="U142" s="335"/>
      <c r="V142" s="335"/>
      <c r="X142" s="66"/>
      <c r="Z142" s="66"/>
    </row>
    <row r="143" spans="2:26" ht="15.6">
      <c r="B143" s="45" t="s">
        <v>21</v>
      </c>
      <c r="C143" s="46" t="s">
        <v>12</v>
      </c>
      <c r="D143" s="47">
        <v>90</v>
      </c>
      <c r="E143" s="46" t="s">
        <v>31</v>
      </c>
      <c r="F143" s="47">
        <v>42</v>
      </c>
      <c r="G143" s="700">
        <v>22887</v>
      </c>
      <c r="H143" s="701">
        <v>22887</v>
      </c>
      <c r="I143" s="673">
        <v>3.57</v>
      </c>
      <c r="J143" s="674">
        <v>87.022239699392699</v>
      </c>
      <c r="K143" s="674">
        <v>0.11354062982535894</v>
      </c>
      <c r="L143" s="674">
        <v>86.799700064934996</v>
      </c>
      <c r="M143" s="674">
        <v>87.244779333850303</v>
      </c>
      <c r="N143" s="674">
        <v>17.1763446241103</v>
      </c>
      <c r="O143" s="675">
        <v>103</v>
      </c>
      <c r="P143" s="674">
        <v>0.68423599130051149</v>
      </c>
      <c r="Q143" s="674">
        <v>101.658897457051</v>
      </c>
      <c r="R143" s="674">
        <v>103.57110254294901</v>
      </c>
      <c r="S143" s="674">
        <v>0.62048324376283504</v>
      </c>
      <c r="T143" s="674">
        <v>3.2076433326072001E-3</v>
      </c>
      <c r="U143" s="674">
        <v>0.61419637830608498</v>
      </c>
      <c r="V143" s="674">
        <v>0.62677010921958498</v>
      </c>
    </row>
    <row r="144" spans="2:26" ht="15.6">
      <c r="B144" s="45" t="s">
        <v>21</v>
      </c>
      <c r="C144" s="46" t="s">
        <v>12</v>
      </c>
      <c r="D144" s="47">
        <v>90</v>
      </c>
      <c r="E144" s="46" t="s">
        <v>118</v>
      </c>
      <c r="F144" s="47">
        <v>42</v>
      </c>
      <c r="G144" s="700">
        <v>3763</v>
      </c>
      <c r="H144" s="701">
        <v>3763</v>
      </c>
      <c r="I144" s="673">
        <v>3.57</v>
      </c>
      <c r="J144" s="674">
        <v>85.888652670741394</v>
      </c>
      <c r="K144" s="674">
        <v>0.25851986379464187</v>
      </c>
      <c r="L144" s="674">
        <v>85.381953737703896</v>
      </c>
      <c r="M144" s="674">
        <v>86.395351603779005</v>
      </c>
      <c r="N144" s="674">
        <v>15.853649732902101</v>
      </c>
      <c r="O144" s="675">
        <v>101</v>
      </c>
      <c r="P144" s="674">
        <v>0.83194336365285959</v>
      </c>
      <c r="Q144" s="674">
        <v>99.369391007240395</v>
      </c>
      <c r="R144" s="674">
        <v>101.72060899276001</v>
      </c>
      <c r="S144" s="674">
        <v>0.65081052351846902</v>
      </c>
      <c r="T144" s="674">
        <v>7.77124762579748E-3</v>
      </c>
      <c r="U144" s="674">
        <v>0.63557915793682096</v>
      </c>
      <c r="V144" s="674">
        <v>0.66604188910011797</v>
      </c>
    </row>
    <row r="145" spans="2:26" ht="15.6">
      <c r="B145" s="45" t="s">
        <v>21</v>
      </c>
      <c r="C145" s="46" t="s">
        <v>12</v>
      </c>
      <c r="D145" s="47">
        <v>70</v>
      </c>
      <c r="E145" s="46" t="s">
        <v>119</v>
      </c>
      <c r="F145" s="47">
        <v>42</v>
      </c>
      <c r="G145" s="700">
        <v>6275</v>
      </c>
      <c r="H145" s="701">
        <v>6275</v>
      </c>
      <c r="I145" s="673">
        <v>3.57</v>
      </c>
      <c r="J145" s="674">
        <v>80.122709163346599</v>
      </c>
      <c r="K145" s="674">
        <v>0.12673672206963976</v>
      </c>
      <c r="L145" s="674">
        <v>79.874305188090105</v>
      </c>
      <c r="M145" s="674">
        <v>80.371113138603107</v>
      </c>
      <c r="N145" s="674">
        <v>10.0376841271754</v>
      </c>
      <c r="O145" s="675">
        <v>88</v>
      </c>
      <c r="P145" s="674">
        <v>0</v>
      </c>
      <c r="Q145" s="674">
        <v>88</v>
      </c>
      <c r="R145" s="674">
        <v>88</v>
      </c>
      <c r="S145" s="674">
        <v>0.12956175298804801</v>
      </c>
      <c r="T145" s="674">
        <v>4.2393622227748298E-3</v>
      </c>
      <c r="U145" s="674">
        <v>0.12125275564844901</v>
      </c>
      <c r="V145" s="674">
        <v>0.13787075032764601</v>
      </c>
    </row>
    <row r="146" spans="2:26" ht="15.6">
      <c r="B146" s="45" t="s">
        <v>21</v>
      </c>
      <c r="C146" s="46" t="s">
        <v>12</v>
      </c>
      <c r="D146" s="47">
        <v>90</v>
      </c>
      <c r="E146" s="46" t="s">
        <v>34</v>
      </c>
      <c r="F146" s="47">
        <v>30</v>
      </c>
      <c r="G146" s="700">
        <v>98</v>
      </c>
      <c r="H146" s="701">
        <v>98</v>
      </c>
      <c r="I146" s="673">
        <v>3.57</v>
      </c>
      <c r="J146" s="674">
        <v>62.867346938775498</v>
      </c>
      <c r="K146" s="674">
        <v>3.0882926152660199</v>
      </c>
      <c r="L146" s="674">
        <v>56.814293412854099</v>
      </c>
      <c r="M146" s="674">
        <v>68.920400464696996</v>
      </c>
      <c r="N146" s="674">
        <v>30.191702879857701</v>
      </c>
      <c r="O146" s="675">
        <v>100</v>
      </c>
      <c r="P146" s="674">
        <v>5.1872457879950504</v>
      </c>
      <c r="Q146" s="674">
        <v>89.832998255529702</v>
      </c>
      <c r="R146" s="674">
        <v>107.59700174447001</v>
      </c>
      <c r="S146" s="674">
        <v>0.78571428571428603</v>
      </c>
      <c r="T146" s="674">
        <v>4.1449175533856901E-2</v>
      </c>
      <c r="U146" s="674">
        <v>0.70447539383824498</v>
      </c>
      <c r="V146" s="674">
        <v>0.86695317759032597</v>
      </c>
    </row>
    <row r="147" spans="2:26" ht="15.6">
      <c r="B147" s="54" t="s">
        <v>21</v>
      </c>
      <c r="C147" s="55" t="s">
        <v>12</v>
      </c>
      <c r="D147" s="56" t="s">
        <v>690</v>
      </c>
      <c r="E147" s="57" t="s">
        <v>121</v>
      </c>
      <c r="F147" s="702">
        <v>42</v>
      </c>
      <c r="G147" s="676">
        <v>33023</v>
      </c>
      <c r="H147" s="677">
        <v>33023</v>
      </c>
      <c r="I147" s="678">
        <v>3.57</v>
      </c>
      <c r="J147" s="679">
        <v>85.510341277291602</v>
      </c>
      <c r="K147" s="679">
        <v>8.9338852718164372E-2</v>
      </c>
      <c r="L147" s="679">
        <v>85.335237125963999</v>
      </c>
      <c r="M147" s="679">
        <v>85.685445428619204</v>
      </c>
      <c r="N147" s="679">
        <v>16.234566445485299</v>
      </c>
      <c r="O147" s="680">
        <v>101</v>
      </c>
      <c r="P147" s="679">
        <v>0.30437283424132994</v>
      </c>
      <c r="Q147" s="679">
        <v>100.40342924488699</v>
      </c>
      <c r="R147" s="679">
        <v>102.23657075511299</v>
      </c>
      <c r="S147" s="679">
        <v>0.53114495957363095</v>
      </c>
      <c r="T147" s="679">
        <v>2.74610769184361E-3</v>
      </c>
      <c r="U147" s="679">
        <v>0.52576268735749399</v>
      </c>
      <c r="V147" s="679">
        <v>0.53652723178976702</v>
      </c>
      <c r="X147" s="66"/>
      <c r="Z147" s="66"/>
    </row>
    <row r="148" spans="2:26" ht="15.6">
      <c r="B148" s="45" t="s">
        <v>21</v>
      </c>
      <c r="C148" s="46" t="s">
        <v>12</v>
      </c>
      <c r="D148" s="47">
        <v>100</v>
      </c>
      <c r="E148" s="46" t="s">
        <v>31</v>
      </c>
      <c r="F148" s="311"/>
      <c r="G148" s="685"/>
      <c r="H148" s="414"/>
      <c r="I148" s="311"/>
      <c r="J148" s="339"/>
      <c r="K148" s="339"/>
      <c r="L148" s="339"/>
      <c r="M148" s="339"/>
      <c r="N148" s="339"/>
      <c r="O148" s="311"/>
      <c r="P148" s="339"/>
      <c r="Q148" s="339"/>
      <c r="R148" s="339"/>
      <c r="S148" s="339"/>
      <c r="T148" s="339"/>
      <c r="U148" s="339"/>
      <c r="V148" s="339"/>
    </row>
    <row r="149" spans="2:26" ht="15.6">
      <c r="B149" s="45" t="s">
        <v>21</v>
      </c>
      <c r="C149" s="46" t="s">
        <v>12</v>
      </c>
      <c r="D149" s="47">
        <v>100</v>
      </c>
      <c r="E149" s="46" t="s">
        <v>118</v>
      </c>
      <c r="F149" s="311"/>
      <c r="G149" s="685"/>
      <c r="H149" s="414"/>
      <c r="I149" s="311"/>
      <c r="J149" s="339"/>
      <c r="K149" s="339"/>
      <c r="L149" s="339"/>
      <c r="M149" s="339"/>
      <c r="N149" s="339"/>
      <c r="O149" s="311"/>
      <c r="P149" s="339"/>
      <c r="Q149" s="339"/>
      <c r="R149" s="339"/>
      <c r="S149" s="339"/>
      <c r="T149" s="339"/>
      <c r="U149" s="339"/>
      <c r="V149" s="339"/>
    </row>
    <row r="150" spans="2:26" ht="15.6">
      <c r="B150" s="45" t="s">
        <v>21</v>
      </c>
      <c r="C150" s="46" t="s">
        <v>12</v>
      </c>
      <c r="D150" s="47">
        <v>100</v>
      </c>
      <c r="E150" s="46" t="s">
        <v>119</v>
      </c>
      <c r="F150" s="311"/>
      <c r="G150" s="685"/>
      <c r="H150" s="414"/>
      <c r="I150" s="311"/>
      <c r="J150" s="339"/>
      <c r="K150" s="339"/>
      <c r="L150" s="339"/>
      <c r="M150" s="339"/>
      <c r="N150" s="339"/>
      <c r="O150" s="311"/>
      <c r="P150" s="339"/>
      <c r="Q150" s="339"/>
      <c r="R150" s="339"/>
      <c r="S150" s="339"/>
      <c r="T150" s="339"/>
      <c r="U150" s="339"/>
      <c r="V150" s="339"/>
    </row>
    <row r="151" spans="2:26" ht="15.6">
      <c r="B151" s="45" t="s">
        <v>21</v>
      </c>
      <c r="C151" s="46" t="s">
        <v>12</v>
      </c>
      <c r="D151" s="47">
        <v>100</v>
      </c>
      <c r="E151" s="46" t="s">
        <v>34</v>
      </c>
      <c r="F151" s="311"/>
      <c r="G151" s="685"/>
      <c r="H151" s="414"/>
      <c r="I151" s="311"/>
      <c r="J151" s="339"/>
      <c r="K151" s="339"/>
      <c r="L151" s="339"/>
      <c r="M151" s="339"/>
      <c r="N151" s="339"/>
      <c r="O151" s="311"/>
      <c r="P151" s="339"/>
      <c r="Q151" s="339"/>
      <c r="R151" s="339"/>
      <c r="S151" s="339"/>
      <c r="T151" s="339"/>
      <c r="U151" s="339"/>
      <c r="V151" s="339"/>
    </row>
    <row r="152" spans="2:26" ht="15.6">
      <c r="B152" s="54" t="s">
        <v>21</v>
      </c>
      <c r="C152" s="55" t="s">
        <v>12</v>
      </c>
      <c r="D152" s="56" t="s">
        <v>123</v>
      </c>
      <c r="E152" s="57" t="s">
        <v>121</v>
      </c>
      <c r="F152" s="307"/>
      <c r="G152" s="685"/>
      <c r="H152" s="414"/>
      <c r="I152" s="307"/>
      <c r="J152" s="335"/>
      <c r="K152" s="338"/>
      <c r="L152" s="335"/>
      <c r="M152" s="335"/>
      <c r="N152" s="335"/>
      <c r="O152" s="333"/>
      <c r="P152" s="338"/>
      <c r="Q152" s="335"/>
      <c r="R152" s="335"/>
      <c r="S152" s="336"/>
      <c r="T152" s="338"/>
      <c r="U152" s="335"/>
      <c r="V152" s="335"/>
      <c r="X152" s="66"/>
      <c r="Z152" s="66"/>
    </row>
    <row r="153" spans="2:26" ht="15.6">
      <c r="B153" s="54" t="s">
        <v>21</v>
      </c>
      <c r="C153" s="55" t="s">
        <v>12</v>
      </c>
      <c r="D153" s="67" t="s">
        <v>127</v>
      </c>
      <c r="E153" s="68" t="s">
        <v>31</v>
      </c>
      <c r="F153" s="113">
        <v>42</v>
      </c>
      <c r="G153" s="676">
        <v>22887</v>
      </c>
      <c r="H153" s="677">
        <v>22887</v>
      </c>
      <c r="I153" s="678">
        <v>3.57</v>
      </c>
      <c r="J153" s="679">
        <v>87.022239699392699</v>
      </c>
      <c r="K153" s="679">
        <v>0.11354062982535894</v>
      </c>
      <c r="L153" s="679">
        <v>86.799700064934996</v>
      </c>
      <c r="M153" s="679">
        <v>87.244779333850303</v>
      </c>
      <c r="N153" s="679">
        <v>17.1763446241103</v>
      </c>
      <c r="O153" s="680">
        <v>103</v>
      </c>
      <c r="P153" s="679">
        <v>0.68423599130051149</v>
      </c>
      <c r="Q153" s="679">
        <v>101.658897457051</v>
      </c>
      <c r="R153" s="679">
        <v>103.57110254294901</v>
      </c>
      <c r="S153" s="679">
        <v>0.62048324376283504</v>
      </c>
      <c r="T153" s="679">
        <v>3.2076433326072001E-3</v>
      </c>
      <c r="U153" s="679">
        <v>0.61419637830608498</v>
      </c>
      <c r="V153" s="679">
        <v>0.62677010921958498</v>
      </c>
      <c r="X153" s="66"/>
      <c r="Z153" s="66"/>
    </row>
    <row r="154" spans="2:26" ht="15.6">
      <c r="B154" s="54" t="s">
        <v>21</v>
      </c>
      <c r="C154" s="55" t="s">
        <v>12</v>
      </c>
      <c r="D154" s="67" t="s">
        <v>127</v>
      </c>
      <c r="E154" s="68" t="s">
        <v>118</v>
      </c>
      <c r="F154" s="113">
        <v>42</v>
      </c>
      <c r="G154" s="676">
        <v>3763</v>
      </c>
      <c r="H154" s="677">
        <v>3763</v>
      </c>
      <c r="I154" s="678">
        <v>3.57</v>
      </c>
      <c r="J154" s="679">
        <v>85.888652670741394</v>
      </c>
      <c r="K154" s="679">
        <v>0.25851986379464187</v>
      </c>
      <c r="L154" s="679">
        <v>85.381953737703896</v>
      </c>
      <c r="M154" s="679">
        <v>86.395351603779005</v>
      </c>
      <c r="N154" s="679">
        <v>15.853649732902101</v>
      </c>
      <c r="O154" s="680">
        <v>101</v>
      </c>
      <c r="P154" s="679">
        <v>0.83194336365285959</v>
      </c>
      <c r="Q154" s="679">
        <v>99.369391007240395</v>
      </c>
      <c r="R154" s="679">
        <v>101.72060899276001</v>
      </c>
      <c r="S154" s="679">
        <v>0.65081052351846902</v>
      </c>
      <c r="T154" s="679">
        <v>7.77124762579748E-3</v>
      </c>
      <c r="U154" s="679">
        <v>0.63557915793682096</v>
      </c>
      <c r="V154" s="679">
        <v>0.66604188910011797</v>
      </c>
      <c r="X154" s="66"/>
      <c r="Z154" s="66"/>
    </row>
    <row r="155" spans="2:26" ht="15.6">
      <c r="B155" s="54" t="s">
        <v>21</v>
      </c>
      <c r="C155" s="55" t="s">
        <v>12</v>
      </c>
      <c r="D155" s="67" t="s">
        <v>127</v>
      </c>
      <c r="E155" s="68" t="s">
        <v>119</v>
      </c>
      <c r="F155" s="113">
        <v>42</v>
      </c>
      <c r="G155" s="676">
        <v>6275</v>
      </c>
      <c r="H155" s="677">
        <v>6275</v>
      </c>
      <c r="I155" s="678">
        <v>3.57</v>
      </c>
      <c r="J155" s="679">
        <v>80.122709163346599</v>
      </c>
      <c r="K155" s="679">
        <v>0.12673672206963976</v>
      </c>
      <c r="L155" s="679">
        <v>79.874305188090105</v>
      </c>
      <c r="M155" s="679">
        <v>80.371113138603107</v>
      </c>
      <c r="N155" s="679">
        <v>10.0376841271754</v>
      </c>
      <c r="O155" s="680">
        <v>88</v>
      </c>
      <c r="P155" s="679">
        <v>0</v>
      </c>
      <c r="Q155" s="679">
        <v>88</v>
      </c>
      <c r="R155" s="679">
        <v>88</v>
      </c>
      <c r="S155" s="679">
        <v>0.12956175298804801</v>
      </c>
      <c r="T155" s="679">
        <v>4.2393622227748298E-3</v>
      </c>
      <c r="U155" s="679">
        <v>0.12125275564844901</v>
      </c>
      <c r="V155" s="679">
        <v>0.13787075032764601</v>
      </c>
      <c r="X155" s="66"/>
      <c r="Z155" s="66"/>
    </row>
    <row r="156" spans="2:26" ht="15.6">
      <c r="B156" s="54" t="s">
        <v>21</v>
      </c>
      <c r="C156" s="55" t="s">
        <v>12</v>
      </c>
      <c r="D156" s="67" t="s">
        <v>127</v>
      </c>
      <c r="E156" s="68" t="s">
        <v>34</v>
      </c>
      <c r="F156" s="113">
        <v>30</v>
      </c>
      <c r="G156" s="676">
        <v>98</v>
      </c>
      <c r="H156" s="677">
        <v>98</v>
      </c>
      <c r="I156" s="678">
        <v>3.57</v>
      </c>
      <c r="J156" s="679">
        <v>62.867346938775498</v>
      </c>
      <c r="K156" s="679">
        <v>3.0882926152660199</v>
      </c>
      <c r="L156" s="679">
        <v>56.814293412854099</v>
      </c>
      <c r="M156" s="679">
        <v>68.920400464696996</v>
      </c>
      <c r="N156" s="679">
        <v>30.191702879857701</v>
      </c>
      <c r="O156" s="680">
        <v>100</v>
      </c>
      <c r="P156" s="679">
        <v>5.1872457879950504</v>
      </c>
      <c r="Q156" s="679">
        <v>89.832998255529702</v>
      </c>
      <c r="R156" s="679">
        <v>107.59700174447001</v>
      </c>
      <c r="S156" s="679">
        <v>0.78571428571428603</v>
      </c>
      <c r="T156" s="679">
        <v>4.1449175533856901E-2</v>
      </c>
      <c r="U156" s="679">
        <v>0.70447539383824498</v>
      </c>
      <c r="V156" s="679">
        <v>0.86695317759032597</v>
      </c>
      <c r="X156" s="66"/>
      <c r="Z156" s="66"/>
    </row>
    <row r="157" spans="2:26" ht="15.6">
      <c r="B157" s="76" t="s">
        <v>21</v>
      </c>
      <c r="C157" s="77" t="s">
        <v>131</v>
      </c>
      <c r="D157" s="78" t="s">
        <v>127</v>
      </c>
      <c r="E157" s="79" t="s">
        <v>121</v>
      </c>
      <c r="F157" s="704">
        <v>42</v>
      </c>
      <c r="G157" s="686">
        <v>33023</v>
      </c>
      <c r="H157" s="687">
        <v>33023</v>
      </c>
      <c r="I157" s="688">
        <v>3.57</v>
      </c>
      <c r="J157" s="689">
        <v>85.510341277291602</v>
      </c>
      <c r="K157" s="689">
        <v>8.9338852718164372E-2</v>
      </c>
      <c r="L157" s="689">
        <v>85.335237125963999</v>
      </c>
      <c r="M157" s="689">
        <v>85.685445428619204</v>
      </c>
      <c r="N157" s="689">
        <v>16.234566445485299</v>
      </c>
      <c r="O157" s="690">
        <v>101</v>
      </c>
      <c r="P157" s="689">
        <v>0.30437283424132994</v>
      </c>
      <c r="Q157" s="689">
        <v>100.40342924488699</v>
      </c>
      <c r="R157" s="689">
        <v>102.23657075511299</v>
      </c>
      <c r="S157" s="689">
        <v>0.53114495957363095</v>
      </c>
      <c r="T157" s="689">
        <v>2.74610769184361E-3</v>
      </c>
      <c r="U157" s="689">
        <v>0.52576268735749399</v>
      </c>
      <c r="V157" s="689">
        <v>0.53652723178976702</v>
      </c>
      <c r="X157" s="66"/>
      <c r="Z157" s="66"/>
    </row>
    <row r="158" spans="2:26" ht="15.6">
      <c r="B158" s="45" t="s">
        <v>21</v>
      </c>
      <c r="C158" s="46" t="s">
        <v>10</v>
      </c>
      <c r="D158" s="47">
        <v>30</v>
      </c>
      <c r="E158" s="46" t="s">
        <v>31</v>
      </c>
      <c r="F158" s="304"/>
      <c r="G158" s="683"/>
      <c r="H158" s="684"/>
      <c r="I158" s="304"/>
      <c r="J158" s="332"/>
      <c r="K158" s="332"/>
      <c r="L158" s="332"/>
      <c r="M158" s="332"/>
      <c r="N158" s="332"/>
      <c r="O158" s="304"/>
      <c r="P158" s="332"/>
      <c r="Q158" s="332"/>
      <c r="R158" s="332"/>
      <c r="S158" s="332"/>
      <c r="T158" s="332"/>
      <c r="U158" s="332"/>
      <c r="V158" s="332"/>
    </row>
    <row r="159" spans="2:26" ht="15.6">
      <c r="B159" s="45" t="s">
        <v>21</v>
      </c>
      <c r="C159" s="46" t="s">
        <v>10</v>
      </c>
      <c r="D159" s="47">
        <v>30</v>
      </c>
      <c r="E159" s="46" t="s">
        <v>118</v>
      </c>
      <c r="F159" s="304"/>
      <c r="G159" s="683"/>
      <c r="H159" s="684"/>
      <c r="I159" s="304"/>
      <c r="J159" s="332"/>
      <c r="K159" s="332"/>
      <c r="L159" s="332"/>
      <c r="M159" s="332"/>
      <c r="N159" s="332"/>
      <c r="O159" s="304"/>
      <c r="P159" s="332"/>
      <c r="Q159" s="332"/>
      <c r="R159" s="332"/>
      <c r="S159" s="332"/>
      <c r="T159" s="332"/>
      <c r="U159" s="332"/>
      <c r="V159" s="332"/>
    </row>
    <row r="160" spans="2:26" ht="15.6">
      <c r="B160" s="45" t="s">
        <v>21</v>
      </c>
      <c r="C160" s="46" t="s">
        <v>10</v>
      </c>
      <c r="D160" s="47">
        <v>30</v>
      </c>
      <c r="E160" s="46" t="s">
        <v>119</v>
      </c>
      <c r="F160" s="304"/>
      <c r="G160" s="683"/>
      <c r="H160" s="684"/>
      <c r="I160" s="304"/>
      <c r="J160" s="332"/>
      <c r="K160" s="332"/>
      <c r="L160" s="332"/>
      <c r="M160" s="332"/>
      <c r="N160" s="332"/>
      <c r="O160" s="304"/>
      <c r="P160" s="332"/>
      <c r="Q160" s="332"/>
      <c r="R160" s="332"/>
      <c r="S160" s="332"/>
      <c r="T160" s="332"/>
      <c r="U160" s="332"/>
      <c r="V160" s="332"/>
    </row>
    <row r="161" spans="2:26" ht="15.6">
      <c r="B161" s="45" t="s">
        <v>21</v>
      </c>
      <c r="C161" s="46" t="s">
        <v>10</v>
      </c>
      <c r="D161" s="47">
        <v>30</v>
      </c>
      <c r="E161" s="46" t="s">
        <v>34</v>
      </c>
      <c r="F161" s="304"/>
      <c r="G161" s="683"/>
      <c r="H161" s="684"/>
      <c r="I161" s="304"/>
      <c r="J161" s="332"/>
      <c r="K161" s="332"/>
      <c r="L161" s="332"/>
      <c r="M161" s="332"/>
      <c r="N161" s="332"/>
      <c r="O161" s="304"/>
      <c r="P161" s="332"/>
      <c r="Q161" s="332"/>
      <c r="R161" s="332"/>
      <c r="S161" s="332"/>
      <c r="T161" s="332"/>
      <c r="U161" s="332"/>
      <c r="V161" s="332"/>
    </row>
    <row r="162" spans="2:26" ht="15.6">
      <c r="B162" s="54" t="s">
        <v>21</v>
      </c>
      <c r="C162" s="55" t="s">
        <v>10</v>
      </c>
      <c r="D162" s="56" t="s">
        <v>132</v>
      </c>
      <c r="E162" s="57" t="s">
        <v>121</v>
      </c>
      <c r="F162" s="307"/>
      <c r="G162" s="685"/>
      <c r="H162" s="414"/>
      <c r="I162" s="307"/>
      <c r="J162" s="335"/>
      <c r="K162" s="339"/>
      <c r="L162" s="335"/>
      <c r="M162" s="335"/>
      <c r="N162" s="335"/>
      <c r="O162" s="333"/>
      <c r="P162" s="339"/>
      <c r="Q162" s="335"/>
      <c r="R162" s="335"/>
      <c r="S162" s="336"/>
      <c r="T162" s="339"/>
      <c r="U162" s="335"/>
      <c r="V162" s="335"/>
      <c r="X162" s="66"/>
      <c r="Z162" s="66"/>
    </row>
    <row r="163" spans="2:26" ht="15.6">
      <c r="B163" s="45" t="s">
        <v>21</v>
      </c>
      <c r="C163" s="46" t="s">
        <v>10</v>
      </c>
      <c r="D163" s="47">
        <v>50</v>
      </c>
      <c r="E163" s="46" t="s">
        <v>31</v>
      </c>
      <c r="F163" s="47">
        <v>22</v>
      </c>
      <c r="G163" s="700">
        <v>16304</v>
      </c>
      <c r="H163" s="701">
        <v>16304</v>
      </c>
      <c r="I163" s="673">
        <v>2.35</v>
      </c>
      <c r="J163" s="674">
        <v>62.229391560353299</v>
      </c>
      <c r="K163" s="674">
        <v>0.11669476994076665</v>
      </c>
      <c r="L163" s="674">
        <v>62.000669811269397</v>
      </c>
      <c r="M163" s="674">
        <v>62.458113309437103</v>
      </c>
      <c r="N163" s="674">
        <v>14.8995863625686</v>
      </c>
      <c r="O163" s="675">
        <v>77</v>
      </c>
      <c r="P163" s="674">
        <v>0.17603914907969706</v>
      </c>
      <c r="Q163" s="674">
        <v>76.654963267803794</v>
      </c>
      <c r="R163" s="674">
        <v>77.425036732196205</v>
      </c>
      <c r="S163" s="674">
        <v>0.19737487733071599</v>
      </c>
      <c r="T163" s="674">
        <v>3.1171322461877198E-3</v>
      </c>
      <c r="U163" s="674">
        <v>0.19126541034494901</v>
      </c>
      <c r="V163" s="674">
        <v>0.20348434431648299</v>
      </c>
    </row>
    <row r="164" spans="2:26" ht="15.6">
      <c r="B164" s="45" t="s">
        <v>21</v>
      </c>
      <c r="C164" s="46" t="s">
        <v>10</v>
      </c>
      <c r="D164" s="47">
        <v>50</v>
      </c>
      <c r="E164" s="46" t="s">
        <v>118</v>
      </c>
      <c r="F164" s="47">
        <v>22</v>
      </c>
      <c r="G164" s="700">
        <v>2391</v>
      </c>
      <c r="H164" s="701">
        <v>2391</v>
      </c>
      <c r="I164" s="673">
        <v>2.35</v>
      </c>
      <c r="J164" s="674">
        <v>65.0384776244249</v>
      </c>
      <c r="K164" s="674">
        <v>0.3056702864070911</v>
      </c>
      <c r="L164" s="674">
        <v>64.439363863067001</v>
      </c>
      <c r="M164" s="674">
        <v>65.637591385782898</v>
      </c>
      <c r="N164" s="674">
        <v>14.939325824529201</v>
      </c>
      <c r="O164" s="675">
        <v>80</v>
      </c>
      <c r="P164" s="674">
        <v>0.4107478130053025</v>
      </c>
      <c r="Q164" s="674">
        <v>79.194934286509607</v>
      </c>
      <c r="R164" s="674">
        <v>81.665065713490407</v>
      </c>
      <c r="S164" s="674">
        <v>0.13843580092011701</v>
      </c>
      <c r="T164" s="674">
        <v>7.0628217035126799E-3</v>
      </c>
      <c r="U164" s="674">
        <v>0.124592924642814</v>
      </c>
      <c r="V164" s="674">
        <v>0.152278677197421</v>
      </c>
    </row>
    <row r="165" spans="2:26" ht="15.6">
      <c r="B165" s="45" t="s">
        <v>21</v>
      </c>
      <c r="C165" s="46" t="s">
        <v>10</v>
      </c>
      <c r="D165" s="47">
        <v>50</v>
      </c>
      <c r="E165" s="46" t="s">
        <v>119</v>
      </c>
      <c r="F165" s="47">
        <v>21</v>
      </c>
      <c r="G165" s="700">
        <v>4228</v>
      </c>
      <c r="H165" s="701">
        <v>4228</v>
      </c>
      <c r="I165" s="673">
        <v>2.35</v>
      </c>
      <c r="J165" s="674">
        <v>65.024124881740804</v>
      </c>
      <c r="K165" s="674">
        <v>0.19506030700801014</v>
      </c>
      <c r="L165" s="674">
        <v>64.641806680005104</v>
      </c>
      <c r="M165" s="674">
        <v>65.406443083476503</v>
      </c>
      <c r="N165" s="674">
        <v>12.680021777345999</v>
      </c>
      <c r="O165" s="675">
        <v>78</v>
      </c>
      <c r="P165" s="674">
        <v>0.27102333702551107</v>
      </c>
      <c r="Q165" s="674">
        <v>77.468794259429998</v>
      </c>
      <c r="R165" s="674">
        <v>78.461205740569994</v>
      </c>
      <c r="S165" s="674">
        <v>0.100520340586566</v>
      </c>
      <c r="T165" s="674">
        <v>4.6243975218043703E-3</v>
      </c>
      <c r="U165" s="674">
        <v>9.1456687922139998E-2</v>
      </c>
      <c r="V165" s="674">
        <v>0.109583993250992</v>
      </c>
    </row>
    <row r="166" spans="2:26" ht="15.6">
      <c r="B166" s="45" t="s">
        <v>21</v>
      </c>
      <c r="C166" s="46" t="s">
        <v>10</v>
      </c>
      <c r="D166" s="47">
        <v>50</v>
      </c>
      <c r="E166" s="46" t="s">
        <v>34</v>
      </c>
      <c r="F166" s="47">
        <v>21</v>
      </c>
      <c r="G166" s="700">
        <v>73</v>
      </c>
      <c r="H166" s="701">
        <v>73</v>
      </c>
      <c r="I166" s="673">
        <v>2.35</v>
      </c>
      <c r="J166" s="674">
        <v>47.178082191780803</v>
      </c>
      <c r="K166" s="674">
        <v>2.3801552913395949</v>
      </c>
      <c r="L166" s="674">
        <v>42.512977820755196</v>
      </c>
      <c r="M166" s="674">
        <v>51.843186562806402</v>
      </c>
      <c r="N166" s="674">
        <v>19.994681560739402</v>
      </c>
      <c r="O166" s="675">
        <v>66</v>
      </c>
      <c r="P166" s="674">
        <v>5.1187609059318389</v>
      </c>
      <c r="Q166" s="674">
        <v>55.967228624373597</v>
      </c>
      <c r="R166" s="674">
        <v>78.802771375626406</v>
      </c>
      <c r="S166" s="674">
        <v>0.58904109589041098</v>
      </c>
      <c r="T166" s="674">
        <v>5.7585158290817902E-2</v>
      </c>
      <c r="U166" s="674">
        <v>0.47617625870610603</v>
      </c>
      <c r="V166" s="674">
        <v>0.70190593307471505</v>
      </c>
    </row>
    <row r="167" spans="2:26" ht="15.6">
      <c r="B167" s="54" t="s">
        <v>21</v>
      </c>
      <c r="C167" s="55" t="s">
        <v>10</v>
      </c>
      <c r="D167" s="56" t="s">
        <v>133</v>
      </c>
      <c r="E167" s="57" t="s">
        <v>121</v>
      </c>
      <c r="F167" s="702">
        <v>22</v>
      </c>
      <c r="G167" s="676">
        <v>22996</v>
      </c>
      <c r="H167" s="677">
        <v>22996</v>
      </c>
      <c r="I167" s="678">
        <v>2.35</v>
      </c>
      <c r="J167" s="679">
        <v>62.987519568620598</v>
      </c>
      <c r="K167" s="679">
        <v>9.642496876642824E-2</v>
      </c>
      <c r="L167" s="679">
        <v>62.798526629838399</v>
      </c>
      <c r="M167" s="679">
        <v>63.176512507402897</v>
      </c>
      <c r="N167" s="679">
        <v>14.621797907333001</v>
      </c>
      <c r="O167" s="680">
        <v>77</v>
      </c>
      <c r="P167" s="679">
        <v>0.30231275590810963</v>
      </c>
      <c r="Q167" s="679">
        <v>76.407466998420105</v>
      </c>
      <c r="R167" s="679">
        <v>77.442533001579903</v>
      </c>
      <c r="S167" s="679">
        <v>0.17468255348756301</v>
      </c>
      <c r="T167" s="679">
        <v>2.50385473384662E-3</v>
      </c>
      <c r="U167" s="679">
        <v>0.16977508834799401</v>
      </c>
      <c r="V167" s="679">
        <v>0.179590018627132</v>
      </c>
      <c r="X167" s="66"/>
      <c r="Z167" s="66"/>
    </row>
    <row r="168" spans="2:26" ht="15.6">
      <c r="B168" s="45" t="s">
        <v>21</v>
      </c>
      <c r="C168" s="46" t="s">
        <v>10</v>
      </c>
      <c r="D168" s="47">
        <v>70</v>
      </c>
      <c r="E168" s="46" t="s">
        <v>31</v>
      </c>
      <c r="F168" s="311"/>
      <c r="G168" s="685"/>
      <c r="H168" s="414"/>
      <c r="I168" s="311"/>
      <c r="J168" s="339"/>
      <c r="K168" s="339"/>
      <c r="L168" s="339"/>
      <c r="M168" s="339"/>
      <c r="N168" s="339"/>
      <c r="O168" s="311"/>
      <c r="P168" s="339"/>
      <c r="Q168" s="339"/>
      <c r="R168" s="339"/>
      <c r="S168" s="339"/>
      <c r="T168" s="339"/>
      <c r="U168" s="339"/>
      <c r="V168" s="339"/>
    </row>
    <row r="169" spans="2:26" ht="15.6">
      <c r="B169" s="45" t="s">
        <v>21</v>
      </c>
      <c r="C169" s="46" t="s">
        <v>10</v>
      </c>
      <c r="D169" s="47">
        <v>70</v>
      </c>
      <c r="E169" s="46" t="s">
        <v>118</v>
      </c>
      <c r="F169" s="311"/>
      <c r="G169" s="685"/>
      <c r="H169" s="414"/>
      <c r="I169" s="311"/>
      <c r="J169" s="339"/>
      <c r="K169" s="339"/>
      <c r="L169" s="339"/>
      <c r="M169" s="339"/>
      <c r="N169" s="339"/>
      <c r="O169" s="311"/>
      <c r="P169" s="339"/>
      <c r="Q169" s="339"/>
      <c r="R169" s="339"/>
      <c r="S169" s="339"/>
      <c r="T169" s="339"/>
      <c r="U169" s="339"/>
      <c r="V169" s="339"/>
    </row>
    <row r="170" spans="2:26" ht="15.6">
      <c r="B170" s="45" t="s">
        <v>21</v>
      </c>
      <c r="C170" s="46" t="s">
        <v>10</v>
      </c>
      <c r="D170" s="47">
        <v>70</v>
      </c>
      <c r="E170" s="46" t="s">
        <v>119</v>
      </c>
      <c r="F170" s="311"/>
      <c r="G170" s="685"/>
      <c r="H170" s="414"/>
      <c r="I170" s="311"/>
      <c r="J170" s="339"/>
      <c r="K170" s="339"/>
      <c r="L170" s="339"/>
      <c r="M170" s="339"/>
      <c r="N170" s="339"/>
      <c r="O170" s="311"/>
      <c r="P170" s="339"/>
      <c r="Q170" s="339"/>
      <c r="R170" s="339"/>
      <c r="S170" s="339"/>
      <c r="T170" s="339"/>
      <c r="U170" s="339"/>
      <c r="V170" s="339"/>
    </row>
    <row r="171" spans="2:26" ht="15.6">
      <c r="B171" s="45" t="s">
        <v>21</v>
      </c>
      <c r="C171" s="46" t="s">
        <v>10</v>
      </c>
      <c r="D171" s="47">
        <v>70</v>
      </c>
      <c r="E171" s="46" t="s">
        <v>34</v>
      </c>
      <c r="F171" s="311"/>
      <c r="G171" s="685"/>
      <c r="H171" s="414"/>
      <c r="I171" s="311"/>
      <c r="J171" s="339"/>
      <c r="K171" s="339"/>
      <c r="L171" s="339"/>
      <c r="M171" s="339"/>
      <c r="N171" s="339"/>
      <c r="O171" s="311"/>
      <c r="P171" s="339"/>
      <c r="Q171" s="339"/>
      <c r="R171" s="339"/>
      <c r="S171" s="339"/>
      <c r="T171" s="339"/>
      <c r="U171" s="339"/>
      <c r="V171" s="339"/>
    </row>
    <row r="172" spans="2:26" ht="15.6">
      <c r="B172" s="54" t="s">
        <v>21</v>
      </c>
      <c r="C172" s="55" t="s">
        <v>10</v>
      </c>
      <c r="D172" s="56" t="s">
        <v>130</v>
      </c>
      <c r="E172" s="57" t="s">
        <v>121</v>
      </c>
      <c r="F172" s="307"/>
      <c r="G172" s="685"/>
      <c r="H172" s="414"/>
      <c r="I172" s="307"/>
      <c r="J172" s="335"/>
      <c r="K172" s="339"/>
      <c r="L172" s="335"/>
      <c r="M172" s="335"/>
      <c r="N172" s="335"/>
      <c r="O172" s="333"/>
      <c r="P172" s="339"/>
      <c r="Q172" s="335"/>
      <c r="R172" s="335"/>
      <c r="S172" s="336"/>
      <c r="T172" s="339"/>
      <c r="U172" s="335"/>
      <c r="V172" s="335"/>
      <c r="X172" s="66"/>
      <c r="Z172" s="66"/>
    </row>
    <row r="173" spans="2:26" ht="15.6">
      <c r="B173" s="54" t="s">
        <v>21</v>
      </c>
      <c r="C173" s="55" t="s">
        <v>10</v>
      </c>
      <c r="D173" s="67" t="s">
        <v>127</v>
      </c>
      <c r="E173" s="68" t="s">
        <v>31</v>
      </c>
      <c r="F173" s="113">
        <v>22</v>
      </c>
      <c r="G173" s="676">
        <v>16304</v>
      </c>
      <c r="H173" s="677">
        <v>16304</v>
      </c>
      <c r="I173" s="678">
        <v>2.35</v>
      </c>
      <c r="J173" s="679">
        <v>62.229391560353299</v>
      </c>
      <c r="K173" s="679">
        <v>0.11669476994076665</v>
      </c>
      <c r="L173" s="679">
        <v>62.000669811269397</v>
      </c>
      <c r="M173" s="679">
        <v>62.458113309437103</v>
      </c>
      <c r="N173" s="679">
        <v>14.8995863625686</v>
      </c>
      <c r="O173" s="680">
        <v>77</v>
      </c>
      <c r="P173" s="679">
        <v>0.17603914907969706</v>
      </c>
      <c r="Q173" s="679">
        <v>76.654963267803794</v>
      </c>
      <c r="R173" s="679">
        <v>77.425036732196205</v>
      </c>
      <c r="S173" s="679">
        <v>0.19737487733071599</v>
      </c>
      <c r="T173" s="679">
        <v>3.1171322461877198E-3</v>
      </c>
      <c r="U173" s="679">
        <v>0.19126541034494901</v>
      </c>
      <c r="V173" s="679">
        <v>0.20348434431648299</v>
      </c>
      <c r="X173" s="66"/>
      <c r="Z173" s="66"/>
    </row>
    <row r="174" spans="2:26" ht="15.6">
      <c r="B174" s="54" t="s">
        <v>21</v>
      </c>
      <c r="C174" s="55" t="s">
        <v>10</v>
      </c>
      <c r="D174" s="67" t="s">
        <v>127</v>
      </c>
      <c r="E174" s="68" t="s">
        <v>118</v>
      </c>
      <c r="F174" s="113">
        <v>22</v>
      </c>
      <c r="G174" s="676">
        <v>2391</v>
      </c>
      <c r="H174" s="677">
        <v>2391</v>
      </c>
      <c r="I174" s="678">
        <v>2.35</v>
      </c>
      <c r="J174" s="679">
        <v>65.0384776244249</v>
      </c>
      <c r="K174" s="679">
        <v>0.3056702864070911</v>
      </c>
      <c r="L174" s="679">
        <v>64.439363863067001</v>
      </c>
      <c r="M174" s="679">
        <v>65.637591385782898</v>
      </c>
      <c r="N174" s="679">
        <v>14.939325824529201</v>
      </c>
      <c r="O174" s="680">
        <v>80</v>
      </c>
      <c r="P174" s="679">
        <v>0.4107478130053025</v>
      </c>
      <c r="Q174" s="679">
        <v>79.194934286509607</v>
      </c>
      <c r="R174" s="679">
        <v>81.665065713490407</v>
      </c>
      <c r="S174" s="679">
        <v>0.13843580092011701</v>
      </c>
      <c r="T174" s="679">
        <v>7.0628217035126799E-3</v>
      </c>
      <c r="U174" s="679">
        <v>0.124592924642814</v>
      </c>
      <c r="V174" s="679">
        <v>0.152278677197421</v>
      </c>
      <c r="X174" s="66"/>
      <c r="Z174" s="66"/>
    </row>
    <row r="175" spans="2:26" ht="15.6">
      <c r="B175" s="54" t="s">
        <v>21</v>
      </c>
      <c r="C175" s="55" t="s">
        <v>10</v>
      </c>
      <c r="D175" s="67" t="s">
        <v>127</v>
      </c>
      <c r="E175" s="68" t="s">
        <v>119</v>
      </c>
      <c r="F175" s="113">
        <v>21</v>
      </c>
      <c r="G175" s="676">
        <v>4228</v>
      </c>
      <c r="H175" s="677">
        <v>4228</v>
      </c>
      <c r="I175" s="678">
        <v>2.35</v>
      </c>
      <c r="J175" s="679">
        <v>65.024124881740804</v>
      </c>
      <c r="K175" s="679">
        <v>0.19506030700801014</v>
      </c>
      <c r="L175" s="679">
        <v>64.641806680005104</v>
      </c>
      <c r="M175" s="679">
        <v>65.406443083476503</v>
      </c>
      <c r="N175" s="679">
        <v>12.680021777345999</v>
      </c>
      <c r="O175" s="680">
        <v>78</v>
      </c>
      <c r="P175" s="679">
        <v>0.27102333702551107</v>
      </c>
      <c r="Q175" s="679">
        <v>77.468794259429998</v>
      </c>
      <c r="R175" s="679">
        <v>78.461205740569994</v>
      </c>
      <c r="S175" s="679">
        <v>0.100520340586566</v>
      </c>
      <c r="T175" s="679">
        <v>4.6243975218043703E-3</v>
      </c>
      <c r="U175" s="679">
        <v>9.1456687922139998E-2</v>
      </c>
      <c r="V175" s="679">
        <v>0.109583993250992</v>
      </c>
      <c r="X175" s="66"/>
      <c r="Z175" s="66"/>
    </row>
    <row r="176" spans="2:26" ht="15.6">
      <c r="B176" s="54" t="s">
        <v>21</v>
      </c>
      <c r="C176" s="55" t="s">
        <v>10</v>
      </c>
      <c r="D176" s="67" t="s">
        <v>127</v>
      </c>
      <c r="E176" s="68" t="s">
        <v>34</v>
      </c>
      <c r="F176" s="113">
        <v>21</v>
      </c>
      <c r="G176" s="676">
        <v>73</v>
      </c>
      <c r="H176" s="677">
        <v>73</v>
      </c>
      <c r="I176" s="678">
        <v>2.35</v>
      </c>
      <c r="J176" s="679">
        <v>47.178082191780803</v>
      </c>
      <c r="K176" s="679">
        <v>2.3801552913395949</v>
      </c>
      <c r="L176" s="679">
        <v>42.512977820755196</v>
      </c>
      <c r="M176" s="679">
        <v>51.843186562806402</v>
      </c>
      <c r="N176" s="679">
        <v>19.994681560739402</v>
      </c>
      <c r="O176" s="680">
        <v>66</v>
      </c>
      <c r="P176" s="679">
        <v>5.1187609059318389</v>
      </c>
      <c r="Q176" s="679">
        <v>55.967228624373597</v>
      </c>
      <c r="R176" s="679">
        <v>78.802771375626406</v>
      </c>
      <c r="S176" s="679">
        <v>0.58904109589041098</v>
      </c>
      <c r="T176" s="679">
        <v>5.7585158290817902E-2</v>
      </c>
      <c r="U176" s="679">
        <v>0.47617625870610603</v>
      </c>
      <c r="V176" s="679">
        <v>0.70190593307471505</v>
      </c>
      <c r="X176" s="66"/>
      <c r="Z176" s="66"/>
    </row>
    <row r="177" spans="2:26" ht="15.6">
      <c r="B177" s="76" t="s">
        <v>21</v>
      </c>
      <c r="C177" s="77" t="s">
        <v>134</v>
      </c>
      <c r="D177" s="78" t="s">
        <v>127</v>
      </c>
      <c r="E177" s="79" t="s">
        <v>121</v>
      </c>
      <c r="F177" s="704">
        <v>22</v>
      </c>
      <c r="G177" s="686">
        <v>22996</v>
      </c>
      <c r="H177" s="687">
        <v>22996</v>
      </c>
      <c r="I177" s="688">
        <v>2.35</v>
      </c>
      <c r="J177" s="689">
        <v>62.987519568620598</v>
      </c>
      <c r="K177" s="689">
        <v>9.642496876642824E-2</v>
      </c>
      <c r="L177" s="689">
        <v>62.798526629838399</v>
      </c>
      <c r="M177" s="689">
        <v>63.176512507402897</v>
      </c>
      <c r="N177" s="689">
        <v>14.621797907333001</v>
      </c>
      <c r="O177" s="690">
        <v>77</v>
      </c>
      <c r="P177" s="689">
        <v>0.30231275590810963</v>
      </c>
      <c r="Q177" s="689">
        <v>76.407466998420105</v>
      </c>
      <c r="R177" s="689">
        <v>77.442533001579903</v>
      </c>
      <c r="S177" s="689">
        <v>0.17468255348756301</v>
      </c>
      <c r="T177" s="689">
        <v>2.50385473384662E-3</v>
      </c>
      <c r="U177" s="689">
        <v>0.16977508834799401</v>
      </c>
      <c r="V177" s="689">
        <v>0.179590018627132</v>
      </c>
      <c r="X177" s="66"/>
      <c r="Z177" s="66"/>
    </row>
    <row r="178" spans="2:26" ht="15.6">
      <c r="B178" s="76" t="s">
        <v>21</v>
      </c>
      <c r="C178" s="79" t="s">
        <v>135</v>
      </c>
      <c r="D178" s="78" t="s">
        <v>136</v>
      </c>
      <c r="E178" s="77" t="s">
        <v>137</v>
      </c>
      <c r="F178" s="261">
        <v>80</v>
      </c>
      <c r="G178" s="686">
        <v>94542</v>
      </c>
      <c r="H178" s="687">
        <v>94542</v>
      </c>
      <c r="I178" s="283"/>
      <c r="J178" s="689">
        <v>104.087167608047</v>
      </c>
      <c r="K178" s="689">
        <v>0.10060353486734612</v>
      </c>
      <c r="L178" s="689">
        <v>103.889984679707</v>
      </c>
      <c r="M178" s="689">
        <v>104.284350536387</v>
      </c>
      <c r="N178" s="689">
        <v>30.933428211322202</v>
      </c>
      <c r="O178" s="690">
        <v>102</v>
      </c>
      <c r="P178" s="689">
        <v>0.33281300450204415</v>
      </c>
      <c r="Q178" s="689">
        <v>101.34768651117599</v>
      </c>
      <c r="R178" s="689">
        <v>102.472313488824</v>
      </c>
      <c r="S178" s="689">
        <v>0.49205611626711998</v>
      </c>
      <c r="T178" s="689">
        <v>2.4514701570326198E-3</v>
      </c>
      <c r="U178" s="689">
        <v>0.48725132301226198</v>
      </c>
      <c r="V178" s="689">
        <v>0.49686090952197798</v>
      </c>
    </row>
    <row r="179" spans="2:26" ht="15.6">
      <c r="B179" s="76" t="s">
        <v>21</v>
      </c>
      <c r="C179" s="79" t="s">
        <v>135</v>
      </c>
      <c r="D179" s="78" t="s">
        <v>136</v>
      </c>
      <c r="E179" s="77" t="s">
        <v>138</v>
      </c>
      <c r="F179" s="261">
        <v>80</v>
      </c>
      <c r="G179" s="686">
        <v>18267</v>
      </c>
      <c r="H179" s="687">
        <v>18267</v>
      </c>
      <c r="I179" s="283"/>
      <c r="J179" s="689">
        <v>96.594459955110295</v>
      </c>
      <c r="K179" s="689">
        <v>0.16647867114571549</v>
      </c>
      <c r="L179" s="689">
        <v>96.268161759664693</v>
      </c>
      <c r="M179" s="689">
        <v>96.920758150555898</v>
      </c>
      <c r="N179" s="689">
        <v>22.499424861376099</v>
      </c>
      <c r="O179" s="690">
        <v>100</v>
      </c>
      <c r="P179" s="689">
        <v>0.71452061189357086</v>
      </c>
      <c r="Q179" s="689">
        <v>98.599539600688601</v>
      </c>
      <c r="R179" s="689">
        <v>100.680460399311</v>
      </c>
      <c r="S179" s="689">
        <v>0.52502478515039597</v>
      </c>
      <c r="T179" s="689">
        <v>6.06563119108788E-3</v>
      </c>
      <c r="U179" s="689">
        <v>0.51313636637858695</v>
      </c>
      <c r="V179" s="689">
        <v>0.53691320392220498</v>
      </c>
    </row>
    <row r="180" spans="2:26" ht="15.6">
      <c r="B180" s="76" t="s">
        <v>21</v>
      </c>
      <c r="C180" s="79" t="s">
        <v>135</v>
      </c>
      <c r="D180" s="78" t="s">
        <v>136</v>
      </c>
      <c r="E180" s="77" t="s">
        <v>139</v>
      </c>
      <c r="F180" s="261">
        <v>79</v>
      </c>
      <c r="G180" s="686">
        <v>42626</v>
      </c>
      <c r="H180" s="687">
        <v>42626</v>
      </c>
      <c r="I180" s="283"/>
      <c r="J180" s="689">
        <v>86.158729413972694</v>
      </c>
      <c r="K180" s="689">
        <v>5.3845511406320226E-2</v>
      </c>
      <c r="L180" s="689">
        <v>86.053192211616306</v>
      </c>
      <c r="M180" s="689">
        <v>86.264266616329095</v>
      </c>
      <c r="N180" s="689">
        <v>11.116867886060801</v>
      </c>
      <c r="O180" s="690">
        <v>88</v>
      </c>
      <c r="P180" s="689">
        <v>0</v>
      </c>
      <c r="Q180" s="689">
        <v>88</v>
      </c>
      <c r="R180" s="689">
        <v>88</v>
      </c>
      <c r="S180" s="689">
        <v>0.112968441429698</v>
      </c>
      <c r="T180" s="689">
        <v>2.8419621795401201E-3</v>
      </c>
      <c r="U180" s="689">
        <v>0.10739829786843701</v>
      </c>
      <c r="V180" s="689">
        <v>0.118538584990958</v>
      </c>
    </row>
    <row r="181" spans="2:26" ht="15.6">
      <c r="B181" s="76" t="s">
        <v>21</v>
      </c>
      <c r="C181" s="79" t="s">
        <v>135</v>
      </c>
      <c r="D181" s="78" t="s">
        <v>136</v>
      </c>
      <c r="E181" s="77" t="s">
        <v>140</v>
      </c>
      <c r="F181" s="261">
        <v>66</v>
      </c>
      <c r="G181" s="686">
        <v>374</v>
      </c>
      <c r="H181" s="687">
        <v>374</v>
      </c>
      <c r="I181" s="261"/>
      <c r="J181" s="689">
        <v>93.839572192513401</v>
      </c>
      <c r="K181" s="689">
        <v>2.2362423112536769</v>
      </c>
      <c r="L181" s="689">
        <v>89.456537262456195</v>
      </c>
      <c r="M181" s="689">
        <v>98.222607122570594</v>
      </c>
      <c r="N181" s="689">
        <v>43.1073345317605</v>
      </c>
      <c r="O181" s="690">
        <v>99</v>
      </c>
      <c r="P181" s="689">
        <v>3.9853806556994371</v>
      </c>
      <c r="Q181" s="689">
        <v>91.188653914829104</v>
      </c>
      <c r="R181" s="689">
        <v>107.951346085171</v>
      </c>
      <c r="S181" s="689">
        <v>0.71789826019788905</v>
      </c>
      <c r="T181" s="689">
        <v>3.3665837948430699E-2</v>
      </c>
      <c r="U181" s="689">
        <v>0.65191442978913094</v>
      </c>
      <c r="V181" s="689">
        <v>0.78388209060664704</v>
      </c>
    </row>
    <row r="182" spans="2:26" ht="15.6">
      <c r="B182" s="96" t="s">
        <v>142</v>
      </c>
      <c r="C182" s="97" t="s">
        <v>135</v>
      </c>
      <c r="D182" s="98" t="s">
        <v>136</v>
      </c>
      <c r="E182" s="97" t="s">
        <v>121</v>
      </c>
      <c r="F182" s="705">
        <v>80</v>
      </c>
      <c r="G182" s="696">
        <v>155809</v>
      </c>
      <c r="H182" s="697">
        <v>155809</v>
      </c>
      <c r="I182" s="319"/>
      <c r="J182" s="698">
        <v>98.279290669987006</v>
      </c>
      <c r="K182" s="698">
        <v>6.8880567027809245E-2</v>
      </c>
      <c r="L182" s="698">
        <v>98.1442847586125</v>
      </c>
      <c r="M182" s="698">
        <v>98.414296581361498</v>
      </c>
      <c r="N182" s="698">
        <v>27.1892726825109</v>
      </c>
      <c r="O182" s="699">
        <v>99</v>
      </c>
      <c r="P182" s="698">
        <v>0.14375875405918218</v>
      </c>
      <c r="Q182" s="698">
        <v>98.718232842044003</v>
      </c>
      <c r="R182" s="698">
        <v>99.331767157955994</v>
      </c>
      <c r="S182" s="698">
        <v>0.422057539787002</v>
      </c>
      <c r="T182" s="698">
        <v>2.0008222696103299E-3</v>
      </c>
      <c r="U182" s="698">
        <v>0.41813600016816699</v>
      </c>
      <c r="V182" s="698">
        <v>0.42597907940583601</v>
      </c>
    </row>
    <row r="183" spans="2:26" ht="15.6">
      <c r="B183" s="45" t="s">
        <v>23</v>
      </c>
      <c r="C183" s="46" t="s">
        <v>14</v>
      </c>
      <c r="D183" s="47">
        <v>80</v>
      </c>
      <c r="E183" s="46" t="s">
        <v>31</v>
      </c>
      <c r="F183" s="304"/>
      <c r="G183" s="683"/>
      <c r="H183" s="304"/>
      <c r="I183" s="304"/>
      <c r="J183" s="332"/>
      <c r="K183" s="332"/>
      <c r="L183" s="332"/>
      <c r="M183" s="332"/>
      <c r="N183" s="332"/>
      <c r="O183" s="304"/>
      <c r="P183" s="332"/>
      <c r="Q183" s="332"/>
      <c r="R183" s="332"/>
      <c r="S183" s="332"/>
      <c r="T183" s="332"/>
      <c r="U183" s="332"/>
      <c r="V183" s="332"/>
    </row>
    <row r="184" spans="2:26" ht="15.6">
      <c r="B184" s="45" t="s">
        <v>23</v>
      </c>
      <c r="C184" s="46" t="s">
        <v>14</v>
      </c>
      <c r="D184" s="47">
        <v>80</v>
      </c>
      <c r="E184" s="46" t="s">
        <v>118</v>
      </c>
      <c r="F184" s="304"/>
      <c r="G184" s="683"/>
      <c r="H184" s="304"/>
      <c r="I184" s="304"/>
      <c r="J184" s="332"/>
      <c r="K184" s="332"/>
      <c r="L184" s="332"/>
      <c r="M184" s="332"/>
      <c r="N184" s="332"/>
      <c r="O184" s="304"/>
      <c r="P184" s="332"/>
      <c r="Q184" s="332"/>
      <c r="R184" s="332"/>
      <c r="S184" s="332"/>
      <c r="T184" s="332"/>
      <c r="U184" s="332"/>
      <c r="V184" s="332"/>
    </row>
    <row r="185" spans="2:26" ht="15.6">
      <c r="B185" s="45" t="s">
        <v>23</v>
      </c>
      <c r="C185" s="46" t="s">
        <v>14</v>
      </c>
      <c r="D185" s="47">
        <v>80</v>
      </c>
      <c r="E185" s="46" t="s">
        <v>119</v>
      </c>
      <c r="F185" s="304"/>
      <c r="G185" s="683"/>
      <c r="H185" s="304"/>
      <c r="I185" s="304"/>
      <c r="J185" s="332"/>
      <c r="K185" s="332"/>
      <c r="L185" s="332"/>
      <c r="M185" s="332"/>
      <c r="N185" s="332"/>
      <c r="O185" s="304"/>
      <c r="P185" s="332"/>
      <c r="Q185" s="332"/>
      <c r="R185" s="332"/>
      <c r="S185" s="332"/>
      <c r="T185" s="332"/>
      <c r="U185" s="332"/>
      <c r="V185" s="332"/>
    </row>
    <row r="186" spans="2:26" ht="15.6">
      <c r="B186" s="45" t="s">
        <v>23</v>
      </c>
      <c r="C186" s="46" t="s">
        <v>14</v>
      </c>
      <c r="D186" s="47">
        <v>80</v>
      </c>
      <c r="E186" s="46" t="s">
        <v>34</v>
      </c>
      <c r="F186" s="304"/>
      <c r="G186" s="683"/>
      <c r="H186" s="304"/>
      <c r="I186" s="304"/>
      <c r="J186" s="332"/>
      <c r="K186" s="332"/>
      <c r="L186" s="332"/>
      <c r="M186" s="332"/>
      <c r="N186" s="332"/>
      <c r="O186" s="304"/>
      <c r="P186" s="332"/>
      <c r="Q186" s="332"/>
      <c r="R186" s="332"/>
      <c r="S186" s="332"/>
      <c r="T186" s="332"/>
      <c r="U186" s="332"/>
      <c r="V186" s="332"/>
    </row>
    <row r="187" spans="2:26" s="66" customFormat="1" ht="15.6">
      <c r="B187" s="54" t="s">
        <v>23</v>
      </c>
      <c r="C187" s="55" t="s">
        <v>14</v>
      </c>
      <c r="D187" s="56" t="s">
        <v>120</v>
      </c>
      <c r="E187" s="57" t="s">
        <v>121</v>
      </c>
      <c r="F187" s="307"/>
      <c r="G187" s="685"/>
      <c r="H187" s="307"/>
      <c r="I187" s="307"/>
      <c r="J187" s="335"/>
      <c r="K187" s="338"/>
      <c r="L187" s="335"/>
      <c r="M187" s="335"/>
      <c r="N187" s="335"/>
      <c r="O187" s="333"/>
      <c r="P187" s="338"/>
      <c r="Q187" s="335"/>
      <c r="R187" s="335"/>
      <c r="S187" s="336"/>
      <c r="T187" s="338"/>
      <c r="U187" s="335"/>
      <c r="V187" s="335"/>
    </row>
    <row r="188" spans="2:26" ht="15.6">
      <c r="B188" s="45" t="s">
        <v>23</v>
      </c>
      <c r="C188" s="46" t="s">
        <v>14</v>
      </c>
      <c r="D188" s="47">
        <v>90</v>
      </c>
      <c r="E188" s="46" t="s">
        <v>31</v>
      </c>
      <c r="F188" s="304"/>
      <c r="G188" s="683"/>
      <c r="H188" s="304"/>
      <c r="I188" s="304"/>
      <c r="J188" s="332"/>
      <c r="K188" s="332"/>
      <c r="L188" s="332"/>
      <c r="M188" s="332"/>
      <c r="N188" s="332"/>
      <c r="O188" s="304"/>
      <c r="P188" s="332"/>
      <c r="Q188" s="332"/>
      <c r="R188" s="332"/>
      <c r="S188" s="332"/>
      <c r="T188" s="332"/>
      <c r="U188" s="332"/>
      <c r="V188" s="332"/>
    </row>
    <row r="189" spans="2:26" ht="15.6">
      <c r="B189" s="45" t="s">
        <v>23</v>
      </c>
      <c r="C189" s="46" t="s">
        <v>14</v>
      </c>
      <c r="D189" s="47">
        <v>90</v>
      </c>
      <c r="E189" s="46" t="s">
        <v>118</v>
      </c>
      <c r="F189" s="304"/>
      <c r="G189" s="683"/>
      <c r="H189" s="304"/>
      <c r="I189" s="304"/>
      <c r="J189" s="332"/>
      <c r="K189" s="332"/>
      <c r="L189" s="332"/>
      <c r="M189" s="332"/>
      <c r="N189" s="332"/>
      <c r="O189" s="304"/>
      <c r="P189" s="332"/>
      <c r="Q189" s="332"/>
      <c r="R189" s="332"/>
      <c r="S189" s="332"/>
      <c r="T189" s="332"/>
      <c r="U189" s="332"/>
      <c r="V189" s="332"/>
    </row>
    <row r="190" spans="2:26" ht="15.6">
      <c r="B190" s="45" t="s">
        <v>23</v>
      </c>
      <c r="C190" s="46" t="s">
        <v>14</v>
      </c>
      <c r="D190" s="47">
        <v>90</v>
      </c>
      <c r="E190" s="46" t="s">
        <v>119</v>
      </c>
      <c r="F190" s="304"/>
      <c r="G190" s="683"/>
      <c r="H190" s="304"/>
      <c r="I190" s="304"/>
      <c r="J190" s="332"/>
      <c r="K190" s="332"/>
      <c r="L190" s="332"/>
      <c r="M190" s="332"/>
      <c r="N190" s="332"/>
      <c r="O190" s="304"/>
      <c r="P190" s="332"/>
      <c r="Q190" s="332"/>
      <c r="R190" s="332"/>
      <c r="S190" s="332"/>
      <c r="T190" s="332"/>
      <c r="U190" s="332"/>
      <c r="V190" s="332"/>
    </row>
    <row r="191" spans="2:26" ht="15.6">
      <c r="B191" s="45" t="s">
        <v>23</v>
      </c>
      <c r="C191" s="46" t="s">
        <v>14</v>
      </c>
      <c r="D191" s="47">
        <v>90</v>
      </c>
      <c r="E191" s="46" t="s">
        <v>34</v>
      </c>
      <c r="F191" s="304"/>
      <c r="G191" s="683"/>
      <c r="H191" s="304"/>
      <c r="I191" s="304"/>
      <c r="J191" s="332"/>
      <c r="K191" s="332"/>
      <c r="L191" s="332"/>
      <c r="M191" s="332"/>
      <c r="N191" s="332"/>
      <c r="O191" s="304"/>
      <c r="P191" s="332"/>
      <c r="Q191" s="332"/>
      <c r="R191" s="332"/>
      <c r="S191" s="332"/>
      <c r="T191" s="332"/>
      <c r="U191" s="332"/>
      <c r="V191" s="332"/>
    </row>
    <row r="192" spans="2:26" s="66" customFormat="1" ht="15.6">
      <c r="B192" s="54" t="s">
        <v>23</v>
      </c>
      <c r="C192" s="55" t="s">
        <v>14</v>
      </c>
      <c r="D192" s="56" t="s">
        <v>122</v>
      </c>
      <c r="E192" s="57" t="s">
        <v>121</v>
      </c>
      <c r="F192" s="307"/>
      <c r="G192" s="685"/>
      <c r="H192" s="307"/>
      <c r="I192" s="307"/>
      <c r="J192" s="335"/>
      <c r="K192" s="338"/>
      <c r="L192" s="335"/>
      <c r="M192" s="335"/>
      <c r="N192" s="335"/>
      <c r="O192" s="333"/>
      <c r="P192" s="338"/>
      <c r="Q192" s="335"/>
      <c r="R192" s="335"/>
      <c r="S192" s="336"/>
      <c r="T192" s="338"/>
      <c r="U192" s="335"/>
      <c r="V192" s="335"/>
    </row>
    <row r="193" spans="2:22" ht="15.6">
      <c r="B193" s="45" t="s">
        <v>23</v>
      </c>
      <c r="C193" s="46" t="s">
        <v>14</v>
      </c>
      <c r="D193" s="47">
        <v>100</v>
      </c>
      <c r="E193" s="46" t="s">
        <v>31</v>
      </c>
      <c r="F193" s="304"/>
      <c r="G193" s="683"/>
      <c r="H193" s="304"/>
      <c r="I193" s="304"/>
      <c r="J193" s="332"/>
      <c r="K193" s="332"/>
      <c r="L193" s="332"/>
      <c r="M193" s="332"/>
      <c r="N193" s="332"/>
      <c r="O193" s="304"/>
      <c r="P193" s="332"/>
      <c r="Q193" s="332"/>
      <c r="R193" s="332"/>
      <c r="S193" s="332"/>
      <c r="T193" s="332"/>
      <c r="U193" s="332"/>
      <c r="V193" s="332"/>
    </row>
    <row r="194" spans="2:22" ht="15.6">
      <c r="B194" s="45" t="s">
        <v>23</v>
      </c>
      <c r="C194" s="46" t="s">
        <v>14</v>
      </c>
      <c r="D194" s="47">
        <v>100</v>
      </c>
      <c r="E194" s="46" t="s">
        <v>118</v>
      </c>
      <c r="F194" s="304"/>
      <c r="G194" s="683"/>
      <c r="H194" s="304"/>
      <c r="I194" s="304"/>
      <c r="J194" s="332"/>
      <c r="K194" s="332"/>
      <c r="L194" s="332"/>
      <c r="M194" s="332"/>
      <c r="N194" s="332"/>
      <c r="O194" s="304"/>
      <c r="P194" s="332"/>
      <c r="Q194" s="332"/>
      <c r="R194" s="332"/>
      <c r="S194" s="332"/>
      <c r="T194" s="332"/>
      <c r="U194" s="332"/>
      <c r="V194" s="332"/>
    </row>
    <row r="195" spans="2:22" ht="15.6">
      <c r="B195" s="45" t="s">
        <v>23</v>
      </c>
      <c r="C195" s="46" t="s">
        <v>14</v>
      </c>
      <c r="D195" s="47">
        <v>100</v>
      </c>
      <c r="E195" s="46" t="s">
        <v>119</v>
      </c>
      <c r="F195" s="304"/>
      <c r="G195" s="683"/>
      <c r="H195" s="304"/>
      <c r="I195" s="304"/>
      <c r="J195" s="332"/>
      <c r="K195" s="332"/>
      <c r="L195" s="332"/>
      <c r="M195" s="332"/>
      <c r="N195" s="332"/>
      <c r="O195" s="304"/>
      <c r="P195" s="332"/>
      <c r="Q195" s="332"/>
      <c r="R195" s="332"/>
      <c r="S195" s="332"/>
      <c r="T195" s="332"/>
      <c r="U195" s="332"/>
      <c r="V195" s="332"/>
    </row>
    <row r="196" spans="2:22" ht="15.6">
      <c r="B196" s="45" t="s">
        <v>23</v>
      </c>
      <c r="C196" s="46" t="s">
        <v>14</v>
      </c>
      <c r="D196" s="47">
        <v>100</v>
      </c>
      <c r="E196" s="46" t="s">
        <v>34</v>
      </c>
      <c r="F196" s="304"/>
      <c r="G196" s="683"/>
      <c r="H196" s="304"/>
      <c r="I196" s="304"/>
      <c r="J196" s="332"/>
      <c r="K196" s="332"/>
      <c r="L196" s="332"/>
      <c r="M196" s="332"/>
      <c r="N196" s="332"/>
      <c r="O196" s="304"/>
      <c r="P196" s="332"/>
      <c r="Q196" s="332"/>
      <c r="R196" s="332"/>
      <c r="S196" s="332"/>
      <c r="T196" s="332"/>
      <c r="U196" s="332"/>
      <c r="V196" s="332"/>
    </row>
    <row r="197" spans="2:22" s="66" customFormat="1" ht="15.6">
      <c r="B197" s="54" t="s">
        <v>23</v>
      </c>
      <c r="C197" s="55" t="s">
        <v>14</v>
      </c>
      <c r="D197" s="56" t="s">
        <v>123</v>
      </c>
      <c r="E197" s="57" t="s">
        <v>121</v>
      </c>
      <c r="F197" s="307"/>
      <c r="G197" s="685"/>
      <c r="H197" s="307"/>
      <c r="I197" s="307"/>
      <c r="J197" s="335"/>
      <c r="K197" s="338"/>
      <c r="L197" s="335"/>
      <c r="M197" s="335"/>
      <c r="N197" s="335"/>
      <c r="O197" s="333"/>
      <c r="P197" s="338"/>
      <c r="Q197" s="335"/>
      <c r="R197" s="335"/>
      <c r="S197" s="336"/>
      <c r="T197" s="338"/>
      <c r="U197" s="335"/>
      <c r="V197" s="335"/>
    </row>
    <row r="198" spans="2:22" ht="15.6">
      <c r="B198" s="45" t="s">
        <v>23</v>
      </c>
      <c r="C198" s="46" t="s">
        <v>14</v>
      </c>
      <c r="D198" s="47">
        <v>110</v>
      </c>
      <c r="E198" s="46" t="s">
        <v>31</v>
      </c>
      <c r="F198" s="304"/>
      <c r="G198" s="683"/>
      <c r="H198" s="304"/>
      <c r="I198" s="304"/>
      <c r="J198" s="332"/>
      <c r="K198" s="332"/>
      <c r="L198" s="332"/>
      <c r="M198" s="332"/>
      <c r="N198" s="332"/>
      <c r="O198" s="304"/>
      <c r="P198" s="332"/>
      <c r="Q198" s="332"/>
      <c r="R198" s="332"/>
      <c r="S198" s="332"/>
      <c r="T198" s="332"/>
      <c r="U198" s="332"/>
      <c r="V198" s="332"/>
    </row>
    <row r="199" spans="2:22" ht="15.6">
      <c r="B199" s="45" t="s">
        <v>23</v>
      </c>
      <c r="C199" s="46" t="s">
        <v>14</v>
      </c>
      <c r="D199" s="47">
        <v>110</v>
      </c>
      <c r="E199" s="46" t="s">
        <v>118</v>
      </c>
      <c r="F199" s="304"/>
      <c r="G199" s="683"/>
      <c r="H199" s="304"/>
      <c r="I199" s="304"/>
      <c r="J199" s="332"/>
      <c r="K199" s="332"/>
      <c r="L199" s="332"/>
      <c r="M199" s="332"/>
      <c r="N199" s="332"/>
      <c r="O199" s="304"/>
      <c r="P199" s="332"/>
      <c r="Q199" s="332"/>
      <c r="R199" s="332"/>
      <c r="S199" s="332"/>
      <c r="T199" s="332"/>
      <c r="U199" s="332"/>
      <c r="V199" s="332"/>
    </row>
    <row r="200" spans="2:22" ht="15.6">
      <c r="B200" s="45" t="s">
        <v>23</v>
      </c>
      <c r="C200" s="46" t="s">
        <v>14</v>
      </c>
      <c r="D200" s="47">
        <v>110</v>
      </c>
      <c r="E200" s="46" t="s">
        <v>119</v>
      </c>
      <c r="F200" s="304"/>
      <c r="G200" s="683"/>
      <c r="H200" s="304"/>
      <c r="I200" s="304"/>
      <c r="J200" s="332"/>
      <c r="K200" s="332"/>
      <c r="L200" s="332"/>
      <c r="M200" s="332"/>
      <c r="N200" s="332"/>
      <c r="O200" s="304"/>
      <c r="P200" s="332"/>
      <c r="Q200" s="332"/>
      <c r="R200" s="332"/>
      <c r="S200" s="332"/>
      <c r="T200" s="332"/>
      <c r="U200" s="332"/>
      <c r="V200" s="332"/>
    </row>
    <row r="201" spans="2:22" ht="15.6">
      <c r="B201" s="45" t="s">
        <v>23</v>
      </c>
      <c r="C201" s="46" t="s">
        <v>14</v>
      </c>
      <c r="D201" s="47">
        <v>110</v>
      </c>
      <c r="E201" s="46" t="s">
        <v>34</v>
      </c>
      <c r="F201" s="304"/>
      <c r="G201" s="683"/>
      <c r="H201" s="304"/>
      <c r="I201" s="304"/>
      <c r="J201" s="332"/>
      <c r="K201" s="332"/>
      <c r="L201" s="332"/>
      <c r="M201" s="332"/>
      <c r="N201" s="332"/>
      <c r="O201" s="304"/>
      <c r="P201" s="332"/>
      <c r="Q201" s="332"/>
      <c r="R201" s="332"/>
      <c r="S201" s="332"/>
      <c r="T201" s="332"/>
      <c r="U201" s="332"/>
      <c r="V201" s="332"/>
    </row>
    <row r="202" spans="2:22" s="66" customFormat="1" ht="15.6">
      <c r="B202" s="54" t="s">
        <v>23</v>
      </c>
      <c r="C202" s="55" t="s">
        <v>14</v>
      </c>
      <c r="D202" s="56" t="s">
        <v>124</v>
      </c>
      <c r="E202" s="57" t="s">
        <v>121</v>
      </c>
      <c r="F202" s="307"/>
      <c r="G202" s="685"/>
      <c r="H202" s="307"/>
      <c r="I202" s="307"/>
      <c r="J202" s="335"/>
      <c r="K202" s="338"/>
      <c r="L202" s="335"/>
      <c r="M202" s="335"/>
      <c r="N202" s="335"/>
      <c r="O202" s="333"/>
      <c r="P202" s="338"/>
      <c r="Q202" s="335"/>
      <c r="R202" s="335"/>
      <c r="S202" s="336"/>
      <c r="T202" s="338"/>
      <c r="U202" s="335"/>
      <c r="V202" s="335"/>
    </row>
    <row r="203" spans="2:22" ht="15.6">
      <c r="B203" s="45" t="s">
        <v>23</v>
      </c>
      <c r="C203" s="46" t="s">
        <v>14</v>
      </c>
      <c r="D203" s="47">
        <v>120</v>
      </c>
      <c r="E203" s="46" t="s">
        <v>31</v>
      </c>
      <c r="F203" s="304"/>
      <c r="G203" s="683"/>
      <c r="H203" s="304"/>
      <c r="I203" s="304"/>
      <c r="J203" s="332"/>
      <c r="K203" s="332"/>
      <c r="L203" s="332"/>
      <c r="M203" s="332"/>
      <c r="N203" s="332"/>
      <c r="O203" s="304"/>
      <c r="P203" s="332"/>
      <c r="Q203" s="332"/>
      <c r="R203" s="332"/>
      <c r="S203" s="332"/>
      <c r="T203" s="332"/>
      <c r="U203" s="332"/>
      <c r="V203" s="332"/>
    </row>
    <row r="204" spans="2:22" ht="15.6">
      <c r="B204" s="45" t="s">
        <v>23</v>
      </c>
      <c r="C204" s="46" t="s">
        <v>14</v>
      </c>
      <c r="D204" s="47">
        <v>120</v>
      </c>
      <c r="E204" s="46" t="s">
        <v>118</v>
      </c>
      <c r="F204" s="304"/>
      <c r="G204" s="683"/>
      <c r="H204" s="304"/>
      <c r="I204" s="304"/>
      <c r="J204" s="332"/>
      <c r="K204" s="332"/>
      <c r="L204" s="332"/>
      <c r="M204" s="332"/>
      <c r="N204" s="332"/>
      <c r="O204" s="304"/>
      <c r="P204" s="332"/>
      <c r="Q204" s="332"/>
      <c r="R204" s="332"/>
      <c r="S204" s="332"/>
      <c r="T204" s="332"/>
      <c r="U204" s="332"/>
      <c r="V204" s="332"/>
    </row>
    <row r="205" spans="2:22" ht="15.6">
      <c r="B205" s="45" t="s">
        <v>23</v>
      </c>
      <c r="C205" s="46" t="s">
        <v>14</v>
      </c>
      <c r="D205" s="47">
        <v>120</v>
      </c>
      <c r="E205" s="46" t="s">
        <v>119</v>
      </c>
      <c r="F205" s="304"/>
      <c r="G205" s="683"/>
      <c r="H205" s="304"/>
      <c r="I205" s="304"/>
      <c r="J205" s="332"/>
      <c r="K205" s="332"/>
      <c r="L205" s="332"/>
      <c r="M205" s="332"/>
      <c r="N205" s="332"/>
      <c r="O205" s="304"/>
      <c r="P205" s="332"/>
      <c r="Q205" s="332"/>
      <c r="R205" s="332"/>
      <c r="S205" s="332"/>
      <c r="T205" s="332"/>
      <c r="U205" s="332"/>
      <c r="V205" s="332"/>
    </row>
    <row r="206" spans="2:22" ht="15.6">
      <c r="B206" s="45" t="s">
        <v>23</v>
      </c>
      <c r="C206" s="46" t="s">
        <v>14</v>
      </c>
      <c r="D206" s="47">
        <v>120</v>
      </c>
      <c r="E206" s="46" t="s">
        <v>34</v>
      </c>
      <c r="F206" s="304"/>
      <c r="G206" s="683"/>
      <c r="H206" s="304"/>
      <c r="I206" s="304"/>
      <c r="J206" s="332"/>
      <c r="K206" s="332"/>
      <c r="L206" s="332"/>
      <c r="M206" s="332"/>
      <c r="N206" s="332"/>
      <c r="O206" s="304"/>
      <c r="P206" s="332"/>
      <c r="Q206" s="332"/>
      <c r="R206" s="332"/>
      <c r="S206" s="332"/>
      <c r="T206" s="332"/>
      <c r="U206" s="332"/>
      <c r="V206" s="332"/>
    </row>
    <row r="207" spans="2:22" s="66" customFormat="1" ht="15.6">
      <c r="B207" s="54" t="s">
        <v>23</v>
      </c>
      <c r="C207" s="55" t="s">
        <v>14</v>
      </c>
      <c r="D207" s="56" t="s">
        <v>125</v>
      </c>
      <c r="E207" s="57" t="s">
        <v>121</v>
      </c>
      <c r="F207" s="307"/>
      <c r="G207" s="685"/>
      <c r="H207" s="307"/>
      <c r="I207" s="307"/>
      <c r="J207" s="335"/>
      <c r="K207" s="338"/>
      <c r="L207" s="335"/>
      <c r="M207" s="335"/>
      <c r="N207" s="335"/>
      <c r="O207" s="333"/>
      <c r="P207" s="338"/>
      <c r="Q207" s="335"/>
      <c r="R207" s="335"/>
      <c r="S207" s="336"/>
      <c r="T207" s="338"/>
      <c r="U207" s="335"/>
      <c r="V207" s="335"/>
    </row>
    <row r="208" spans="2:22" ht="15.6">
      <c r="B208" s="45" t="s">
        <v>23</v>
      </c>
      <c r="C208" s="46" t="s">
        <v>14</v>
      </c>
      <c r="D208" s="47">
        <v>130</v>
      </c>
      <c r="E208" s="46" t="s">
        <v>31</v>
      </c>
      <c r="F208" s="304"/>
      <c r="G208" s="683"/>
      <c r="H208" s="304"/>
      <c r="I208" s="304"/>
      <c r="J208" s="332"/>
      <c r="K208" s="332"/>
      <c r="L208" s="332"/>
      <c r="M208" s="332"/>
      <c r="N208" s="332"/>
      <c r="O208" s="304"/>
      <c r="P208" s="332"/>
      <c r="Q208" s="332"/>
      <c r="R208" s="332"/>
      <c r="S208" s="332"/>
      <c r="T208" s="332"/>
      <c r="U208" s="332"/>
      <c r="V208" s="332"/>
    </row>
    <row r="209" spans="2:26" ht="15.6">
      <c r="B209" s="45" t="s">
        <v>23</v>
      </c>
      <c r="C209" s="46" t="s">
        <v>14</v>
      </c>
      <c r="D209" s="47">
        <v>130</v>
      </c>
      <c r="E209" s="46" t="s">
        <v>118</v>
      </c>
      <c r="F209" s="304"/>
      <c r="G209" s="683"/>
      <c r="H209" s="304"/>
      <c r="I209" s="304"/>
      <c r="J209" s="332"/>
      <c r="K209" s="332"/>
      <c r="L209" s="332"/>
      <c r="M209" s="332"/>
      <c r="N209" s="332"/>
      <c r="O209" s="304"/>
      <c r="P209" s="332"/>
      <c r="Q209" s="332"/>
      <c r="R209" s="332"/>
      <c r="S209" s="332"/>
      <c r="T209" s="332"/>
      <c r="U209" s="332"/>
      <c r="V209" s="332"/>
    </row>
    <row r="210" spans="2:26" ht="15.6">
      <c r="B210" s="45" t="s">
        <v>23</v>
      </c>
      <c r="C210" s="46" t="s">
        <v>14</v>
      </c>
      <c r="D210" s="47">
        <v>130</v>
      </c>
      <c r="E210" s="46" t="s">
        <v>119</v>
      </c>
      <c r="F210" s="304"/>
      <c r="G210" s="683"/>
      <c r="H210" s="304"/>
      <c r="I210" s="304"/>
      <c r="J210" s="332"/>
      <c r="K210" s="332"/>
      <c r="L210" s="332"/>
      <c r="M210" s="332"/>
      <c r="N210" s="332"/>
      <c r="O210" s="304"/>
      <c r="P210" s="332"/>
      <c r="Q210" s="332"/>
      <c r="R210" s="332"/>
      <c r="S210" s="332"/>
      <c r="T210" s="332"/>
      <c r="U210" s="332"/>
      <c r="V210" s="332"/>
    </row>
    <row r="211" spans="2:26" ht="15.6">
      <c r="B211" s="45" t="s">
        <v>23</v>
      </c>
      <c r="C211" s="46" t="s">
        <v>14</v>
      </c>
      <c r="D211" s="47">
        <v>130</v>
      </c>
      <c r="E211" s="46" t="s">
        <v>34</v>
      </c>
      <c r="F211" s="304"/>
      <c r="G211" s="683"/>
      <c r="H211" s="304"/>
      <c r="I211" s="304"/>
      <c r="J211" s="332"/>
      <c r="K211" s="332"/>
      <c r="L211" s="332"/>
      <c r="M211" s="332"/>
      <c r="N211" s="332"/>
      <c r="O211" s="304"/>
      <c r="P211" s="332"/>
      <c r="Q211" s="332"/>
      <c r="R211" s="332"/>
      <c r="S211" s="332"/>
      <c r="T211" s="332"/>
      <c r="U211" s="332"/>
      <c r="V211" s="332"/>
    </row>
    <row r="212" spans="2:26" s="66" customFormat="1" ht="15.6">
      <c r="B212" s="54" t="s">
        <v>23</v>
      </c>
      <c r="C212" s="55" t="s">
        <v>14</v>
      </c>
      <c r="D212" s="56" t="s">
        <v>126</v>
      </c>
      <c r="E212" s="57" t="s">
        <v>121</v>
      </c>
      <c r="F212" s="307"/>
      <c r="G212" s="685"/>
      <c r="H212" s="307"/>
      <c r="I212" s="307"/>
      <c r="J212" s="335"/>
      <c r="K212" s="338"/>
      <c r="L212" s="335"/>
      <c r="M212" s="335"/>
      <c r="N212" s="335"/>
      <c r="O212" s="333"/>
      <c r="P212" s="338"/>
      <c r="Q212" s="335"/>
      <c r="R212" s="335"/>
      <c r="S212" s="336"/>
      <c r="T212" s="338"/>
      <c r="U212" s="335"/>
      <c r="V212" s="335"/>
    </row>
    <row r="213" spans="2:26" ht="15.6">
      <c r="B213" s="54" t="s">
        <v>23</v>
      </c>
      <c r="C213" s="55" t="s">
        <v>14</v>
      </c>
      <c r="D213" s="67" t="s">
        <v>127</v>
      </c>
      <c r="E213" s="68" t="s">
        <v>31</v>
      </c>
      <c r="F213" s="307"/>
      <c r="G213" s="685"/>
      <c r="H213" s="307"/>
      <c r="I213" s="307"/>
      <c r="J213" s="335"/>
      <c r="K213" s="338"/>
      <c r="L213" s="335"/>
      <c r="M213" s="335"/>
      <c r="N213" s="335"/>
      <c r="O213" s="333"/>
      <c r="P213" s="338"/>
      <c r="Q213" s="335"/>
      <c r="R213" s="335"/>
      <c r="S213" s="336"/>
      <c r="T213" s="338"/>
      <c r="U213" s="335"/>
      <c r="V213" s="335"/>
      <c r="X213" s="66"/>
      <c r="Z213" s="66"/>
    </row>
    <row r="214" spans="2:26" ht="15.6">
      <c r="B214" s="54" t="s">
        <v>23</v>
      </c>
      <c r="C214" s="55" t="s">
        <v>14</v>
      </c>
      <c r="D214" s="67" t="s">
        <v>127</v>
      </c>
      <c r="E214" s="68" t="s">
        <v>118</v>
      </c>
      <c r="F214" s="307"/>
      <c r="G214" s="685"/>
      <c r="H214" s="307"/>
      <c r="I214" s="307"/>
      <c r="J214" s="335"/>
      <c r="K214" s="338"/>
      <c r="L214" s="335"/>
      <c r="M214" s="335"/>
      <c r="N214" s="335"/>
      <c r="O214" s="333"/>
      <c r="P214" s="338"/>
      <c r="Q214" s="335"/>
      <c r="R214" s="335"/>
      <c r="S214" s="336"/>
      <c r="T214" s="338"/>
      <c r="U214" s="335"/>
      <c r="V214" s="335"/>
      <c r="X214" s="66"/>
      <c r="Z214" s="66"/>
    </row>
    <row r="215" spans="2:26" ht="15.6">
      <c r="B215" s="54" t="s">
        <v>23</v>
      </c>
      <c r="C215" s="55" t="s">
        <v>14</v>
      </c>
      <c r="D215" s="67" t="s">
        <v>127</v>
      </c>
      <c r="E215" s="68" t="s">
        <v>119</v>
      </c>
      <c r="F215" s="307"/>
      <c r="G215" s="685"/>
      <c r="H215" s="307"/>
      <c r="I215" s="307"/>
      <c r="J215" s="335"/>
      <c r="K215" s="338"/>
      <c r="L215" s="335"/>
      <c r="M215" s="335"/>
      <c r="N215" s="335"/>
      <c r="O215" s="333"/>
      <c r="P215" s="338"/>
      <c r="Q215" s="335"/>
      <c r="R215" s="335"/>
      <c r="S215" s="336"/>
      <c r="T215" s="338"/>
      <c r="U215" s="335"/>
      <c r="V215" s="335"/>
      <c r="X215" s="66"/>
      <c r="Z215" s="66"/>
    </row>
    <row r="216" spans="2:26" ht="15.6">
      <c r="B216" s="54" t="s">
        <v>23</v>
      </c>
      <c r="C216" s="55" t="s">
        <v>14</v>
      </c>
      <c r="D216" s="67" t="s">
        <v>127</v>
      </c>
      <c r="E216" s="68" t="s">
        <v>34</v>
      </c>
      <c r="F216" s="307"/>
      <c r="G216" s="685"/>
      <c r="H216" s="307"/>
      <c r="I216" s="307"/>
      <c r="J216" s="335"/>
      <c r="K216" s="338"/>
      <c r="L216" s="335"/>
      <c r="M216" s="335"/>
      <c r="N216" s="335"/>
      <c r="O216" s="333"/>
      <c r="P216" s="338"/>
      <c r="Q216" s="335"/>
      <c r="R216" s="335"/>
      <c r="S216" s="336"/>
      <c r="T216" s="338"/>
      <c r="U216" s="335"/>
      <c r="V216" s="335"/>
      <c r="X216" s="66"/>
      <c r="Z216" s="66"/>
    </row>
    <row r="217" spans="2:26" s="66" customFormat="1" ht="15.6">
      <c r="B217" s="76" t="s">
        <v>23</v>
      </c>
      <c r="C217" s="77" t="s">
        <v>128</v>
      </c>
      <c r="D217" s="78" t="s">
        <v>127</v>
      </c>
      <c r="E217" s="79" t="s">
        <v>121</v>
      </c>
      <c r="F217" s="315"/>
      <c r="G217" s="703"/>
      <c r="H217" s="315"/>
      <c r="I217" s="315"/>
      <c r="J217" s="343"/>
      <c r="K217" s="345"/>
      <c r="L217" s="343"/>
      <c r="M217" s="343"/>
      <c r="N217" s="343"/>
      <c r="O217" s="341"/>
      <c r="P217" s="345"/>
      <c r="Q217" s="343"/>
      <c r="R217" s="343"/>
      <c r="S217" s="344"/>
      <c r="T217" s="345"/>
      <c r="U217" s="343"/>
      <c r="V217" s="343"/>
    </row>
    <row r="218" spans="2:26" ht="15.6">
      <c r="B218" s="45" t="s">
        <v>23</v>
      </c>
      <c r="C218" s="46" t="s">
        <v>12</v>
      </c>
      <c r="D218" s="47">
        <v>60</v>
      </c>
      <c r="E218" s="46" t="s">
        <v>31</v>
      </c>
      <c r="F218" s="304"/>
      <c r="G218" s="683"/>
      <c r="H218" s="304"/>
      <c r="I218" s="304"/>
      <c r="J218" s="332"/>
      <c r="K218" s="332"/>
      <c r="L218" s="332"/>
      <c r="M218" s="332"/>
      <c r="N218" s="332"/>
      <c r="O218" s="304"/>
      <c r="P218" s="332"/>
      <c r="Q218" s="332"/>
      <c r="R218" s="332"/>
      <c r="S218" s="332"/>
      <c r="T218" s="332"/>
      <c r="U218" s="332"/>
      <c r="V218" s="332"/>
    </row>
    <row r="219" spans="2:26" ht="15.6">
      <c r="B219" s="45" t="s">
        <v>23</v>
      </c>
      <c r="C219" s="46" t="s">
        <v>12</v>
      </c>
      <c r="D219" s="47">
        <v>60</v>
      </c>
      <c r="E219" s="46" t="s">
        <v>118</v>
      </c>
      <c r="F219" s="304"/>
      <c r="G219" s="683"/>
      <c r="H219" s="304"/>
      <c r="I219" s="304"/>
      <c r="J219" s="332"/>
      <c r="K219" s="332"/>
      <c r="L219" s="332"/>
      <c r="M219" s="332"/>
      <c r="N219" s="332"/>
      <c r="O219" s="304"/>
      <c r="P219" s="332"/>
      <c r="Q219" s="332"/>
      <c r="R219" s="332"/>
      <c r="S219" s="332"/>
      <c r="T219" s="332"/>
      <c r="U219" s="332"/>
      <c r="V219" s="332"/>
    </row>
    <row r="220" spans="2:26" ht="15.6">
      <c r="B220" s="45" t="s">
        <v>23</v>
      </c>
      <c r="C220" s="46" t="s">
        <v>12</v>
      </c>
      <c r="D220" s="47">
        <v>60</v>
      </c>
      <c r="E220" s="46" t="s">
        <v>119</v>
      </c>
      <c r="F220" s="304"/>
      <c r="G220" s="683"/>
      <c r="H220" s="304"/>
      <c r="I220" s="304"/>
      <c r="J220" s="332"/>
      <c r="K220" s="332"/>
      <c r="L220" s="332"/>
      <c r="M220" s="332"/>
      <c r="N220" s="332"/>
      <c r="O220" s="304"/>
      <c r="P220" s="332"/>
      <c r="Q220" s="332"/>
      <c r="R220" s="332"/>
      <c r="S220" s="332"/>
      <c r="T220" s="332"/>
      <c r="U220" s="332"/>
      <c r="V220" s="332"/>
    </row>
    <row r="221" spans="2:26" ht="15.6">
      <c r="B221" s="45" t="s">
        <v>23</v>
      </c>
      <c r="C221" s="46" t="s">
        <v>12</v>
      </c>
      <c r="D221" s="47">
        <v>60</v>
      </c>
      <c r="E221" s="46" t="s">
        <v>34</v>
      </c>
      <c r="F221" s="304"/>
      <c r="G221" s="683"/>
      <c r="H221" s="304"/>
      <c r="I221" s="304"/>
      <c r="J221" s="332"/>
      <c r="K221" s="332"/>
      <c r="L221" s="332"/>
      <c r="M221" s="332"/>
      <c r="N221" s="332"/>
      <c r="O221" s="304"/>
      <c r="P221" s="332"/>
      <c r="Q221" s="332"/>
      <c r="R221" s="332"/>
      <c r="S221" s="332"/>
      <c r="T221" s="332"/>
      <c r="U221" s="332"/>
      <c r="V221" s="332"/>
    </row>
    <row r="222" spans="2:26" ht="15.6">
      <c r="B222" s="54" t="s">
        <v>23</v>
      </c>
      <c r="C222" s="55" t="s">
        <v>12</v>
      </c>
      <c r="D222" s="56" t="s">
        <v>129</v>
      </c>
      <c r="E222" s="57" t="s">
        <v>121</v>
      </c>
      <c r="F222" s="307"/>
      <c r="G222" s="685"/>
      <c r="H222" s="307"/>
      <c r="I222" s="307"/>
      <c r="J222" s="335"/>
      <c r="K222" s="338"/>
      <c r="L222" s="335"/>
      <c r="M222" s="335"/>
      <c r="N222" s="335"/>
      <c r="O222" s="333"/>
      <c r="P222" s="338"/>
      <c r="Q222" s="335"/>
      <c r="R222" s="335"/>
      <c r="S222" s="336"/>
      <c r="T222" s="338"/>
      <c r="U222" s="335"/>
      <c r="V222" s="335"/>
      <c r="X222" s="66"/>
      <c r="Z222" s="66"/>
    </row>
    <row r="223" spans="2:26" ht="15.6">
      <c r="B223" s="45" t="s">
        <v>23</v>
      </c>
      <c r="C223" s="46" t="s">
        <v>12</v>
      </c>
      <c r="D223" s="47">
        <v>70</v>
      </c>
      <c r="E223" s="46" t="s">
        <v>31</v>
      </c>
      <c r="F223" s="304"/>
      <c r="G223" s="683"/>
      <c r="H223" s="304"/>
      <c r="I223" s="304"/>
      <c r="J223" s="332"/>
      <c r="K223" s="332"/>
      <c r="L223" s="332"/>
      <c r="M223" s="332"/>
      <c r="N223" s="332"/>
      <c r="O223" s="304"/>
      <c r="P223" s="332"/>
      <c r="Q223" s="332"/>
      <c r="R223" s="332"/>
      <c r="S223" s="332"/>
      <c r="T223" s="332"/>
      <c r="U223" s="332"/>
      <c r="V223" s="332"/>
    </row>
    <row r="224" spans="2:26" ht="15.6">
      <c r="B224" s="45" t="s">
        <v>23</v>
      </c>
      <c r="C224" s="46" t="s">
        <v>12</v>
      </c>
      <c r="D224" s="47">
        <v>70</v>
      </c>
      <c r="E224" s="46" t="s">
        <v>118</v>
      </c>
      <c r="F224" s="304"/>
      <c r="G224" s="683"/>
      <c r="H224" s="304"/>
      <c r="I224" s="304"/>
      <c r="J224" s="332"/>
      <c r="K224" s="332"/>
      <c r="L224" s="332"/>
      <c r="M224" s="332"/>
      <c r="N224" s="332"/>
      <c r="O224" s="304"/>
      <c r="P224" s="332"/>
      <c r="Q224" s="332"/>
      <c r="R224" s="332"/>
      <c r="S224" s="332"/>
      <c r="T224" s="332"/>
      <c r="U224" s="332"/>
      <c r="V224" s="332"/>
    </row>
    <row r="225" spans="2:26" ht="15.6">
      <c r="B225" s="45" t="s">
        <v>23</v>
      </c>
      <c r="C225" s="46" t="s">
        <v>12</v>
      </c>
      <c r="D225" s="47">
        <v>70</v>
      </c>
      <c r="E225" s="46" t="s">
        <v>119</v>
      </c>
      <c r="F225" s="304"/>
      <c r="G225" s="683"/>
      <c r="H225" s="304"/>
      <c r="I225" s="304"/>
      <c r="J225" s="332"/>
      <c r="K225" s="332"/>
      <c r="L225" s="332"/>
      <c r="M225" s="332"/>
      <c r="N225" s="332"/>
      <c r="O225" s="304"/>
      <c r="P225" s="332"/>
      <c r="Q225" s="332"/>
      <c r="R225" s="332"/>
      <c r="S225" s="332"/>
      <c r="T225" s="332"/>
      <c r="U225" s="332"/>
      <c r="V225" s="332"/>
    </row>
    <row r="226" spans="2:26" ht="15.6">
      <c r="B226" s="45" t="s">
        <v>23</v>
      </c>
      <c r="C226" s="46" t="s">
        <v>12</v>
      </c>
      <c r="D226" s="47">
        <v>70</v>
      </c>
      <c r="E226" s="46" t="s">
        <v>34</v>
      </c>
      <c r="F226" s="304"/>
      <c r="G226" s="683"/>
      <c r="H226" s="304"/>
      <c r="I226" s="304"/>
      <c r="J226" s="332"/>
      <c r="K226" s="332"/>
      <c r="L226" s="332"/>
      <c r="M226" s="332"/>
      <c r="N226" s="332"/>
      <c r="O226" s="304"/>
      <c r="P226" s="332"/>
      <c r="Q226" s="332"/>
      <c r="R226" s="332"/>
      <c r="S226" s="332"/>
      <c r="T226" s="332"/>
      <c r="U226" s="332"/>
      <c r="V226" s="332"/>
    </row>
    <row r="227" spans="2:26" ht="15.6">
      <c r="B227" s="54" t="s">
        <v>23</v>
      </c>
      <c r="C227" s="55" t="s">
        <v>12</v>
      </c>
      <c r="D227" s="56" t="s">
        <v>130</v>
      </c>
      <c r="E227" s="57" t="s">
        <v>121</v>
      </c>
      <c r="F227" s="307"/>
      <c r="G227" s="685"/>
      <c r="H227" s="307"/>
      <c r="I227" s="307"/>
      <c r="J227" s="335"/>
      <c r="K227" s="338"/>
      <c r="L227" s="335"/>
      <c r="M227" s="335"/>
      <c r="N227" s="335"/>
      <c r="O227" s="333"/>
      <c r="P227" s="338"/>
      <c r="Q227" s="335"/>
      <c r="R227" s="335"/>
      <c r="S227" s="336"/>
      <c r="T227" s="338"/>
      <c r="U227" s="335"/>
      <c r="V227" s="335"/>
      <c r="X227" s="66"/>
      <c r="Z227" s="66"/>
    </row>
    <row r="228" spans="2:26" ht="15.6">
      <c r="B228" s="45" t="s">
        <v>23</v>
      </c>
      <c r="C228" s="46" t="s">
        <v>12</v>
      </c>
      <c r="D228" s="47">
        <v>80</v>
      </c>
      <c r="E228" s="46" t="s">
        <v>31</v>
      </c>
      <c r="F228" s="304"/>
      <c r="G228" s="683"/>
      <c r="H228" s="304"/>
      <c r="I228" s="304"/>
      <c r="J228" s="332"/>
      <c r="K228" s="332"/>
      <c r="L228" s="332"/>
      <c r="M228" s="332"/>
      <c r="N228" s="332"/>
      <c r="O228" s="304"/>
      <c r="P228" s="332"/>
      <c r="Q228" s="332"/>
      <c r="R228" s="332"/>
      <c r="S228" s="332"/>
      <c r="T228" s="332"/>
      <c r="U228" s="332"/>
      <c r="V228" s="332"/>
    </row>
    <row r="229" spans="2:26" ht="15.6">
      <c r="B229" s="45" t="s">
        <v>23</v>
      </c>
      <c r="C229" s="46" t="s">
        <v>12</v>
      </c>
      <c r="D229" s="47">
        <v>80</v>
      </c>
      <c r="E229" s="46" t="s">
        <v>118</v>
      </c>
      <c r="F229" s="304"/>
      <c r="G229" s="683"/>
      <c r="H229" s="304"/>
      <c r="I229" s="304"/>
      <c r="J229" s="332"/>
      <c r="K229" s="332"/>
      <c r="L229" s="332"/>
      <c r="M229" s="332"/>
      <c r="N229" s="332"/>
      <c r="O229" s="304"/>
      <c r="P229" s="332"/>
      <c r="Q229" s="332"/>
      <c r="R229" s="332"/>
      <c r="S229" s="332"/>
      <c r="T229" s="332"/>
      <c r="U229" s="332"/>
      <c r="V229" s="332"/>
    </row>
    <row r="230" spans="2:26" ht="15.6">
      <c r="B230" s="45" t="s">
        <v>23</v>
      </c>
      <c r="C230" s="46" t="s">
        <v>12</v>
      </c>
      <c r="D230" s="47">
        <v>80</v>
      </c>
      <c r="E230" s="46" t="s">
        <v>119</v>
      </c>
      <c r="F230" s="304"/>
      <c r="G230" s="683"/>
      <c r="H230" s="304"/>
      <c r="I230" s="304"/>
      <c r="J230" s="332"/>
      <c r="K230" s="332"/>
      <c r="L230" s="332"/>
      <c r="M230" s="332"/>
      <c r="N230" s="332"/>
      <c r="O230" s="304"/>
      <c r="P230" s="332"/>
      <c r="Q230" s="332"/>
      <c r="R230" s="332"/>
      <c r="S230" s="332"/>
      <c r="T230" s="332"/>
      <c r="U230" s="332"/>
      <c r="V230" s="332"/>
    </row>
    <row r="231" spans="2:26" ht="15.6">
      <c r="B231" s="45" t="s">
        <v>23</v>
      </c>
      <c r="C231" s="46" t="s">
        <v>12</v>
      </c>
      <c r="D231" s="47">
        <v>80</v>
      </c>
      <c r="E231" s="46" t="s">
        <v>34</v>
      </c>
      <c r="F231" s="304"/>
      <c r="G231" s="683"/>
      <c r="H231" s="304"/>
      <c r="I231" s="304"/>
      <c r="J231" s="332"/>
      <c r="K231" s="332"/>
      <c r="L231" s="332"/>
      <c r="M231" s="332"/>
      <c r="N231" s="332"/>
      <c r="O231" s="304"/>
      <c r="P231" s="332"/>
      <c r="Q231" s="332"/>
      <c r="R231" s="332"/>
      <c r="S231" s="332"/>
      <c r="T231" s="332"/>
      <c r="U231" s="332"/>
      <c r="V231" s="332"/>
    </row>
    <row r="232" spans="2:26" ht="15.6">
      <c r="B232" s="54" t="s">
        <v>23</v>
      </c>
      <c r="C232" s="55" t="s">
        <v>12</v>
      </c>
      <c r="D232" s="56" t="s">
        <v>120</v>
      </c>
      <c r="E232" s="57" t="s">
        <v>121</v>
      </c>
      <c r="F232" s="307"/>
      <c r="G232" s="685"/>
      <c r="H232" s="307"/>
      <c r="I232" s="307"/>
      <c r="J232" s="335"/>
      <c r="K232" s="338"/>
      <c r="L232" s="335"/>
      <c r="M232" s="335"/>
      <c r="N232" s="335"/>
      <c r="O232" s="333"/>
      <c r="P232" s="338"/>
      <c r="Q232" s="335"/>
      <c r="R232" s="335"/>
      <c r="S232" s="336"/>
      <c r="T232" s="338"/>
      <c r="U232" s="335"/>
      <c r="V232" s="335"/>
      <c r="X232" s="66"/>
      <c r="Z232" s="66"/>
    </row>
    <row r="233" spans="2:26" ht="15.6">
      <c r="B233" s="45" t="s">
        <v>23</v>
      </c>
      <c r="C233" s="46" t="s">
        <v>12</v>
      </c>
      <c r="D233" s="47">
        <v>90</v>
      </c>
      <c r="E233" s="46" t="s">
        <v>31</v>
      </c>
      <c r="F233" s="304"/>
      <c r="G233" s="683"/>
      <c r="H233" s="304"/>
      <c r="I233" s="304"/>
      <c r="J233" s="332"/>
      <c r="K233" s="332"/>
      <c r="L233" s="332"/>
      <c r="M233" s="332"/>
      <c r="N233" s="332"/>
      <c r="O233" s="304"/>
      <c r="P233" s="332"/>
      <c r="Q233" s="332"/>
      <c r="R233" s="332"/>
      <c r="S233" s="332"/>
      <c r="T233" s="332"/>
      <c r="U233" s="332"/>
      <c r="V233" s="332"/>
    </row>
    <row r="234" spans="2:26" ht="15.6">
      <c r="B234" s="45" t="s">
        <v>23</v>
      </c>
      <c r="C234" s="46" t="s">
        <v>12</v>
      </c>
      <c r="D234" s="47">
        <v>90</v>
      </c>
      <c r="E234" s="46" t="s">
        <v>118</v>
      </c>
      <c r="F234" s="304"/>
      <c r="G234" s="683"/>
      <c r="H234" s="304"/>
      <c r="I234" s="304"/>
      <c r="J234" s="332"/>
      <c r="K234" s="332"/>
      <c r="L234" s="332"/>
      <c r="M234" s="332"/>
      <c r="N234" s="332"/>
      <c r="O234" s="304"/>
      <c r="P234" s="332"/>
      <c r="Q234" s="332"/>
      <c r="R234" s="332"/>
      <c r="S234" s="332"/>
      <c r="T234" s="332"/>
      <c r="U234" s="332"/>
      <c r="V234" s="332"/>
    </row>
    <row r="235" spans="2:26" ht="15.6">
      <c r="B235" s="45" t="s">
        <v>23</v>
      </c>
      <c r="C235" s="46" t="s">
        <v>12</v>
      </c>
      <c r="D235" s="47">
        <v>90</v>
      </c>
      <c r="E235" s="46" t="s">
        <v>119</v>
      </c>
      <c r="F235" s="304"/>
      <c r="G235" s="683"/>
      <c r="H235" s="304"/>
      <c r="I235" s="304"/>
      <c r="J235" s="332"/>
      <c r="K235" s="332"/>
      <c r="L235" s="332"/>
      <c r="M235" s="332"/>
      <c r="N235" s="332"/>
      <c r="O235" s="304"/>
      <c r="P235" s="332"/>
      <c r="Q235" s="332"/>
      <c r="R235" s="332"/>
      <c r="S235" s="332"/>
      <c r="T235" s="332"/>
      <c r="U235" s="332"/>
      <c r="V235" s="332"/>
    </row>
    <row r="236" spans="2:26" ht="15.6">
      <c r="B236" s="45" t="s">
        <v>23</v>
      </c>
      <c r="C236" s="46" t="s">
        <v>12</v>
      </c>
      <c r="D236" s="47">
        <v>90</v>
      </c>
      <c r="E236" s="46" t="s">
        <v>34</v>
      </c>
      <c r="F236" s="304"/>
      <c r="G236" s="683"/>
      <c r="H236" s="304"/>
      <c r="I236" s="304"/>
      <c r="J236" s="332"/>
      <c r="K236" s="332"/>
      <c r="L236" s="332"/>
      <c r="M236" s="332"/>
      <c r="N236" s="332"/>
      <c r="O236" s="304"/>
      <c r="P236" s="332"/>
      <c r="Q236" s="332"/>
      <c r="R236" s="332"/>
      <c r="S236" s="332"/>
      <c r="T236" s="332"/>
      <c r="U236" s="332"/>
      <c r="V236" s="332"/>
    </row>
    <row r="237" spans="2:26" ht="15.6">
      <c r="B237" s="54" t="s">
        <v>23</v>
      </c>
      <c r="C237" s="55" t="s">
        <v>12</v>
      </c>
      <c r="D237" s="56" t="s">
        <v>122</v>
      </c>
      <c r="E237" s="57" t="s">
        <v>121</v>
      </c>
      <c r="F237" s="307"/>
      <c r="G237" s="685"/>
      <c r="H237" s="307"/>
      <c r="I237" s="307"/>
      <c r="J237" s="335"/>
      <c r="K237" s="338"/>
      <c r="L237" s="335"/>
      <c r="M237" s="335"/>
      <c r="N237" s="335"/>
      <c r="O237" s="333"/>
      <c r="P237" s="338"/>
      <c r="Q237" s="335"/>
      <c r="R237" s="335"/>
      <c r="S237" s="336"/>
      <c r="T237" s="338"/>
      <c r="U237" s="335"/>
      <c r="V237" s="335"/>
      <c r="X237" s="66"/>
      <c r="Z237" s="66"/>
    </row>
    <row r="238" spans="2:26" ht="15.6">
      <c r="B238" s="45" t="s">
        <v>23</v>
      </c>
      <c r="C238" s="46" t="s">
        <v>12</v>
      </c>
      <c r="D238" s="47">
        <v>100</v>
      </c>
      <c r="E238" s="46" t="s">
        <v>31</v>
      </c>
      <c r="F238" s="304"/>
      <c r="G238" s="683"/>
      <c r="H238" s="304"/>
      <c r="I238" s="304"/>
      <c r="J238" s="332"/>
      <c r="K238" s="332"/>
      <c r="L238" s="332"/>
      <c r="M238" s="332"/>
      <c r="N238" s="332"/>
      <c r="O238" s="304"/>
      <c r="P238" s="332"/>
      <c r="Q238" s="332"/>
      <c r="R238" s="332"/>
      <c r="S238" s="332"/>
      <c r="T238" s="332"/>
      <c r="U238" s="332"/>
      <c r="V238" s="332"/>
    </row>
    <row r="239" spans="2:26" ht="15.6">
      <c r="B239" s="45" t="s">
        <v>23</v>
      </c>
      <c r="C239" s="46" t="s">
        <v>12</v>
      </c>
      <c r="D239" s="47">
        <v>100</v>
      </c>
      <c r="E239" s="46" t="s">
        <v>118</v>
      </c>
      <c r="F239" s="304"/>
      <c r="G239" s="683"/>
      <c r="H239" s="304"/>
      <c r="I239" s="304"/>
      <c r="J239" s="332"/>
      <c r="K239" s="332"/>
      <c r="L239" s="332"/>
      <c r="M239" s="332"/>
      <c r="N239" s="332"/>
      <c r="O239" s="304"/>
      <c r="P239" s="332"/>
      <c r="Q239" s="332"/>
      <c r="R239" s="332"/>
      <c r="S239" s="332"/>
      <c r="T239" s="332"/>
      <c r="U239" s="332"/>
      <c r="V239" s="332"/>
    </row>
    <row r="240" spans="2:26" ht="15.6">
      <c r="B240" s="45" t="s">
        <v>23</v>
      </c>
      <c r="C240" s="46" t="s">
        <v>12</v>
      </c>
      <c r="D240" s="47">
        <v>100</v>
      </c>
      <c r="E240" s="46" t="s">
        <v>119</v>
      </c>
      <c r="F240" s="304"/>
      <c r="G240" s="683"/>
      <c r="H240" s="304"/>
      <c r="I240" s="304"/>
      <c r="J240" s="332"/>
      <c r="K240" s="332"/>
      <c r="L240" s="332"/>
      <c r="M240" s="332"/>
      <c r="N240" s="332"/>
      <c r="O240" s="304"/>
      <c r="P240" s="332"/>
      <c r="Q240" s="332"/>
      <c r="R240" s="332"/>
      <c r="S240" s="332"/>
      <c r="T240" s="332"/>
      <c r="U240" s="332"/>
      <c r="V240" s="332"/>
    </row>
    <row r="241" spans="2:26" ht="15.6">
      <c r="B241" s="45" t="s">
        <v>23</v>
      </c>
      <c r="C241" s="46" t="s">
        <v>12</v>
      </c>
      <c r="D241" s="47">
        <v>100</v>
      </c>
      <c r="E241" s="46" t="s">
        <v>34</v>
      </c>
      <c r="F241" s="304"/>
      <c r="G241" s="683"/>
      <c r="H241" s="304"/>
      <c r="I241" s="304"/>
      <c r="J241" s="332"/>
      <c r="K241" s="332"/>
      <c r="L241" s="332"/>
      <c r="M241" s="332"/>
      <c r="N241" s="332"/>
      <c r="O241" s="304"/>
      <c r="P241" s="332"/>
      <c r="Q241" s="332"/>
      <c r="R241" s="332"/>
      <c r="S241" s="332"/>
      <c r="T241" s="332"/>
      <c r="U241" s="332"/>
      <c r="V241" s="332"/>
    </row>
    <row r="242" spans="2:26" ht="15.6">
      <c r="B242" s="54" t="s">
        <v>23</v>
      </c>
      <c r="C242" s="55" t="s">
        <v>12</v>
      </c>
      <c r="D242" s="56" t="s">
        <v>123</v>
      </c>
      <c r="E242" s="57" t="s">
        <v>121</v>
      </c>
      <c r="F242" s="307"/>
      <c r="G242" s="685"/>
      <c r="H242" s="307"/>
      <c r="I242" s="307"/>
      <c r="J242" s="335"/>
      <c r="K242" s="338"/>
      <c r="L242" s="335"/>
      <c r="M242" s="335"/>
      <c r="N242" s="335"/>
      <c r="O242" s="333"/>
      <c r="P242" s="338"/>
      <c r="Q242" s="335"/>
      <c r="R242" s="335"/>
      <c r="S242" s="336"/>
      <c r="T242" s="338"/>
      <c r="U242" s="335"/>
      <c r="V242" s="335"/>
      <c r="X242" s="66"/>
      <c r="Z242" s="66"/>
    </row>
    <row r="243" spans="2:26" ht="15.6">
      <c r="B243" s="54" t="s">
        <v>23</v>
      </c>
      <c r="C243" s="55" t="s">
        <v>12</v>
      </c>
      <c r="D243" s="67" t="s">
        <v>127</v>
      </c>
      <c r="E243" s="68" t="s">
        <v>31</v>
      </c>
      <c r="F243" s="307"/>
      <c r="G243" s="685"/>
      <c r="H243" s="307"/>
      <c r="I243" s="307"/>
      <c r="J243" s="335"/>
      <c r="K243" s="338"/>
      <c r="L243" s="335"/>
      <c r="M243" s="335"/>
      <c r="N243" s="335"/>
      <c r="O243" s="333"/>
      <c r="P243" s="338"/>
      <c r="Q243" s="335"/>
      <c r="R243" s="335"/>
      <c r="S243" s="336"/>
      <c r="T243" s="338"/>
      <c r="U243" s="335"/>
      <c r="V243" s="335"/>
      <c r="X243" s="66"/>
      <c r="Z243" s="66"/>
    </row>
    <row r="244" spans="2:26" ht="15.6">
      <c r="B244" s="54" t="s">
        <v>23</v>
      </c>
      <c r="C244" s="55" t="s">
        <v>12</v>
      </c>
      <c r="D244" s="67" t="s">
        <v>127</v>
      </c>
      <c r="E244" s="68" t="s">
        <v>118</v>
      </c>
      <c r="F244" s="307"/>
      <c r="G244" s="685"/>
      <c r="H244" s="307"/>
      <c r="I244" s="307"/>
      <c r="J244" s="335"/>
      <c r="K244" s="338"/>
      <c r="L244" s="335"/>
      <c r="M244" s="335"/>
      <c r="N244" s="335"/>
      <c r="O244" s="333"/>
      <c r="P244" s="338"/>
      <c r="Q244" s="335"/>
      <c r="R244" s="335"/>
      <c r="S244" s="336"/>
      <c r="T244" s="338"/>
      <c r="U244" s="335"/>
      <c r="V244" s="335"/>
      <c r="X244" s="66"/>
      <c r="Z244" s="66"/>
    </row>
    <row r="245" spans="2:26" ht="15.6">
      <c r="B245" s="54" t="s">
        <v>23</v>
      </c>
      <c r="C245" s="55" t="s">
        <v>12</v>
      </c>
      <c r="D245" s="67" t="s">
        <v>127</v>
      </c>
      <c r="E245" s="68" t="s">
        <v>119</v>
      </c>
      <c r="F245" s="307"/>
      <c r="G245" s="685"/>
      <c r="H245" s="307"/>
      <c r="I245" s="307"/>
      <c r="J245" s="335"/>
      <c r="K245" s="338"/>
      <c r="L245" s="335"/>
      <c r="M245" s="335"/>
      <c r="N245" s="335"/>
      <c r="O245" s="333"/>
      <c r="P245" s="338"/>
      <c r="Q245" s="335"/>
      <c r="R245" s="335"/>
      <c r="S245" s="336"/>
      <c r="T245" s="338"/>
      <c r="U245" s="335"/>
      <c r="V245" s="335"/>
      <c r="X245" s="66"/>
      <c r="Z245" s="66"/>
    </row>
    <row r="246" spans="2:26" ht="15.6">
      <c r="B246" s="54" t="s">
        <v>23</v>
      </c>
      <c r="C246" s="55" t="s">
        <v>12</v>
      </c>
      <c r="D246" s="67" t="s">
        <v>127</v>
      </c>
      <c r="E246" s="68" t="s">
        <v>34</v>
      </c>
      <c r="F246" s="307"/>
      <c r="G246" s="685"/>
      <c r="H246" s="307"/>
      <c r="I246" s="307"/>
      <c r="J246" s="335"/>
      <c r="K246" s="338"/>
      <c r="L246" s="335"/>
      <c r="M246" s="335"/>
      <c r="N246" s="335"/>
      <c r="O246" s="333"/>
      <c r="P246" s="338"/>
      <c r="Q246" s="335"/>
      <c r="R246" s="335"/>
      <c r="S246" s="336"/>
      <c r="T246" s="338"/>
      <c r="U246" s="335"/>
      <c r="V246" s="335"/>
      <c r="X246" s="66"/>
      <c r="Z246" s="66"/>
    </row>
    <row r="247" spans="2:26" ht="15.6">
      <c r="B247" s="76" t="s">
        <v>23</v>
      </c>
      <c r="C247" s="77" t="s">
        <v>131</v>
      </c>
      <c r="D247" s="78" t="s">
        <v>127</v>
      </c>
      <c r="E247" s="79" t="s">
        <v>121</v>
      </c>
      <c r="F247" s="315"/>
      <c r="G247" s="703"/>
      <c r="H247" s="315"/>
      <c r="I247" s="315"/>
      <c r="J247" s="343"/>
      <c r="K247" s="345"/>
      <c r="L247" s="343"/>
      <c r="M247" s="343"/>
      <c r="N247" s="343"/>
      <c r="O247" s="341"/>
      <c r="P247" s="345"/>
      <c r="Q247" s="343"/>
      <c r="R247" s="343"/>
      <c r="S247" s="344"/>
      <c r="T247" s="345"/>
      <c r="U247" s="343"/>
      <c r="V247" s="343"/>
      <c r="X247" s="66"/>
      <c r="Z247" s="66"/>
    </row>
    <row r="248" spans="2:26" ht="15.6">
      <c r="B248" s="45" t="s">
        <v>23</v>
      </c>
      <c r="C248" s="46" t="s">
        <v>10</v>
      </c>
      <c r="D248" s="47">
        <v>30</v>
      </c>
      <c r="E248" s="46" t="s">
        <v>31</v>
      </c>
      <c r="F248" s="304"/>
      <c r="G248" s="683"/>
      <c r="H248" s="304"/>
      <c r="I248" s="304"/>
      <c r="J248" s="332"/>
      <c r="K248" s="332"/>
      <c r="L248" s="332"/>
      <c r="M248" s="332"/>
      <c r="N248" s="332"/>
      <c r="O248" s="304"/>
      <c r="P248" s="332"/>
      <c r="Q248" s="332"/>
      <c r="R248" s="332"/>
      <c r="S248" s="332"/>
      <c r="T248" s="332"/>
      <c r="U248" s="332"/>
      <c r="V248" s="332"/>
    </row>
    <row r="249" spans="2:26" ht="15.6">
      <c r="B249" s="45" t="s">
        <v>23</v>
      </c>
      <c r="C249" s="46" t="s">
        <v>10</v>
      </c>
      <c r="D249" s="47">
        <v>30</v>
      </c>
      <c r="E249" s="46" t="s">
        <v>118</v>
      </c>
      <c r="F249" s="304"/>
      <c r="G249" s="683"/>
      <c r="H249" s="304"/>
      <c r="I249" s="304"/>
      <c r="J249" s="332"/>
      <c r="K249" s="332"/>
      <c r="L249" s="332"/>
      <c r="M249" s="332"/>
      <c r="N249" s="332"/>
      <c r="O249" s="304"/>
      <c r="P249" s="332"/>
      <c r="Q249" s="332"/>
      <c r="R249" s="332"/>
      <c r="S249" s="332"/>
      <c r="T249" s="332"/>
      <c r="U249" s="332"/>
      <c r="V249" s="332"/>
    </row>
    <row r="250" spans="2:26" ht="15.6">
      <c r="B250" s="45" t="s">
        <v>23</v>
      </c>
      <c r="C250" s="46" t="s">
        <v>10</v>
      </c>
      <c r="D250" s="47">
        <v>30</v>
      </c>
      <c r="E250" s="46" t="s">
        <v>119</v>
      </c>
      <c r="F250" s="304"/>
      <c r="G250" s="683"/>
      <c r="H250" s="304"/>
      <c r="I250" s="304"/>
      <c r="J250" s="332"/>
      <c r="K250" s="332"/>
      <c r="L250" s="332"/>
      <c r="M250" s="332"/>
      <c r="N250" s="332"/>
      <c r="O250" s="304"/>
      <c r="P250" s="332"/>
      <c r="Q250" s="332"/>
      <c r="R250" s="332"/>
      <c r="S250" s="332"/>
      <c r="T250" s="332"/>
      <c r="U250" s="332"/>
      <c r="V250" s="332"/>
    </row>
    <row r="251" spans="2:26" ht="15.6">
      <c r="B251" s="45" t="s">
        <v>23</v>
      </c>
      <c r="C251" s="46" t="s">
        <v>10</v>
      </c>
      <c r="D251" s="47">
        <v>30</v>
      </c>
      <c r="E251" s="46" t="s">
        <v>34</v>
      </c>
      <c r="F251" s="304"/>
      <c r="G251" s="683"/>
      <c r="H251" s="304"/>
      <c r="I251" s="304"/>
      <c r="J251" s="332"/>
      <c r="K251" s="332"/>
      <c r="L251" s="332"/>
      <c r="M251" s="332"/>
      <c r="N251" s="332"/>
      <c r="O251" s="304"/>
      <c r="P251" s="332"/>
      <c r="Q251" s="332"/>
      <c r="R251" s="332"/>
      <c r="S251" s="332"/>
      <c r="T251" s="332"/>
      <c r="U251" s="332"/>
      <c r="V251" s="332"/>
    </row>
    <row r="252" spans="2:26" ht="15.6">
      <c r="B252" s="54" t="s">
        <v>23</v>
      </c>
      <c r="C252" s="55" t="s">
        <v>10</v>
      </c>
      <c r="D252" s="56" t="s">
        <v>132</v>
      </c>
      <c r="E252" s="57" t="s">
        <v>121</v>
      </c>
      <c r="F252" s="307"/>
      <c r="G252" s="685"/>
      <c r="H252" s="307"/>
      <c r="I252" s="307"/>
      <c r="J252" s="335"/>
      <c r="K252" s="339"/>
      <c r="L252" s="335"/>
      <c r="M252" s="335"/>
      <c r="N252" s="335"/>
      <c r="O252" s="333"/>
      <c r="P252" s="339"/>
      <c r="Q252" s="335"/>
      <c r="R252" s="335"/>
      <c r="S252" s="336"/>
      <c r="T252" s="339"/>
      <c r="U252" s="335"/>
      <c r="V252" s="335"/>
      <c r="X252" s="66"/>
      <c r="Z252" s="66"/>
    </row>
    <row r="253" spans="2:26" ht="15.6">
      <c r="B253" s="45" t="s">
        <v>23</v>
      </c>
      <c r="C253" s="46" t="s">
        <v>10</v>
      </c>
      <c r="D253" s="47">
        <v>50</v>
      </c>
      <c r="E253" s="46" t="s">
        <v>31</v>
      </c>
      <c r="F253" s="304"/>
      <c r="G253" s="683"/>
      <c r="H253" s="304"/>
      <c r="I253" s="304"/>
      <c r="J253" s="332"/>
      <c r="K253" s="332"/>
      <c r="L253" s="332"/>
      <c r="M253" s="332"/>
      <c r="N253" s="332"/>
      <c r="O253" s="304"/>
      <c r="P253" s="332"/>
      <c r="Q253" s="332"/>
      <c r="R253" s="332"/>
      <c r="S253" s="332"/>
      <c r="T253" s="332"/>
      <c r="U253" s="332"/>
      <c r="V253" s="332"/>
    </row>
    <row r="254" spans="2:26" ht="15.6">
      <c r="B254" s="45" t="s">
        <v>23</v>
      </c>
      <c r="C254" s="46" t="s">
        <v>10</v>
      </c>
      <c r="D254" s="47">
        <v>50</v>
      </c>
      <c r="E254" s="46" t="s">
        <v>118</v>
      </c>
      <c r="F254" s="304"/>
      <c r="G254" s="683"/>
      <c r="H254" s="304"/>
      <c r="I254" s="304"/>
      <c r="J254" s="332"/>
      <c r="K254" s="332"/>
      <c r="L254" s="332"/>
      <c r="M254" s="332"/>
      <c r="N254" s="332"/>
      <c r="O254" s="304"/>
      <c r="P254" s="332"/>
      <c r="Q254" s="332"/>
      <c r="R254" s="332"/>
      <c r="S254" s="332"/>
      <c r="T254" s="332"/>
      <c r="U254" s="332"/>
      <c r="V254" s="332"/>
    </row>
    <row r="255" spans="2:26" ht="15.6">
      <c r="B255" s="45" t="s">
        <v>23</v>
      </c>
      <c r="C255" s="46" t="s">
        <v>10</v>
      </c>
      <c r="D255" s="47">
        <v>50</v>
      </c>
      <c r="E255" s="46" t="s">
        <v>119</v>
      </c>
      <c r="F255" s="304"/>
      <c r="G255" s="683"/>
      <c r="H255" s="304"/>
      <c r="I255" s="304"/>
      <c r="J255" s="332"/>
      <c r="K255" s="332"/>
      <c r="L255" s="332"/>
      <c r="M255" s="332"/>
      <c r="N255" s="332"/>
      <c r="O255" s="304"/>
      <c r="P255" s="332"/>
      <c r="Q255" s="332"/>
      <c r="R255" s="332"/>
      <c r="S255" s="332"/>
      <c r="T255" s="332"/>
      <c r="U255" s="332"/>
      <c r="V255" s="332"/>
    </row>
    <row r="256" spans="2:26" ht="15.6">
      <c r="B256" s="45" t="s">
        <v>23</v>
      </c>
      <c r="C256" s="46" t="s">
        <v>10</v>
      </c>
      <c r="D256" s="47">
        <v>50</v>
      </c>
      <c r="E256" s="46" t="s">
        <v>34</v>
      </c>
      <c r="F256" s="304"/>
      <c r="G256" s="683"/>
      <c r="H256" s="304"/>
      <c r="I256" s="304"/>
      <c r="J256" s="332"/>
      <c r="K256" s="332"/>
      <c r="L256" s="332"/>
      <c r="M256" s="332"/>
      <c r="N256" s="332"/>
      <c r="O256" s="304"/>
      <c r="P256" s="332"/>
      <c r="Q256" s="332"/>
      <c r="R256" s="332"/>
      <c r="S256" s="332"/>
      <c r="T256" s="332"/>
      <c r="U256" s="332"/>
      <c r="V256" s="332"/>
    </row>
    <row r="257" spans="2:26" ht="15.6">
      <c r="B257" s="54" t="s">
        <v>23</v>
      </c>
      <c r="C257" s="55" t="s">
        <v>10</v>
      </c>
      <c r="D257" s="56" t="s">
        <v>133</v>
      </c>
      <c r="E257" s="57" t="s">
        <v>121</v>
      </c>
      <c r="F257" s="307"/>
      <c r="G257" s="685"/>
      <c r="H257" s="307"/>
      <c r="I257" s="307"/>
      <c r="J257" s="335"/>
      <c r="K257" s="339"/>
      <c r="L257" s="335"/>
      <c r="M257" s="335"/>
      <c r="N257" s="335"/>
      <c r="O257" s="333"/>
      <c r="P257" s="339"/>
      <c r="Q257" s="335"/>
      <c r="R257" s="335"/>
      <c r="S257" s="336"/>
      <c r="T257" s="339"/>
      <c r="U257" s="335"/>
      <c r="V257" s="335"/>
      <c r="X257" s="66"/>
      <c r="Z257" s="66"/>
    </row>
    <row r="258" spans="2:26" ht="15.6">
      <c r="B258" s="45" t="s">
        <v>23</v>
      </c>
      <c r="C258" s="46" t="s">
        <v>10</v>
      </c>
      <c r="D258" s="47">
        <v>70</v>
      </c>
      <c r="E258" s="46" t="s">
        <v>31</v>
      </c>
      <c r="F258" s="304"/>
      <c r="G258" s="683"/>
      <c r="H258" s="304"/>
      <c r="I258" s="304"/>
      <c r="J258" s="332"/>
      <c r="K258" s="332"/>
      <c r="L258" s="332"/>
      <c r="M258" s="332"/>
      <c r="N258" s="332"/>
      <c r="O258" s="304"/>
      <c r="P258" s="332"/>
      <c r="Q258" s="332"/>
      <c r="R258" s="332"/>
      <c r="S258" s="332"/>
      <c r="T258" s="332"/>
      <c r="U258" s="332"/>
      <c r="V258" s="332"/>
    </row>
    <row r="259" spans="2:26" ht="15.6">
      <c r="B259" s="45" t="s">
        <v>23</v>
      </c>
      <c r="C259" s="46" t="s">
        <v>10</v>
      </c>
      <c r="D259" s="47">
        <v>70</v>
      </c>
      <c r="E259" s="46" t="s">
        <v>118</v>
      </c>
      <c r="F259" s="304"/>
      <c r="G259" s="683"/>
      <c r="H259" s="304"/>
      <c r="I259" s="304"/>
      <c r="J259" s="332"/>
      <c r="K259" s="332"/>
      <c r="L259" s="332"/>
      <c r="M259" s="332"/>
      <c r="N259" s="332"/>
      <c r="O259" s="304"/>
      <c r="P259" s="332"/>
      <c r="Q259" s="332"/>
      <c r="R259" s="332"/>
      <c r="S259" s="332"/>
      <c r="T259" s="332"/>
      <c r="U259" s="332"/>
      <c r="V259" s="332"/>
    </row>
    <row r="260" spans="2:26" ht="15.6">
      <c r="B260" s="45" t="s">
        <v>23</v>
      </c>
      <c r="C260" s="46" t="s">
        <v>10</v>
      </c>
      <c r="D260" s="47">
        <v>70</v>
      </c>
      <c r="E260" s="46" t="s">
        <v>119</v>
      </c>
      <c r="F260" s="304"/>
      <c r="G260" s="683"/>
      <c r="H260" s="304"/>
      <c r="I260" s="304"/>
      <c r="J260" s="332"/>
      <c r="K260" s="332"/>
      <c r="L260" s="332"/>
      <c r="M260" s="332"/>
      <c r="N260" s="332"/>
      <c r="O260" s="304"/>
      <c r="P260" s="332"/>
      <c r="Q260" s="332"/>
      <c r="R260" s="332"/>
      <c r="S260" s="332"/>
      <c r="T260" s="332"/>
      <c r="U260" s="332"/>
      <c r="V260" s="332"/>
    </row>
    <row r="261" spans="2:26" ht="15.6">
      <c r="B261" s="45" t="s">
        <v>23</v>
      </c>
      <c r="C261" s="46" t="s">
        <v>10</v>
      </c>
      <c r="D261" s="47">
        <v>70</v>
      </c>
      <c r="E261" s="46" t="s">
        <v>34</v>
      </c>
      <c r="F261" s="304"/>
      <c r="G261" s="683"/>
      <c r="H261" s="304"/>
      <c r="I261" s="304"/>
      <c r="J261" s="332"/>
      <c r="K261" s="332"/>
      <c r="L261" s="332"/>
      <c r="M261" s="332"/>
      <c r="N261" s="332"/>
      <c r="O261" s="304"/>
      <c r="P261" s="332"/>
      <c r="Q261" s="332"/>
      <c r="R261" s="332"/>
      <c r="S261" s="332"/>
      <c r="T261" s="332"/>
      <c r="U261" s="332"/>
      <c r="V261" s="332"/>
    </row>
    <row r="262" spans="2:26" ht="15.6">
      <c r="B262" s="54" t="s">
        <v>23</v>
      </c>
      <c r="C262" s="55" t="s">
        <v>10</v>
      </c>
      <c r="D262" s="56" t="s">
        <v>130</v>
      </c>
      <c r="E262" s="57" t="s">
        <v>121</v>
      </c>
      <c r="F262" s="307"/>
      <c r="G262" s="685"/>
      <c r="H262" s="307"/>
      <c r="I262" s="307"/>
      <c r="J262" s="335"/>
      <c r="K262" s="339"/>
      <c r="L262" s="335"/>
      <c r="M262" s="335"/>
      <c r="N262" s="335"/>
      <c r="O262" s="333"/>
      <c r="P262" s="339"/>
      <c r="Q262" s="335"/>
      <c r="R262" s="335"/>
      <c r="S262" s="336"/>
      <c r="T262" s="339"/>
      <c r="U262" s="335"/>
      <c r="V262" s="335"/>
      <c r="X262" s="66"/>
      <c r="Z262" s="66"/>
    </row>
    <row r="263" spans="2:26" ht="15.6">
      <c r="B263" s="54" t="s">
        <v>23</v>
      </c>
      <c r="C263" s="55" t="s">
        <v>10</v>
      </c>
      <c r="D263" s="67" t="s">
        <v>127</v>
      </c>
      <c r="E263" s="68" t="s">
        <v>31</v>
      </c>
      <c r="F263" s="307"/>
      <c r="G263" s="685"/>
      <c r="H263" s="307"/>
      <c r="I263" s="307"/>
      <c r="J263" s="335"/>
      <c r="K263" s="338"/>
      <c r="L263" s="335"/>
      <c r="M263" s="335"/>
      <c r="N263" s="335"/>
      <c r="O263" s="333"/>
      <c r="P263" s="338"/>
      <c r="Q263" s="335"/>
      <c r="R263" s="335"/>
      <c r="S263" s="336"/>
      <c r="T263" s="338"/>
      <c r="U263" s="335"/>
      <c r="V263" s="335"/>
      <c r="X263" s="66"/>
      <c r="Z263" s="66"/>
    </row>
    <row r="264" spans="2:26" ht="15.6">
      <c r="B264" s="54" t="s">
        <v>23</v>
      </c>
      <c r="C264" s="55" t="s">
        <v>10</v>
      </c>
      <c r="D264" s="67" t="s">
        <v>127</v>
      </c>
      <c r="E264" s="68" t="s">
        <v>118</v>
      </c>
      <c r="F264" s="307"/>
      <c r="G264" s="685"/>
      <c r="H264" s="307"/>
      <c r="I264" s="307"/>
      <c r="J264" s="335"/>
      <c r="K264" s="338"/>
      <c r="L264" s="335"/>
      <c r="M264" s="335"/>
      <c r="N264" s="335"/>
      <c r="O264" s="333"/>
      <c r="P264" s="338"/>
      <c r="Q264" s="335"/>
      <c r="R264" s="335"/>
      <c r="S264" s="336"/>
      <c r="T264" s="338"/>
      <c r="U264" s="335"/>
      <c r="V264" s="335"/>
      <c r="X264" s="66"/>
      <c r="Z264" s="66"/>
    </row>
    <row r="265" spans="2:26" ht="15.6">
      <c r="B265" s="54" t="s">
        <v>23</v>
      </c>
      <c r="C265" s="55" t="s">
        <v>10</v>
      </c>
      <c r="D265" s="67" t="s">
        <v>127</v>
      </c>
      <c r="E265" s="68" t="s">
        <v>119</v>
      </c>
      <c r="F265" s="307"/>
      <c r="G265" s="685"/>
      <c r="H265" s="307"/>
      <c r="I265" s="307"/>
      <c r="J265" s="335"/>
      <c r="K265" s="338"/>
      <c r="L265" s="335"/>
      <c r="M265" s="335"/>
      <c r="N265" s="335"/>
      <c r="O265" s="333"/>
      <c r="P265" s="338"/>
      <c r="Q265" s="335"/>
      <c r="R265" s="335"/>
      <c r="S265" s="336"/>
      <c r="T265" s="338"/>
      <c r="U265" s="335"/>
      <c r="V265" s="335"/>
      <c r="X265" s="66"/>
      <c r="Z265" s="66"/>
    </row>
    <row r="266" spans="2:26" ht="15.6">
      <c r="B266" s="54" t="s">
        <v>23</v>
      </c>
      <c r="C266" s="55" t="s">
        <v>10</v>
      </c>
      <c r="D266" s="67" t="s">
        <v>127</v>
      </c>
      <c r="E266" s="68" t="s">
        <v>34</v>
      </c>
      <c r="F266" s="307"/>
      <c r="G266" s="685"/>
      <c r="H266" s="307"/>
      <c r="I266" s="307"/>
      <c r="J266" s="335"/>
      <c r="K266" s="338"/>
      <c r="L266" s="335"/>
      <c r="M266" s="335"/>
      <c r="N266" s="335"/>
      <c r="O266" s="333"/>
      <c r="P266" s="338"/>
      <c r="Q266" s="335"/>
      <c r="R266" s="335"/>
      <c r="S266" s="336"/>
      <c r="T266" s="338"/>
      <c r="U266" s="335"/>
      <c r="V266" s="335"/>
      <c r="X266" s="66"/>
      <c r="Z266" s="66"/>
    </row>
    <row r="267" spans="2:26" ht="15.6">
      <c r="B267" s="76" t="s">
        <v>23</v>
      </c>
      <c r="C267" s="77" t="s">
        <v>134</v>
      </c>
      <c r="D267" s="78" t="s">
        <v>127</v>
      </c>
      <c r="E267" s="79" t="s">
        <v>121</v>
      </c>
      <c r="F267" s="315"/>
      <c r="G267" s="703"/>
      <c r="H267" s="315"/>
      <c r="I267" s="315"/>
      <c r="J267" s="343"/>
      <c r="K267" s="346"/>
      <c r="L267" s="343"/>
      <c r="M267" s="343"/>
      <c r="N267" s="343"/>
      <c r="O267" s="341"/>
      <c r="P267" s="346"/>
      <c r="Q267" s="343"/>
      <c r="R267" s="343"/>
      <c r="S267" s="344"/>
      <c r="T267" s="346"/>
      <c r="U267" s="343"/>
      <c r="V267" s="343"/>
      <c r="X267" s="66"/>
      <c r="Z267" s="66"/>
    </row>
    <row r="268" spans="2:26" ht="15.6">
      <c r="B268" s="76" t="s">
        <v>23</v>
      </c>
      <c r="C268" s="79" t="s">
        <v>135</v>
      </c>
      <c r="D268" s="78" t="s">
        <v>136</v>
      </c>
      <c r="E268" s="77" t="s">
        <v>137</v>
      </c>
      <c r="F268" s="261"/>
      <c r="G268" s="703"/>
      <c r="H268" s="283"/>
      <c r="I268" s="283"/>
      <c r="J268" s="343"/>
      <c r="K268" s="346"/>
      <c r="L268" s="343"/>
      <c r="M268" s="343"/>
      <c r="N268" s="343"/>
      <c r="O268" s="341"/>
      <c r="P268" s="346"/>
      <c r="Q268" s="343"/>
      <c r="R268" s="343"/>
      <c r="S268" s="343"/>
      <c r="T268" s="346"/>
      <c r="U268" s="343"/>
      <c r="V268" s="343"/>
    </row>
    <row r="269" spans="2:26" ht="15.6">
      <c r="B269" s="76" t="s">
        <v>23</v>
      </c>
      <c r="C269" s="79" t="s">
        <v>135</v>
      </c>
      <c r="D269" s="78" t="s">
        <v>136</v>
      </c>
      <c r="E269" s="77" t="s">
        <v>138</v>
      </c>
      <c r="F269" s="261"/>
      <c r="G269" s="703"/>
      <c r="H269" s="283"/>
      <c r="I269" s="283"/>
      <c r="J269" s="343"/>
      <c r="K269" s="346"/>
      <c r="L269" s="343"/>
      <c r="M269" s="343"/>
      <c r="N269" s="343"/>
      <c r="O269" s="341"/>
      <c r="P269" s="346"/>
      <c r="Q269" s="343"/>
      <c r="R269" s="343"/>
      <c r="S269" s="343"/>
      <c r="T269" s="346"/>
      <c r="U269" s="343"/>
      <c r="V269" s="343"/>
    </row>
    <row r="270" spans="2:26" ht="15.6">
      <c r="B270" s="76" t="s">
        <v>23</v>
      </c>
      <c r="C270" s="79" t="s">
        <v>135</v>
      </c>
      <c r="D270" s="78" t="s">
        <v>136</v>
      </c>
      <c r="E270" s="77" t="s">
        <v>139</v>
      </c>
      <c r="F270" s="261"/>
      <c r="G270" s="703"/>
      <c r="H270" s="283"/>
      <c r="I270" s="283"/>
      <c r="J270" s="343"/>
      <c r="K270" s="346"/>
      <c r="L270" s="343"/>
      <c r="M270" s="343"/>
      <c r="N270" s="343"/>
      <c r="O270" s="341"/>
      <c r="P270" s="346"/>
      <c r="Q270" s="343"/>
      <c r="R270" s="343"/>
      <c r="S270" s="343"/>
      <c r="T270" s="346"/>
      <c r="U270" s="343"/>
      <c r="V270" s="343"/>
    </row>
    <row r="271" spans="2:26" ht="15.6">
      <c r="B271" s="76" t="s">
        <v>23</v>
      </c>
      <c r="C271" s="79" t="s">
        <v>135</v>
      </c>
      <c r="D271" s="78" t="s">
        <v>136</v>
      </c>
      <c r="E271" s="77" t="s">
        <v>140</v>
      </c>
      <c r="F271" s="261"/>
      <c r="G271" s="703"/>
      <c r="H271" s="261"/>
      <c r="I271" s="261"/>
      <c r="J271" s="346"/>
      <c r="K271" s="346"/>
      <c r="L271" s="346"/>
      <c r="M271" s="346"/>
      <c r="N271" s="346"/>
      <c r="O271" s="350"/>
      <c r="P271" s="346"/>
      <c r="Q271" s="346"/>
      <c r="R271" s="346"/>
      <c r="S271" s="346"/>
      <c r="T271" s="346"/>
      <c r="U271" s="346"/>
      <c r="V271" s="346"/>
    </row>
    <row r="272" spans="2:26" ht="15.6">
      <c r="B272" s="96" t="s">
        <v>143</v>
      </c>
      <c r="C272" s="97" t="s">
        <v>135</v>
      </c>
      <c r="D272" s="98" t="s">
        <v>136</v>
      </c>
      <c r="E272" s="97" t="s">
        <v>121</v>
      </c>
      <c r="F272" s="319"/>
      <c r="G272" s="706"/>
      <c r="H272" s="319"/>
      <c r="I272" s="319"/>
      <c r="J272" s="352"/>
      <c r="K272" s="352"/>
      <c r="L272" s="353"/>
      <c r="M272" s="353"/>
      <c r="N272" s="352"/>
      <c r="O272" s="351"/>
      <c r="P272" s="352"/>
      <c r="Q272" s="353"/>
      <c r="R272" s="353"/>
      <c r="S272" s="354"/>
      <c r="T272" s="352"/>
      <c r="U272" s="353"/>
      <c r="V272" s="353"/>
    </row>
    <row r="273" spans="2:22" ht="15.6">
      <c r="B273" s="45" t="s">
        <v>25</v>
      </c>
      <c r="C273" s="46" t="s">
        <v>14</v>
      </c>
      <c r="D273" s="47">
        <v>80</v>
      </c>
      <c r="E273" s="46" t="s">
        <v>31</v>
      </c>
      <c r="F273" s="304"/>
      <c r="G273" s="683"/>
      <c r="H273" s="304"/>
      <c r="I273" s="304"/>
      <c r="J273" s="332"/>
      <c r="K273" s="332"/>
      <c r="L273" s="332"/>
      <c r="M273" s="332"/>
      <c r="N273" s="332"/>
      <c r="O273" s="304"/>
      <c r="P273" s="332"/>
      <c r="Q273" s="332"/>
      <c r="R273" s="332"/>
      <c r="S273" s="332"/>
      <c r="T273" s="332"/>
      <c r="U273" s="332"/>
      <c r="V273" s="332"/>
    </row>
    <row r="274" spans="2:22" ht="15.6">
      <c r="B274" s="45" t="s">
        <v>25</v>
      </c>
      <c r="C274" s="46" t="s">
        <v>14</v>
      </c>
      <c r="D274" s="47">
        <v>80</v>
      </c>
      <c r="E274" s="46" t="s">
        <v>118</v>
      </c>
      <c r="F274" s="304"/>
      <c r="G274" s="683"/>
      <c r="H274" s="304"/>
      <c r="I274" s="304"/>
      <c r="J274" s="332"/>
      <c r="K274" s="332"/>
      <c r="L274" s="332"/>
      <c r="M274" s="332"/>
      <c r="N274" s="332"/>
      <c r="O274" s="304"/>
      <c r="P274" s="332"/>
      <c r="Q274" s="332"/>
      <c r="R274" s="332"/>
      <c r="S274" s="332"/>
      <c r="T274" s="332"/>
      <c r="U274" s="332"/>
      <c r="V274" s="332"/>
    </row>
    <row r="275" spans="2:22" ht="15.6">
      <c r="B275" s="45" t="s">
        <v>25</v>
      </c>
      <c r="C275" s="46" t="s">
        <v>14</v>
      </c>
      <c r="D275" s="47">
        <v>80</v>
      </c>
      <c r="E275" s="46" t="s">
        <v>119</v>
      </c>
      <c r="F275" s="304"/>
      <c r="G275" s="683"/>
      <c r="H275" s="304"/>
      <c r="I275" s="304"/>
      <c r="J275" s="332"/>
      <c r="K275" s="332"/>
      <c r="L275" s="332"/>
      <c r="M275" s="332"/>
      <c r="N275" s="332"/>
      <c r="O275" s="304"/>
      <c r="P275" s="332"/>
      <c r="Q275" s="332"/>
      <c r="R275" s="332"/>
      <c r="S275" s="332"/>
      <c r="T275" s="332"/>
      <c r="U275" s="332"/>
      <c r="V275" s="332"/>
    </row>
    <row r="276" spans="2:22" ht="15.6">
      <c r="B276" s="45" t="s">
        <v>25</v>
      </c>
      <c r="C276" s="46" t="s">
        <v>14</v>
      </c>
      <c r="D276" s="47">
        <v>80</v>
      </c>
      <c r="E276" s="46" t="s">
        <v>34</v>
      </c>
      <c r="F276" s="304"/>
      <c r="G276" s="683"/>
      <c r="H276" s="304"/>
      <c r="I276" s="304"/>
      <c r="J276" s="332"/>
      <c r="K276" s="332"/>
      <c r="L276" s="332"/>
      <c r="M276" s="332"/>
      <c r="N276" s="332"/>
      <c r="O276" s="304"/>
      <c r="P276" s="332"/>
      <c r="Q276" s="332"/>
      <c r="R276" s="332"/>
      <c r="S276" s="332"/>
      <c r="T276" s="332"/>
      <c r="U276" s="332"/>
      <c r="V276" s="332"/>
    </row>
    <row r="277" spans="2:22" s="66" customFormat="1" ht="15.6">
      <c r="B277" s="54" t="s">
        <v>25</v>
      </c>
      <c r="C277" s="55" t="s">
        <v>14</v>
      </c>
      <c r="D277" s="56" t="s">
        <v>120</v>
      </c>
      <c r="E277" s="57" t="s">
        <v>121</v>
      </c>
      <c r="F277" s="307"/>
      <c r="G277" s="685"/>
      <c r="H277" s="307"/>
      <c r="I277" s="307"/>
      <c r="J277" s="335"/>
      <c r="K277" s="338"/>
      <c r="L277" s="335"/>
      <c r="M277" s="335"/>
      <c r="N277" s="335"/>
      <c r="O277" s="333"/>
      <c r="P277" s="338"/>
      <c r="Q277" s="335"/>
      <c r="R277" s="335"/>
      <c r="S277" s="336"/>
      <c r="T277" s="338"/>
      <c r="U277" s="335"/>
      <c r="V277" s="335"/>
    </row>
    <row r="278" spans="2:22" ht="15.6">
      <c r="B278" s="45" t="s">
        <v>25</v>
      </c>
      <c r="C278" s="46" t="s">
        <v>14</v>
      </c>
      <c r="D278" s="47">
        <v>90</v>
      </c>
      <c r="E278" s="46" t="s">
        <v>31</v>
      </c>
      <c r="F278" s="304"/>
      <c r="G278" s="683"/>
      <c r="H278" s="304"/>
      <c r="I278" s="304"/>
      <c r="J278" s="332"/>
      <c r="K278" s="332"/>
      <c r="L278" s="332"/>
      <c r="M278" s="332"/>
      <c r="N278" s="332"/>
      <c r="O278" s="304"/>
      <c r="P278" s="332"/>
      <c r="Q278" s="332"/>
      <c r="R278" s="332"/>
      <c r="S278" s="332"/>
      <c r="T278" s="332"/>
      <c r="U278" s="332"/>
      <c r="V278" s="332"/>
    </row>
    <row r="279" spans="2:22" ht="15.6">
      <c r="B279" s="45" t="s">
        <v>25</v>
      </c>
      <c r="C279" s="46" t="s">
        <v>14</v>
      </c>
      <c r="D279" s="47">
        <v>90</v>
      </c>
      <c r="E279" s="46" t="s">
        <v>118</v>
      </c>
      <c r="F279" s="304"/>
      <c r="G279" s="683"/>
      <c r="H279" s="304"/>
      <c r="I279" s="304"/>
      <c r="J279" s="332"/>
      <c r="K279" s="332"/>
      <c r="L279" s="332"/>
      <c r="M279" s="332"/>
      <c r="N279" s="332"/>
      <c r="O279" s="304"/>
      <c r="P279" s="332"/>
      <c r="Q279" s="332"/>
      <c r="R279" s="332"/>
      <c r="S279" s="332"/>
      <c r="T279" s="332"/>
      <c r="U279" s="332"/>
      <c r="V279" s="332"/>
    </row>
    <row r="280" spans="2:22" ht="15.6">
      <c r="B280" s="45" t="s">
        <v>25</v>
      </c>
      <c r="C280" s="46" t="s">
        <v>14</v>
      </c>
      <c r="D280" s="47">
        <v>90</v>
      </c>
      <c r="E280" s="46" t="s">
        <v>119</v>
      </c>
      <c r="F280" s="304"/>
      <c r="G280" s="683"/>
      <c r="H280" s="304"/>
      <c r="I280" s="304"/>
      <c r="J280" s="332"/>
      <c r="K280" s="332"/>
      <c r="L280" s="332"/>
      <c r="M280" s="332"/>
      <c r="N280" s="332"/>
      <c r="O280" s="304"/>
      <c r="P280" s="332"/>
      <c r="Q280" s="332"/>
      <c r="R280" s="332"/>
      <c r="S280" s="332"/>
      <c r="T280" s="332"/>
      <c r="U280" s="332"/>
      <c r="V280" s="332"/>
    </row>
    <row r="281" spans="2:22" ht="15.6">
      <c r="B281" s="45" t="s">
        <v>25</v>
      </c>
      <c r="C281" s="46" t="s">
        <v>14</v>
      </c>
      <c r="D281" s="47">
        <v>90</v>
      </c>
      <c r="E281" s="46" t="s">
        <v>34</v>
      </c>
      <c r="F281" s="304"/>
      <c r="G281" s="683"/>
      <c r="H281" s="304"/>
      <c r="I281" s="304"/>
      <c r="J281" s="332"/>
      <c r="K281" s="332"/>
      <c r="L281" s="332"/>
      <c r="M281" s="332"/>
      <c r="N281" s="332"/>
      <c r="O281" s="304"/>
      <c r="P281" s="332"/>
      <c r="Q281" s="332"/>
      <c r="R281" s="332"/>
      <c r="S281" s="332"/>
      <c r="T281" s="332"/>
      <c r="U281" s="332"/>
      <c r="V281" s="332"/>
    </row>
    <row r="282" spans="2:22" s="66" customFormat="1" ht="15.6">
      <c r="B282" s="54" t="s">
        <v>25</v>
      </c>
      <c r="C282" s="55" t="s">
        <v>14</v>
      </c>
      <c r="D282" s="56" t="s">
        <v>122</v>
      </c>
      <c r="E282" s="57" t="s">
        <v>121</v>
      </c>
      <c r="F282" s="307"/>
      <c r="G282" s="685"/>
      <c r="H282" s="307"/>
      <c r="I282" s="307"/>
      <c r="J282" s="335"/>
      <c r="K282" s="338"/>
      <c r="L282" s="335"/>
      <c r="M282" s="335"/>
      <c r="N282" s="335"/>
      <c r="O282" s="333"/>
      <c r="P282" s="338"/>
      <c r="Q282" s="335"/>
      <c r="R282" s="335"/>
      <c r="S282" s="336"/>
      <c r="T282" s="338"/>
      <c r="U282" s="335"/>
      <c r="V282" s="335"/>
    </row>
    <row r="283" spans="2:22" ht="15.6">
      <c r="B283" s="45" t="s">
        <v>25</v>
      </c>
      <c r="C283" s="46" t="s">
        <v>14</v>
      </c>
      <c r="D283" s="47">
        <v>100</v>
      </c>
      <c r="E283" s="46" t="s">
        <v>31</v>
      </c>
      <c r="F283" s="304"/>
      <c r="G283" s="683"/>
      <c r="H283" s="304"/>
      <c r="I283" s="304"/>
      <c r="J283" s="332"/>
      <c r="K283" s="332"/>
      <c r="L283" s="332"/>
      <c r="M283" s="332"/>
      <c r="N283" s="332"/>
      <c r="O283" s="304"/>
      <c r="P283" s="332"/>
      <c r="Q283" s="332"/>
      <c r="R283" s="332"/>
      <c r="S283" s="332"/>
      <c r="T283" s="332"/>
      <c r="U283" s="332"/>
      <c r="V283" s="332"/>
    </row>
    <row r="284" spans="2:22" ht="15.6">
      <c r="B284" s="45" t="s">
        <v>25</v>
      </c>
      <c r="C284" s="46" t="s">
        <v>14</v>
      </c>
      <c r="D284" s="47">
        <v>100</v>
      </c>
      <c r="E284" s="46" t="s">
        <v>118</v>
      </c>
      <c r="F284" s="304"/>
      <c r="G284" s="683"/>
      <c r="H284" s="304"/>
      <c r="I284" s="304"/>
      <c r="J284" s="332"/>
      <c r="K284" s="332"/>
      <c r="L284" s="332"/>
      <c r="M284" s="332"/>
      <c r="N284" s="332"/>
      <c r="O284" s="304"/>
      <c r="P284" s="332"/>
      <c r="Q284" s="332"/>
      <c r="R284" s="332"/>
      <c r="S284" s="332"/>
      <c r="T284" s="332"/>
      <c r="U284" s="332"/>
      <c r="V284" s="332"/>
    </row>
    <row r="285" spans="2:22" ht="15.6">
      <c r="B285" s="45" t="s">
        <v>25</v>
      </c>
      <c r="C285" s="46" t="s">
        <v>14</v>
      </c>
      <c r="D285" s="47">
        <v>100</v>
      </c>
      <c r="E285" s="46" t="s">
        <v>119</v>
      </c>
      <c r="F285" s="304"/>
      <c r="G285" s="683"/>
      <c r="H285" s="304"/>
      <c r="I285" s="304"/>
      <c r="J285" s="332"/>
      <c r="K285" s="332"/>
      <c r="L285" s="332"/>
      <c r="M285" s="332"/>
      <c r="N285" s="332"/>
      <c r="O285" s="304"/>
      <c r="P285" s="332"/>
      <c r="Q285" s="332"/>
      <c r="R285" s="332"/>
      <c r="S285" s="332"/>
      <c r="T285" s="332"/>
      <c r="U285" s="332"/>
      <c r="V285" s="332"/>
    </row>
    <row r="286" spans="2:22" ht="15.6">
      <c r="B286" s="45" t="s">
        <v>25</v>
      </c>
      <c r="C286" s="46" t="s">
        <v>14</v>
      </c>
      <c r="D286" s="47">
        <v>100</v>
      </c>
      <c r="E286" s="46" t="s">
        <v>34</v>
      </c>
      <c r="F286" s="304"/>
      <c r="G286" s="683"/>
      <c r="H286" s="304"/>
      <c r="I286" s="304"/>
      <c r="J286" s="332"/>
      <c r="K286" s="332"/>
      <c r="L286" s="332"/>
      <c r="M286" s="332"/>
      <c r="N286" s="332"/>
      <c r="O286" s="304"/>
      <c r="P286" s="332"/>
      <c r="Q286" s="332"/>
      <c r="R286" s="332"/>
      <c r="S286" s="332"/>
      <c r="T286" s="332"/>
      <c r="U286" s="332"/>
      <c r="V286" s="332"/>
    </row>
    <row r="287" spans="2:22" s="66" customFormat="1" ht="15.6">
      <c r="B287" s="54" t="s">
        <v>25</v>
      </c>
      <c r="C287" s="55" t="s">
        <v>14</v>
      </c>
      <c r="D287" s="56" t="s">
        <v>123</v>
      </c>
      <c r="E287" s="57" t="s">
        <v>121</v>
      </c>
      <c r="F287" s="307"/>
      <c r="G287" s="685"/>
      <c r="H287" s="307"/>
      <c r="I287" s="307"/>
      <c r="J287" s="335"/>
      <c r="K287" s="338"/>
      <c r="L287" s="335"/>
      <c r="M287" s="335"/>
      <c r="N287" s="335"/>
      <c r="O287" s="333"/>
      <c r="P287" s="338"/>
      <c r="Q287" s="335"/>
      <c r="R287" s="335"/>
      <c r="S287" s="336"/>
      <c r="T287" s="338"/>
      <c r="U287" s="335"/>
      <c r="V287" s="335"/>
    </row>
    <row r="288" spans="2:22" ht="15.6">
      <c r="B288" s="45" t="s">
        <v>25</v>
      </c>
      <c r="C288" s="46" t="s">
        <v>14</v>
      </c>
      <c r="D288" s="47">
        <v>110</v>
      </c>
      <c r="E288" s="46" t="s">
        <v>31</v>
      </c>
      <c r="F288" s="304"/>
      <c r="G288" s="683"/>
      <c r="H288" s="304"/>
      <c r="I288" s="304"/>
      <c r="J288" s="332"/>
      <c r="K288" s="332"/>
      <c r="L288" s="332"/>
      <c r="M288" s="332"/>
      <c r="N288" s="332"/>
      <c r="O288" s="304"/>
      <c r="P288" s="332"/>
      <c r="Q288" s="332"/>
      <c r="R288" s="332"/>
      <c r="S288" s="332"/>
      <c r="T288" s="332"/>
      <c r="U288" s="332"/>
      <c r="V288" s="332"/>
    </row>
    <row r="289" spans="2:26" ht="15.6">
      <c r="B289" s="45" t="s">
        <v>25</v>
      </c>
      <c r="C289" s="46" t="s">
        <v>14</v>
      </c>
      <c r="D289" s="47">
        <v>110</v>
      </c>
      <c r="E289" s="46" t="s">
        <v>118</v>
      </c>
      <c r="F289" s="304"/>
      <c r="G289" s="683"/>
      <c r="H289" s="304"/>
      <c r="I289" s="304"/>
      <c r="J289" s="332"/>
      <c r="K289" s="332"/>
      <c r="L289" s="332"/>
      <c r="M289" s="332"/>
      <c r="N289" s="332"/>
      <c r="O289" s="304"/>
      <c r="P289" s="332"/>
      <c r="Q289" s="332"/>
      <c r="R289" s="332"/>
      <c r="S289" s="332"/>
      <c r="T289" s="332"/>
      <c r="U289" s="332"/>
      <c r="V289" s="332"/>
    </row>
    <row r="290" spans="2:26" ht="15.6">
      <c r="B290" s="45" t="s">
        <v>25</v>
      </c>
      <c r="C290" s="46" t="s">
        <v>14</v>
      </c>
      <c r="D290" s="47">
        <v>110</v>
      </c>
      <c r="E290" s="46" t="s">
        <v>119</v>
      </c>
      <c r="F290" s="304"/>
      <c r="G290" s="683"/>
      <c r="H290" s="304"/>
      <c r="I290" s="304"/>
      <c r="J290" s="332"/>
      <c r="K290" s="332"/>
      <c r="L290" s="332"/>
      <c r="M290" s="332"/>
      <c r="N290" s="332"/>
      <c r="O290" s="304"/>
      <c r="P290" s="332"/>
      <c r="Q290" s="332"/>
      <c r="R290" s="332"/>
      <c r="S290" s="332"/>
      <c r="T290" s="332"/>
      <c r="U290" s="332"/>
      <c r="V290" s="332"/>
    </row>
    <row r="291" spans="2:26" ht="15.6">
      <c r="B291" s="45" t="s">
        <v>25</v>
      </c>
      <c r="C291" s="46" t="s">
        <v>14</v>
      </c>
      <c r="D291" s="47">
        <v>110</v>
      </c>
      <c r="E291" s="46" t="s">
        <v>34</v>
      </c>
      <c r="F291" s="304"/>
      <c r="G291" s="683"/>
      <c r="H291" s="304"/>
      <c r="I291" s="304"/>
      <c r="J291" s="332"/>
      <c r="K291" s="332"/>
      <c r="L291" s="332"/>
      <c r="M291" s="332"/>
      <c r="N291" s="332"/>
      <c r="O291" s="304"/>
      <c r="P291" s="332"/>
      <c r="Q291" s="332"/>
      <c r="R291" s="332"/>
      <c r="S291" s="332"/>
      <c r="T291" s="332"/>
      <c r="U291" s="332"/>
      <c r="V291" s="332"/>
    </row>
    <row r="292" spans="2:26" s="66" customFormat="1" ht="15.6">
      <c r="B292" s="54" t="s">
        <v>25</v>
      </c>
      <c r="C292" s="55" t="s">
        <v>14</v>
      </c>
      <c r="D292" s="56" t="s">
        <v>124</v>
      </c>
      <c r="E292" s="57" t="s">
        <v>121</v>
      </c>
      <c r="F292" s="307"/>
      <c r="G292" s="685"/>
      <c r="H292" s="307"/>
      <c r="I292" s="307"/>
      <c r="J292" s="335"/>
      <c r="K292" s="338"/>
      <c r="L292" s="335"/>
      <c r="M292" s="335"/>
      <c r="N292" s="335"/>
      <c r="O292" s="333"/>
      <c r="P292" s="338"/>
      <c r="Q292" s="335"/>
      <c r="R292" s="335"/>
      <c r="S292" s="336"/>
      <c r="T292" s="338"/>
      <c r="U292" s="335"/>
      <c r="V292" s="335"/>
    </row>
    <row r="293" spans="2:26" ht="15.6">
      <c r="B293" s="45" t="s">
        <v>25</v>
      </c>
      <c r="C293" s="46" t="s">
        <v>14</v>
      </c>
      <c r="D293" s="47">
        <v>120</v>
      </c>
      <c r="E293" s="46" t="s">
        <v>31</v>
      </c>
      <c r="F293" s="304"/>
      <c r="G293" s="683"/>
      <c r="H293" s="304"/>
      <c r="I293" s="304"/>
      <c r="J293" s="332"/>
      <c r="K293" s="332"/>
      <c r="L293" s="332"/>
      <c r="M293" s="332"/>
      <c r="N293" s="332"/>
      <c r="O293" s="304"/>
      <c r="P293" s="332"/>
      <c r="Q293" s="332"/>
      <c r="R293" s="332"/>
      <c r="S293" s="332"/>
      <c r="T293" s="332"/>
      <c r="U293" s="332"/>
      <c r="V293" s="332"/>
    </row>
    <row r="294" spans="2:26" ht="15.6">
      <c r="B294" s="45" t="s">
        <v>25</v>
      </c>
      <c r="C294" s="46" t="s">
        <v>14</v>
      </c>
      <c r="D294" s="47">
        <v>120</v>
      </c>
      <c r="E294" s="46" t="s">
        <v>118</v>
      </c>
      <c r="F294" s="304"/>
      <c r="G294" s="683"/>
      <c r="H294" s="304"/>
      <c r="I294" s="304"/>
      <c r="J294" s="332"/>
      <c r="K294" s="332"/>
      <c r="L294" s="332"/>
      <c r="M294" s="332"/>
      <c r="N294" s="332"/>
      <c r="O294" s="304"/>
      <c r="P294" s="332"/>
      <c r="Q294" s="332"/>
      <c r="R294" s="332"/>
      <c r="S294" s="332"/>
      <c r="T294" s="332"/>
      <c r="U294" s="332"/>
      <c r="V294" s="332"/>
    </row>
    <row r="295" spans="2:26" ht="15.6">
      <c r="B295" s="45" t="s">
        <v>25</v>
      </c>
      <c r="C295" s="46" t="s">
        <v>14</v>
      </c>
      <c r="D295" s="47">
        <v>120</v>
      </c>
      <c r="E295" s="46" t="s">
        <v>119</v>
      </c>
      <c r="F295" s="304"/>
      <c r="G295" s="683"/>
      <c r="H295" s="304"/>
      <c r="I295" s="304"/>
      <c r="J295" s="332"/>
      <c r="K295" s="332"/>
      <c r="L295" s="332"/>
      <c r="M295" s="332"/>
      <c r="N295" s="332"/>
      <c r="O295" s="304"/>
      <c r="P295" s="332"/>
      <c r="Q295" s="332"/>
      <c r="R295" s="332"/>
      <c r="S295" s="332"/>
      <c r="T295" s="332"/>
      <c r="U295" s="332"/>
      <c r="V295" s="332"/>
    </row>
    <row r="296" spans="2:26" ht="15.6">
      <c r="B296" s="45" t="s">
        <v>25</v>
      </c>
      <c r="C296" s="46" t="s">
        <v>14</v>
      </c>
      <c r="D296" s="47">
        <v>120</v>
      </c>
      <c r="E296" s="46" t="s">
        <v>34</v>
      </c>
      <c r="F296" s="304"/>
      <c r="G296" s="683"/>
      <c r="H296" s="304"/>
      <c r="I296" s="304"/>
      <c r="J296" s="332"/>
      <c r="K296" s="332"/>
      <c r="L296" s="332"/>
      <c r="M296" s="332"/>
      <c r="N296" s="332"/>
      <c r="O296" s="304"/>
      <c r="P296" s="332"/>
      <c r="Q296" s="332"/>
      <c r="R296" s="332"/>
      <c r="S296" s="332"/>
      <c r="T296" s="332"/>
      <c r="U296" s="332"/>
      <c r="V296" s="332"/>
    </row>
    <row r="297" spans="2:26" s="66" customFormat="1" ht="15.6">
      <c r="B297" s="54" t="s">
        <v>25</v>
      </c>
      <c r="C297" s="55" t="s">
        <v>14</v>
      </c>
      <c r="D297" s="56" t="s">
        <v>125</v>
      </c>
      <c r="E297" s="57" t="s">
        <v>121</v>
      </c>
      <c r="F297" s="307"/>
      <c r="G297" s="685"/>
      <c r="H297" s="307"/>
      <c r="I297" s="307"/>
      <c r="J297" s="335"/>
      <c r="K297" s="338"/>
      <c r="L297" s="335"/>
      <c r="M297" s="335"/>
      <c r="N297" s="335"/>
      <c r="O297" s="333"/>
      <c r="P297" s="338"/>
      <c r="Q297" s="335"/>
      <c r="R297" s="335"/>
      <c r="S297" s="336"/>
      <c r="T297" s="338"/>
      <c r="U297" s="335"/>
      <c r="V297" s="335"/>
    </row>
    <row r="298" spans="2:26" ht="15.6">
      <c r="B298" s="45" t="s">
        <v>25</v>
      </c>
      <c r="C298" s="46" t="s">
        <v>14</v>
      </c>
      <c r="D298" s="47">
        <v>130</v>
      </c>
      <c r="E298" s="46" t="s">
        <v>31</v>
      </c>
      <c r="F298" s="304"/>
      <c r="G298" s="683"/>
      <c r="H298" s="304"/>
      <c r="I298" s="304"/>
      <c r="J298" s="332"/>
      <c r="K298" s="332"/>
      <c r="L298" s="332"/>
      <c r="M298" s="332"/>
      <c r="N298" s="332"/>
      <c r="O298" s="304"/>
      <c r="P298" s="332"/>
      <c r="Q298" s="332"/>
      <c r="R298" s="332"/>
      <c r="S298" s="332"/>
      <c r="T298" s="332"/>
      <c r="U298" s="332"/>
      <c r="V298" s="332"/>
    </row>
    <row r="299" spans="2:26" ht="15.6">
      <c r="B299" s="45" t="s">
        <v>25</v>
      </c>
      <c r="C299" s="46" t="s">
        <v>14</v>
      </c>
      <c r="D299" s="47">
        <v>130</v>
      </c>
      <c r="E299" s="46" t="s">
        <v>118</v>
      </c>
      <c r="F299" s="304"/>
      <c r="G299" s="683"/>
      <c r="H299" s="304"/>
      <c r="I299" s="304"/>
      <c r="J299" s="332"/>
      <c r="K299" s="332"/>
      <c r="L299" s="332"/>
      <c r="M299" s="332"/>
      <c r="N299" s="332"/>
      <c r="O299" s="304"/>
      <c r="P299" s="332"/>
      <c r="Q299" s="332"/>
      <c r="R299" s="332"/>
      <c r="S299" s="332"/>
      <c r="T299" s="332"/>
      <c r="U299" s="332"/>
      <c r="V299" s="332"/>
    </row>
    <row r="300" spans="2:26" ht="15.6">
      <c r="B300" s="45" t="s">
        <v>25</v>
      </c>
      <c r="C300" s="46" t="s">
        <v>14</v>
      </c>
      <c r="D300" s="47">
        <v>130</v>
      </c>
      <c r="E300" s="46" t="s">
        <v>119</v>
      </c>
      <c r="F300" s="304"/>
      <c r="G300" s="683"/>
      <c r="H300" s="304"/>
      <c r="I300" s="304"/>
      <c r="J300" s="332"/>
      <c r="K300" s="332"/>
      <c r="L300" s="332"/>
      <c r="M300" s="332"/>
      <c r="N300" s="332"/>
      <c r="O300" s="304"/>
      <c r="P300" s="332"/>
      <c r="Q300" s="332"/>
      <c r="R300" s="332"/>
      <c r="S300" s="332"/>
      <c r="T300" s="332"/>
      <c r="U300" s="332"/>
      <c r="V300" s="332"/>
    </row>
    <row r="301" spans="2:26" ht="15.6">
      <c r="B301" s="45" t="s">
        <v>25</v>
      </c>
      <c r="C301" s="46" t="s">
        <v>14</v>
      </c>
      <c r="D301" s="47">
        <v>130</v>
      </c>
      <c r="E301" s="46" t="s">
        <v>34</v>
      </c>
      <c r="F301" s="304"/>
      <c r="G301" s="683"/>
      <c r="H301" s="304"/>
      <c r="I301" s="304"/>
      <c r="J301" s="332"/>
      <c r="K301" s="332"/>
      <c r="L301" s="332"/>
      <c r="M301" s="332"/>
      <c r="N301" s="332"/>
      <c r="O301" s="304"/>
      <c r="P301" s="332"/>
      <c r="Q301" s="332"/>
      <c r="R301" s="332"/>
      <c r="S301" s="332"/>
      <c r="T301" s="332"/>
      <c r="U301" s="332"/>
      <c r="V301" s="332"/>
    </row>
    <row r="302" spans="2:26" s="66" customFormat="1" ht="15.6">
      <c r="B302" s="54" t="s">
        <v>25</v>
      </c>
      <c r="C302" s="55" t="s">
        <v>14</v>
      </c>
      <c r="D302" s="56" t="s">
        <v>126</v>
      </c>
      <c r="E302" s="57" t="s">
        <v>121</v>
      </c>
      <c r="F302" s="307"/>
      <c r="G302" s="685"/>
      <c r="H302" s="307"/>
      <c r="I302" s="307"/>
      <c r="J302" s="335"/>
      <c r="K302" s="338"/>
      <c r="L302" s="335"/>
      <c r="M302" s="335"/>
      <c r="N302" s="335"/>
      <c r="O302" s="333"/>
      <c r="P302" s="338"/>
      <c r="Q302" s="335"/>
      <c r="R302" s="335"/>
      <c r="S302" s="336"/>
      <c r="T302" s="338"/>
      <c r="U302" s="335"/>
      <c r="V302" s="335"/>
    </row>
    <row r="303" spans="2:26" ht="15.6">
      <c r="B303" s="54" t="s">
        <v>25</v>
      </c>
      <c r="C303" s="55" t="s">
        <v>14</v>
      </c>
      <c r="D303" s="67" t="s">
        <v>127</v>
      </c>
      <c r="E303" s="68" t="s">
        <v>31</v>
      </c>
      <c r="F303" s="307"/>
      <c r="G303" s="685"/>
      <c r="H303" s="307"/>
      <c r="I303" s="307"/>
      <c r="J303" s="335"/>
      <c r="K303" s="338"/>
      <c r="L303" s="335"/>
      <c r="M303" s="335"/>
      <c r="N303" s="335"/>
      <c r="O303" s="333"/>
      <c r="P303" s="338"/>
      <c r="Q303" s="335"/>
      <c r="R303" s="335"/>
      <c r="S303" s="336"/>
      <c r="T303" s="338"/>
      <c r="U303" s="335"/>
      <c r="V303" s="335"/>
      <c r="X303" s="66"/>
      <c r="Z303" s="66"/>
    </row>
    <row r="304" spans="2:26" ht="15.6">
      <c r="B304" s="54" t="s">
        <v>25</v>
      </c>
      <c r="C304" s="55" t="s">
        <v>14</v>
      </c>
      <c r="D304" s="67" t="s">
        <v>127</v>
      </c>
      <c r="E304" s="68" t="s">
        <v>118</v>
      </c>
      <c r="F304" s="307"/>
      <c r="G304" s="685"/>
      <c r="H304" s="307"/>
      <c r="I304" s="307"/>
      <c r="J304" s="335"/>
      <c r="K304" s="338"/>
      <c r="L304" s="335"/>
      <c r="M304" s="335"/>
      <c r="N304" s="335"/>
      <c r="O304" s="333"/>
      <c r="P304" s="338"/>
      <c r="Q304" s="335"/>
      <c r="R304" s="335"/>
      <c r="S304" s="336"/>
      <c r="T304" s="338"/>
      <c r="U304" s="335"/>
      <c r="V304" s="335"/>
      <c r="X304" s="66"/>
      <c r="Z304" s="66"/>
    </row>
    <row r="305" spans="2:26" ht="15.6">
      <c r="B305" s="54" t="s">
        <v>25</v>
      </c>
      <c r="C305" s="55" t="s">
        <v>14</v>
      </c>
      <c r="D305" s="67" t="s">
        <v>127</v>
      </c>
      <c r="E305" s="68" t="s">
        <v>119</v>
      </c>
      <c r="F305" s="307"/>
      <c r="G305" s="685"/>
      <c r="H305" s="307"/>
      <c r="I305" s="307"/>
      <c r="J305" s="335"/>
      <c r="K305" s="338"/>
      <c r="L305" s="335"/>
      <c r="M305" s="335"/>
      <c r="N305" s="335"/>
      <c r="O305" s="333"/>
      <c r="P305" s="338"/>
      <c r="Q305" s="335"/>
      <c r="R305" s="335"/>
      <c r="S305" s="336"/>
      <c r="T305" s="338"/>
      <c r="U305" s="335"/>
      <c r="V305" s="335"/>
      <c r="X305" s="66"/>
      <c r="Z305" s="66"/>
    </row>
    <row r="306" spans="2:26" ht="15.6">
      <c r="B306" s="54" t="s">
        <v>25</v>
      </c>
      <c r="C306" s="55" t="s">
        <v>14</v>
      </c>
      <c r="D306" s="67" t="s">
        <v>127</v>
      </c>
      <c r="E306" s="68" t="s">
        <v>34</v>
      </c>
      <c r="F306" s="307"/>
      <c r="G306" s="685"/>
      <c r="H306" s="307"/>
      <c r="I306" s="307"/>
      <c r="J306" s="335"/>
      <c r="K306" s="338"/>
      <c r="L306" s="335"/>
      <c r="M306" s="335"/>
      <c r="N306" s="335"/>
      <c r="O306" s="333"/>
      <c r="P306" s="338"/>
      <c r="Q306" s="335"/>
      <c r="R306" s="335"/>
      <c r="S306" s="336"/>
      <c r="T306" s="338"/>
      <c r="U306" s="335"/>
      <c r="V306" s="335"/>
      <c r="X306" s="66"/>
      <c r="Z306" s="66"/>
    </row>
    <row r="307" spans="2:26" s="66" customFormat="1" ht="15.6">
      <c r="B307" s="76" t="s">
        <v>25</v>
      </c>
      <c r="C307" s="77" t="s">
        <v>128</v>
      </c>
      <c r="D307" s="78" t="s">
        <v>127</v>
      </c>
      <c r="E307" s="79" t="s">
        <v>121</v>
      </c>
      <c r="F307" s="315"/>
      <c r="G307" s="703"/>
      <c r="H307" s="315"/>
      <c r="I307" s="315"/>
      <c r="J307" s="343"/>
      <c r="K307" s="345"/>
      <c r="L307" s="343"/>
      <c r="M307" s="343"/>
      <c r="N307" s="343"/>
      <c r="O307" s="341"/>
      <c r="P307" s="345"/>
      <c r="Q307" s="343"/>
      <c r="R307" s="343"/>
      <c r="S307" s="344"/>
      <c r="T307" s="345"/>
      <c r="U307" s="343"/>
      <c r="V307" s="343"/>
    </row>
    <row r="308" spans="2:26" ht="15.6">
      <c r="B308" s="45" t="s">
        <v>25</v>
      </c>
      <c r="C308" s="46" t="s">
        <v>12</v>
      </c>
      <c r="D308" s="47">
        <v>60</v>
      </c>
      <c r="E308" s="46" t="s">
        <v>31</v>
      </c>
      <c r="F308" s="304"/>
      <c r="G308" s="683"/>
      <c r="H308" s="304"/>
      <c r="I308" s="304"/>
      <c r="J308" s="332"/>
      <c r="K308" s="332"/>
      <c r="L308" s="332"/>
      <c r="M308" s="332"/>
      <c r="N308" s="332"/>
      <c r="O308" s="304"/>
      <c r="P308" s="332"/>
      <c r="Q308" s="332"/>
      <c r="R308" s="332"/>
      <c r="S308" s="332"/>
      <c r="T308" s="332"/>
      <c r="U308" s="332"/>
      <c r="V308" s="332"/>
    </row>
    <row r="309" spans="2:26" ht="15.6">
      <c r="B309" s="45" t="s">
        <v>25</v>
      </c>
      <c r="C309" s="46" t="s">
        <v>12</v>
      </c>
      <c r="D309" s="47">
        <v>60</v>
      </c>
      <c r="E309" s="46" t="s">
        <v>118</v>
      </c>
      <c r="F309" s="304"/>
      <c r="G309" s="683"/>
      <c r="H309" s="304"/>
      <c r="I309" s="304"/>
      <c r="J309" s="332"/>
      <c r="K309" s="332"/>
      <c r="L309" s="332"/>
      <c r="M309" s="332"/>
      <c r="N309" s="332"/>
      <c r="O309" s="304"/>
      <c r="P309" s="332"/>
      <c r="Q309" s="332"/>
      <c r="R309" s="332"/>
      <c r="S309" s="332"/>
      <c r="T309" s="332"/>
      <c r="U309" s="332"/>
      <c r="V309" s="332"/>
    </row>
    <row r="310" spans="2:26" ht="15.6">
      <c r="B310" s="45" t="s">
        <v>25</v>
      </c>
      <c r="C310" s="46" t="s">
        <v>12</v>
      </c>
      <c r="D310" s="47">
        <v>60</v>
      </c>
      <c r="E310" s="46" t="s">
        <v>119</v>
      </c>
      <c r="F310" s="304"/>
      <c r="G310" s="683"/>
      <c r="H310" s="304"/>
      <c r="I310" s="304"/>
      <c r="J310" s="332"/>
      <c r="K310" s="332"/>
      <c r="L310" s="332"/>
      <c r="M310" s="332"/>
      <c r="N310" s="332"/>
      <c r="O310" s="304"/>
      <c r="P310" s="332"/>
      <c r="Q310" s="332"/>
      <c r="R310" s="332"/>
      <c r="S310" s="332"/>
      <c r="T310" s="332"/>
      <c r="U310" s="332"/>
      <c r="V310" s="332"/>
    </row>
    <row r="311" spans="2:26" ht="15.6">
      <c r="B311" s="45" t="s">
        <v>25</v>
      </c>
      <c r="C311" s="46" t="s">
        <v>12</v>
      </c>
      <c r="D311" s="47">
        <v>60</v>
      </c>
      <c r="E311" s="46" t="s">
        <v>34</v>
      </c>
      <c r="F311" s="304"/>
      <c r="G311" s="683"/>
      <c r="H311" s="304"/>
      <c r="I311" s="304"/>
      <c r="J311" s="332"/>
      <c r="K311" s="332"/>
      <c r="L311" s="332"/>
      <c r="M311" s="332"/>
      <c r="N311" s="332"/>
      <c r="O311" s="304"/>
      <c r="P311" s="332"/>
      <c r="Q311" s="332"/>
      <c r="R311" s="332"/>
      <c r="S311" s="332"/>
      <c r="T311" s="332"/>
      <c r="U311" s="332"/>
      <c r="V311" s="332"/>
    </row>
    <row r="312" spans="2:26" ht="15.6">
      <c r="B312" s="54" t="s">
        <v>25</v>
      </c>
      <c r="C312" s="55" t="s">
        <v>12</v>
      </c>
      <c r="D312" s="56" t="s">
        <v>129</v>
      </c>
      <c r="E312" s="57" t="s">
        <v>121</v>
      </c>
      <c r="F312" s="307"/>
      <c r="G312" s="685"/>
      <c r="H312" s="307"/>
      <c r="I312" s="307"/>
      <c r="J312" s="335"/>
      <c r="K312" s="338"/>
      <c r="L312" s="335"/>
      <c r="M312" s="335"/>
      <c r="N312" s="335"/>
      <c r="O312" s="333"/>
      <c r="P312" s="338"/>
      <c r="Q312" s="335"/>
      <c r="R312" s="335"/>
      <c r="S312" s="336"/>
      <c r="T312" s="338"/>
      <c r="U312" s="335"/>
      <c r="V312" s="335"/>
      <c r="X312" s="66"/>
      <c r="Z312" s="66"/>
    </row>
    <row r="313" spans="2:26" ht="15.6">
      <c r="B313" s="45" t="s">
        <v>25</v>
      </c>
      <c r="C313" s="46" t="s">
        <v>12</v>
      </c>
      <c r="D313" s="47">
        <v>70</v>
      </c>
      <c r="E313" s="46" t="s">
        <v>31</v>
      </c>
      <c r="F313" s="304"/>
      <c r="G313" s="683"/>
      <c r="H313" s="304"/>
      <c r="I313" s="304"/>
      <c r="J313" s="332"/>
      <c r="K313" s="332"/>
      <c r="L313" s="332"/>
      <c r="M313" s="332"/>
      <c r="N313" s="332"/>
      <c r="O313" s="304"/>
      <c r="P313" s="332"/>
      <c r="Q313" s="332"/>
      <c r="R313" s="332"/>
      <c r="S313" s="332"/>
      <c r="T313" s="332"/>
      <c r="U313" s="332"/>
      <c r="V313" s="332"/>
    </row>
    <row r="314" spans="2:26" ht="15.6">
      <c r="B314" s="45" t="s">
        <v>25</v>
      </c>
      <c r="C314" s="46" t="s">
        <v>12</v>
      </c>
      <c r="D314" s="47">
        <v>70</v>
      </c>
      <c r="E314" s="46" t="s">
        <v>118</v>
      </c>
      <c r="F314" s="304"/>
      <c r="G314" s="683"/>
      <c r="H314" s="304"/>
      <c r="I314" s="304"/>
      <c r="J314" s="332"/>
      <c r="K314" s="332"/>
      <c r="L314" s="332"/>
      <c r="M314" s="332"/>
      <c r="N314" s="332"/>
      <c r="O314" s="304"/>
      <c r="P314" s="332"/>
      <c r="Q314" s="332"/>
      <c r="R314" s="332"/>
      <c r="S314" s="332"/>
      <c r="T314" s="332"/>
      <c r="U314" s="332"/>
      <c r="V314" s="332"/>
    </row>
    <row r="315" spans="2:26" ht="15.6">
      <c r="B315" s="45" t="s">
        <v>25</v>
      </c>
      <c r="C315" s="46" t="s">
        <v>12</v>
      </c>
      <c r="D315" s="47">
        <v>70</v>
      </c>
      <c r="E315" s="46" t="s">
        <v>119</v>
      </c>
      <c r="F315" s="304"/>
      <c r="G315" s="683"/>
      <c r="H315" s="304"/>
      <c r="I315" s="304"/>
      <c r="J315" s="332"/>
      <c r="K315" s="332"/>
      <c r="L315" s="332"/>
      <c r="M315" s="332"/>
      <c r="N315" s="332"/>
      <c r="O315" s="304"/>
      <c r="P315" s="332"/>
      <c r="Q315" s="332"/>
      <c r="R315" s="332"/>
      <c r="S315" s="332"/>
      <c r="T315" s="332"/>
      <c r="U315" s="332"/>
      <c r="V315" s="332"/>
    </row>
    <row r="316" spans="2:26" ht="15.6">
      <c r="B316" s="45" t="s">
        <v>25</v>
      </c>
      <c r="C316" s="46" t="s">
        <v>12</v>
      </c>
      <c r="D316" s="47">
        <v>70</v>
      </c>
      <c r="E316" s="46" t="s">
        <v>34</v>
      </c>
      <c r="F316" s="304"/>
      <c r="G316" s="683"/>
      <c r="H316" s="304"/>
      <c r="I316" s="304"/>
      <c r="J316" s="332"/>
      <c r="K316" s="332"/>
      <c r="L316" s="332"/>
      <c r="M316" s="332"/>
      <c r="N316" s="332"/>
      <c r="O316" s="304"/>
      <c r="P316" s="332"/>
      <c r="Q316" s="332"/>
      <c r="R316" s="332"/>
      <c r="S316" s="332"/>
      <c r="T316" s="332"/>
      <c r="U316" s="332"/>
      <c r="V316" s="332"/>
    </row>
    <row r="317" spans="2:26" ht="15.6">
      <c r="B317" s="54" t="s">
        <v>25</v>
      </c>
      <c r="C317" s="55" t="s">
        <v>12</v>
      </c>
      <c r="D317" s="56" t="s">
        <v>130</v>
      </c>
      <c r="E317" s="57" t="s">
        <v>121</v>
      </c>
      <c r="F317" s="307"/>
      <c r="G317" s="685"/>
      <c r="H317" s="307"/>
      <c r="I317" s="307"/>
      <c r="J317" s="335"/>
      <c r="K317" s="338"/>
      <c r="L317" s="335"/>
      <c r="M317" s="335"/>
      <c r="N317" s="335"/>
      <c r="O317" s="333"/>
      <c r="P317" s="338"/>
      <c r="Q317" s="335"/>
      <c r="R317" s="335"/>
      <c r="S317" s="336"/>
      <c r="T317" s="338"/>
      <c r="U317" s="335"/>
      <c r="V317" s="335"/>
      <c r="X317" s="66"/>
      <c r="Z317" s="66"/>
    </row>
    <row r="318" spans="2:26" ht="15.6">
      <c r="B318" s="45" t="s">
        <v>25</v>
      </c>
      <c r="C318" s="46" t="s">
        <v>12</v>
      </c>
      <c r="D318" s="47">
        <v>80</v>
      </c>
      <c r="E318" s="46" t="s">
        <v>31</v>
      </c>
      <c r="F318" s="304"/>
      <c r="G318" s="683"/>
      <c r="H318" s="304"/>
      <c r="I318" s="304"/>
      <c r="J318" s="332"/>
      <c r="K318" s="332"/>
      <c r="L318" s="332"/>
      <c r="M318" s="332"/>
      <c r="N318" s="332"/>
      <c r="O318" s="304"/>
      <c r="P318" s="332"/>
      <c r="Q318" s="332"/>
      <c r="R318" s="332"/>
      <c r="S318" s="332"/>
      <c r="T318" s="332"/>
      <c r="U318" s="332"/>
      <c r="V318" s="332"/>
    </row>
    <row r="319" spans="2:26" ht="15.6">
      <c r="B319" s="45" t="s">
        <v>25</v>
      </c>
      <c r="C319" s="46" t="s">
        <v>12</v>
      </c>
      <c r="D319" s="47">
        <v>80</v>
      </c>
      <c r="E319" s="46" t="s">
        <v>118</v>
      </c>
      <c r="F319" s="304"/>
      <c r="G319" s="683"/>
      <c r="H319" s="304"/>
      <c r="I319" s="304"/>
      <c r="J319" s="332"/>
      <c r="K319" s="332"/>
      <c r="L319" s="332"/>
      <c r="M319" s="332"/>
      <c r="N319" s="332"/>
      <c r="O319" s="304"/>
      <c r="P319" s="332"/>
      <c r="Q319" s="332"/>
      <c r="R319" s="332"/>
      <c r="S319" s="332"/>
      <c r="T319" s="332"/>
      <c r="U319" s="332"/>
      <c r="V319" s="332"/>
    </row>
    <row r="320" spans="2:26" ht="15.6">
      <c r="B320" s="45" t="s">
        <v>25</v>
      </c>
      <c r="C320" s="46" t="s">
        <v>12</v>
      </c>
      <c r="D320" s="47">
        <v>80</v>
      </c>
      <c r="E320" s="46" t="s">
        <v>119</v>
      </c>
      <c r="F320" s="304"/>
      <c r="G320" s="683"/>
      <c r="H320" s="304"/>
      <c r="I320" s="304"/>
      <c r="J320" s="332"/>
      <c r="K320" s="332"/>
      <c r="L320" s="332"/>
      <c r="M320" s="332"/>
      <c r="N320" s="332"/>
      <c r="O320" s="304"/>
      <c r="P320" s="332"/>
      <c r="Q320" s="332"/>
      <c r="R320" s="332"/>
      <c r="S320" s="332"/>
      <c r="T320" s="332"/>
      <c r="U320" s="332"/>
      <c r="V320" s="332"/>
    </row>
    <row r="321" spans="2:26" ht="15.6">
      <c r="B321" s="45" t="s">
        <v>25</v>
      </c>
      <c r="C321" s="46" t="s">
        <v>12</v>
      </c>
      <c r="D321" s="47">
        <v>80</v>
      </c>
      <c r="E321" s="46" t="s">
        <v>34</v>
      </c>
      <c r="F321" s="304"/>
      <c r="G321" s="683"/>
      <c r="H321" s="304"/>
      <c r="I321" s="304"/>
      <c r="J321" s="332"/>
      <c r="K321" s="332"/>
      <c r="L321" s="332"/>
      <c r="M321" s="332"/>
      <c r="N321" s="332"/>
      <c r="O321" s="304"/>
      <c r="P321" s="332"/>
      <c r="Q321" s="332"/>
      <c r="R321" s="332"/>
      <c r="S321" s="332"/>
      <c r="T321" s="332"/>
      <c r="U321" s="332"/>
      <c r="V321" s="332"/>
    </row>
    <row r="322" spans="2:26" ht="15.6">
      <c r="B322" s="54" t="s">
        <v>25</v>
      </c>
      <c r="C322" s="55" t="s">
        <v>12</v>
      </c>
      <c r="D322" s="56" t="s">
        <v>120</v>
      </c>
      <c r="E322" s="57" t="s">
        <v>121</v>
      </c>
      <c r="F322" s="307"/>
      <c r="G322" s="685"/>
      <c r="H322" s="307"/>
      <c r="I322" s="307"/>
      <c r="J322" s="335"/>
      <c r="K322" s="338"/>
      <c r="L322" s="335"/>
      <c r="M322" s="335"/>
      <c r="N322" s="335"/>
      <c r="O322" s="333"/>
      <c r="P322" s="338"/>
      <c r="Q322" s="335"/>
      <c r="R322" s="335"/>
      <c r="S322" s="336"/>
      <c r="T322" s="338"/>
      <c r="U322" s="335"/>
      <c r="V322" s="335"/>
      <c r="X322" s="66"/>
      <c r="Z322" s="66"/>
    </row>
    <row r="323" spans="2:26" ht="15.6">
      <c r="B323" s="45" t="s">
        <v>25</v>
      </c>
      <c r="C323" s="46" t="s">
        <v>12</v>
      </c>
      <c r="D323" s="47">
        <v>90</v>
      </c>
      <c r="E323" s="46" t="s">
        <v>31</v>
      </c>
      <c r="F323" s="304"/>
      <c r="G323" s="683"/>
      <c r="H323" s="304"/>
      <c r="I323" s="304"/>
      <c r="J323" s="332"/>
      <c r="K323" s="332"/>
      <c r="L323" s="332"/>
      <c r="M323" s="332"/>
      <c r="N323" s="332"/>
      <c r="O323" s="304"/>
      <c r="P323" s="332"/>
      <c r="Q323" s="332"/>
      <c r="R323" s="332"/>
      <c r="S323" s="332"/>
      <c r="T323" s="332"/>
      <c r="U323" s="332"/>
      <c r="V323" s="332"/>
    </row>
    <row r="324" spans="2:26" ht="15.6">
      <c r="B324" s="45" t="s">
        <v>25</v>
      </c>
      <c r="C324" s="46" t="s">
        <v>12</v>
      </c>
      <c r="D324" s="47">
        <v>90</v>
      </c>
      <c r="E324" s="46" t="s">
        <v>118</v>
      </c>
      <c r="F324" s="304"/>
      <c r="G324" s="683"/>
      <c r="H324" s="304"/>
      <c r="I324" s="304"/>
      <c r="J324" s="332"/>
      <c r="K324" s="332"/>
      <c r="L324" s="332"/>
      <c r="M324" s="332"/>
      <c r="N324" s="332"/>
      <c r="O324" s="304"/>
      <c r="P324" s="332"/>
      <c r="Q324" s="332"/>
      <c r="R324" s="332"/>
      <c r="S324" s="332"/>
      <c r="T324" s="332"/>
      <c r="U324" s="332"/>
      <c r="V324" s="332"/>
    </row>
    <row r="325" spans="2:26" ht="15.6">
      <c r="B325" s="45" t="s">
        <v>25</v>
      </c>
      <c r="C325" s="46" t="s">
        <v>12</v>
      </c>
      <c r="D325" s="47">
        <v>90</v>
      </c>
      <c r="E325" s="46" t="s">
        <v>119</v>
      </c>
      <c r="F325" s="304"/>
      <c r="G325" s="683"/>
      <c r="H325" s="304"/>
      <c r="I325" s="304"/>
      <c r="J325" s="332"/>
      <c r="K325" s="332"/>
      <c r="L325" s="332"/>
      <c r="M325" s="332"/>
      <c r="N325" s="332"/>
      <c r="O325" s="304"/>
      <c r="P325" s="332"/>
      <c r="Q325" s="332"/>
      <c r="R325" s="332"/>
      <c r="S325" s="332"/>
      <c r="T325" s="332"/>
      <c r="U325" s="332"/>
      <c r="V325" s="332"/>
    </row>
    <row r="326" spans="2:26" ht="15.6">
      <c r="B326" s="45" t="s">
        <v>25</v>
      </c>
      <c r="C326" s="46" t="s">
        <v>12</v>
      </c>
      <c r="D326" s="47">
        <v>90</v>
      </c>
      <c r="E326" s="46" t="s">
        <v>34</v>
      </c>
      <c r="F326" s="304"/>
      <c r="G326" s="683"/>
      <c r="H326" s="304"/>
      <c r="I326" s="304"/>
      <c r="J326" s="332"/>
      <c r="K326" s="332"/>
      <c r="L326" s="332"/>
      <c r="M326" s="332"/>
      <c r="N326" s="332"/>
      <c r="O326" s="304"/>
      <c r="P326" s="332"/>
      <c r="Q326" s="332"/>
      <c r="R326" s="332"/>
      <c r="S326" s="332"/>
      <c r="T326" s="332"/>
      <c r="U326" s="332"/>
      <c r="V326" s="332"/>
    </row>
    <row r="327" spans="2:26" ht="15.6">
      <c r="B327" s="54" t="s">
        <v>25</v>
      </c>
      <c r="C327" s="55" t="s">
        <v>12</v>
      </c>
      <c r="D327" s="56" t="s">
        <v>122</v>
      </c>
      <c r="E327" s="57" t="s">
        <v>121</v>
      </c>
      <c r="F327" s="307"/>
      <c r="G327" s="685"/>
      <c r="H327" s="307"/>
      <c r="I327" s="307"/>
      <c r="J327" s="335"/>
      <c r="K327" s="338"/>
      <c r="L327" s="335"/>
      <c r="M327" s="335"/>
      <c r="N327" s="335"/>
      <c r="O327" s="333"/>
      <c r="P327" s="338"/>
      <c r="Q327" s="335"/>
      <c r="R327" s="335"/>
      <c r="S327" s="336"/>
      <c r="T327" s="338"/>
      <c r="U327" s="335"/>
      <c r="V327" s="335"/>
      <c r="X327" s="66"/>
      <c r="Z327" s="66"/>
    </row>
    <row r="328" spans="2:26" ht="15.6">
      <c r="B328" s="45" t="s">
        <v>25</v>
      </c>
      <c r="C328" s="46" t="s">
        <v>12</v>
      </c>
      <c r="D328" s="47">
        <v>100</v>
      </c>
      <c r="E328" s="46" t="s">
        <v>31</v>
      </c>
      <c r="F328" s="304"/>
      <c r="G328" s="683"/>
      <c r="H328" s="304"/>
      <c r="I328" s="304"/>
      <c r="J328" s="332"/>
      <c r="K328" s="332"/>
      <c r="L328" s="332"/>
      <c r="M328" s="332"/>
      <c r="N328" s="332"/>
      <c r="O328" s="304"/>
      <c r="P328" s="332"/>
      <c r="Q328" s="332"/>
      <c r="R328" s="332"/>
      <c r="S328" s="332"/>
      <c r="T328" s="332"/>
      <c r="U328" s="332"/>
      <c r="V328" s="332"/>
    </row>
    <row r="329" spans="2:26" ht="15.6">
      <c r="B329" s="45" t="s">
        <v>25</v>
      </c>
      <c r="C329" s="46" t="s">
        <v>12</v>
      </c>
      <c r="D329" s="47">
        <v>100</v>
      </c>
      <c r="E329" s="46" t="s">
        <v>118</v>
      </c>
      <c r="F329" s="304"/>
      <c r="G329" s="683"/>
      <c r="H329" s="304"/>
      <c r="I329" s="304"/>
      <c r="J329" s="332"/>
      <c r="K329" s="332"/>
      <c r="L329" s="332"/>
      <c r="M329" s="332"/>
      <c r="N329" s="332"/>
      <c r="O329" s="304"/>
      <c r="P329" s="332"/>
      <c r="Q329" s="332"/>
      <c r="R329" s="332"/>
      <c r="S329" s="332"/>
      <c r="T329" s="332"/>
      <c r="U329" s="332"/>
      <c r="V329" s="332"/>
    </row>
    <row r="330" spans="2:26" ht="15.6">
      <c r="B330" s="45" t="s">
        <v>25</v>
      </c>
      <c r="C330" s="46" t="s">
        <v>12</v>
      </c>
      <c r="D330" s="47">
        <v>100</v>
      </c>
      <c r="E330" s="46" t="s">
        <v>119</v>
      </c>
      <c r="F330" s="304"/>
      <c r="G330" s="683"/>
      <c r="H330" s="304"/>
      <c r="I330" s="304"/>
      <c r="J330" s="332"/>
      <c r="K330" s="332"/>
      <c r="L330" s="332"/>
      <c r="M330" s="332"/>
      <c r="N330" s="332"/>
      <c r="O330" s="304"/>
      <c r="P330" s="332"/>
      <c r="Q330" s="332"/>
      <c r="R330" s="332"/>
      <c r="S330" s="332"/>
      <c r="T330" s="332"/>
      <c r="U330" s="332"/>
      <c r="V330" s="332"/>
    </row>
    <row r="331" spans="2:26" ht="15.6">
      <c r="B331" s="45" t="s">
        <v>25</v>
      </c>
      <c r="C331" s="46" t="s">
        <v>12</v>
      </c>
      <c r="D331" s="47">
        <v>100</v>
      </c>
      <c r="E331" s="46" t="s">
        <v>34</v>
      </c>
      <c r="F331" s="304"/>
      <c r="G331" s="683"/>
      <c r="H331" s="304"/>
      <c r="I331" s="304"/>
      <c r="J331" s="332"/>
      <c r="K331" s="332"/>
      <c r="L331" s="332"/>
      <c r="M331" s="332"/>
      <c r="N331" s="332"/>
      <c r="O331" s="304"/>
      <c r="P331" s="332"/>
      <c r="Q331" s="332"/>
      <c r="R331" s="332"/>
      <c r="S331" s="332"/>
      <c r="T331" s="332"/>
      <c r="U331" s="332"/>
      <c r="V331" s="332"/>
    </row>
    <row r="332" spans="2:26" ht="15.6">
      <c r="B332" s="54" t="s">
        <v>25</v>
      </c>
      <c r="C332" s="55" t="s">
        <v>12</v>
      </c>
      <c r="D332" s="56" t="s">
        <v>123</v>
      </c>
      <c r="E332" s="57" t="s">
        <v>121</v>
      </c>
      <c r="F332" s="307"/>
      <c r="G332" s="685"/>
      <c r="H332" s="307"/>
      <c r="I332" s="307"/>
      <c r="J332" s="335"/>
      <c r="K332" s="338"/>
      <c r="L332" s="335"/>
      <c r="M332" s="335"/>
      <c r="N332" s="335"/>
      <c r="O332" s="333"/>
      <c r="P332" s="338"/>
      <c r="Q332" s="335"/>
      <c r="R332" s="335"/>
      <c r="S332" s="336"/>
      <c r="T332" s="338"/>
      <c r="U332" s="335"/>
      <c r="V332" s="335"/>
      <c r="X332" s="66"/>
      <c r="Z332" s="66"/>
    </row>
    <row r="333" spans="2:26" ht="15.6">
      <c r="B333" s="54" t="s">
        <v>25</v>
      </c>
      <c r="C333" s="55" t="s">
        <v>12</v>
      </c>
      <c r="D333" s="67" t="s">
        <v>127</v>
      </c>
      <c r="E333" s="68" t="s">
        <v>31</v>
      </c>
      <c r="F333" s="307"/>
      <c r="G333" s="685"/>
      <c r="H333" s="307"/>
      <c r="I333" s="307"/>
      <c r="J333" s="335"/>
      <c r="K333" s="338"/>
      <c r="L333" s="335"/>
      <c r="M333" s="335"/>
      <c r="N333" s="335"/>
      <c r="O333" s="333"/>
      <c r="P333" s="338"/>
      <c r="Q333" s="335"/>
      <c r="R333" s="335"/>
      <c r="S333" s="336"/>
      <c r="T333" s="338"/>
      <c r="U333" s="335"/>
      <c r="V333" s="335"/>
      <c r="X333" s="66"/>
      <c r="Z333" s="66"/>
    </row>
    <row r="334" spans="2:26" ht="15.6">
      <c r="B334" s="54" t="s">
        <v>25</v>
      </c>
      <c r="C334" s="55" t="s">
        <v>12</v>
      </c>
      <c r="D334" s="67" t="s">
        <v>127</v>
      </c>
      <c r="E334" s="68" t="s">
        <v>118</v>
      </c>
      <c r="F334" s="307"/>
      <c r="G334" s="685"/>
      <c r="H334" s="307"/>
      <c r="I334" s="307"/>
      <c r="J334" s="335"/>
      <c r="K334" s="338"/>
      <c r="L334" s="335"/>
      <c r="M334" s="335"/>
      <c r="N334" s="335"/>
      <c r="O334" s="333"/>
      <c r="P334" s="338"/>
      <c r="Q334" s="335"/>
      <c r="R334" s="335"/>
      <c r="S334" s="336"/>
      <c r="T334" s="338"/>
      <c r="U334" s="335"/>
      <c r="V334" s="335"/>
      <c r="X334" s="66"/>
      <c r="Z334" s="66"/>
    </row>
    <row r="335" spans="2:26" ht="15.6">
      <c r="B335" s="54" t="s">
        <v>25</v>
      </c>
      <c r="C335" s="55" t="s">
        <v>12</v>
      </c>
      <c r="D335" s="67" t="s">
        <v>127</v>
      </c>
      <c r="E335" s="68" t="s">
        <v>119</v>
      </c>
      <c r="F335" s="307"/>
      <c r="G335" s="685"/>
      <c r="H335" s="307"/>
      <c r="I335" s="307"/>
      <c r="J335" s="335"/>
      <c r="K335" s="338"/>
      <c r="L335" s="335"/>
      <c r="M335" s="335"/>
      <c r="N335" s="335"/>
      <c r="O335" s="333"/>
      <c r="P335" s="338"/>
      <c r="Q335" s="335"/>
      <c r="R335" s="335"/>
      <c r="S335" s="336"/>
      <c r="T335" s="338"/>
      <c r="U335" s="335"/>
      <c r="V335" s="335"/>
      <c r="X335" s="66"/>
      <c r="Z335" s="66"/>
    </row>
    <row r="336" spans="2:26" ht="15.6">
      <c r="B336" s="54" t="s">
        <v>25</v>
      </c>
      <c r="C336" s="55" t="s">
        <v>12</v>
      </c>
      <c r="D336" s="67" t="s">
        <v>127</v>
      </c>
      <c r="E336" s="68" t="s">
        <v>34</v>
      </c>
      <c r="F336" s="307"/>
      <c r="G336" s="685"/>
      <c r="H336" s="307"/>
      <c r="I336" s="307"/>
      <c r="J336" s="335"/>
      <c r="K336" s="338"/>
      <c r="L336" s="335"/>
      <c r="M336" s="335"/>
      <c r="N336" s="335"/>
      <c r="O336" s="333"/>
      <c r="P336" s="338"/>
      <c r="Q336" s="335"/>
      <c r="R336" s="335"/>
      <c r="S336" s="336"/>
      <c r="T336" s="338"/>
      <c r="U336" s="335"/>
      <c r="V336" s="335"/>
      <c r="X336" s="66"/>
      <c r="Z336" s="66"/>
    </row>
    <row r="337" spans="2:26" ht="15.6">
      <c r="B337" s="76" t="s">
        <v>25</v>
      </c>
      <c r="C337" s="77" t="s">
        <v>131</v>
      </c>
      <c r="D337" s="78" t="s">
        <v>127</v>
      </c>
      <c r="E337" s="79" t="s">
        <v>121</v>
      </c>
      <c r="F337" s="315"/>
      <c r="G337" s="703"/>
      <c r="H337" s="315"/>
      <c r="I337" s="315"/>
      <c r="J337" s="343"/>
      <c r="K337" s="345"/>
      <c r="L337" s="343"/>
      <c r="M337" s="343"/>
      <c r="N337" s="343"/>
      <c r="O337" s="341"/>
      <c r="P337" s="345"/>
      <c r="Q337" s="343"/>
      <c r="R337" s="343"/>
      <c r="S337" s="344"/>
      <c r="T337" s="345"/>
      <c r="U337" s="343"/>
      <c r="V337" s="343"/>
      <c r="X337" s="66"/>
      <c r="Z337" s="66"/>
    </row>
    <row r="338" spans="2:26" ht="15.6">
      <c r="B338" s="45" t="s">
        <v>25</v>
      </c>
      <c r="C338" s="46" t="s">
        <v>10</v>
      </c>
      <c r="D338" s="47">
        <v>30</v>
      </c>
      <c r="E338" s="46" t="s">
        <v>31</v>
      </c>
      <c r="F338" s="304"/>
      <c r="G338" s="683"/>
      <c r="H338" s="304"/>
      <c r="I338" s="304"/>
      <c r="J338" s="332"/>
      <c r="K338" s="332"/>
      <c r="L338" s="332"/>
      <c r="M338" s="332"/>
      <c r="N338" s="332"/>
      <c r="O338" s="304"/>
      <c r="P338" s="332"/>
      <c r="Q338" s="332"/>
      <c r="R338" s="332"/>
      <c r="S338" s="332"/>
      <c r="T338" s="332"/>
      <c r="U338" s="332"/>
      <c r="V338" s="332"/>
    </row>
    <row r="339" spans="2:26" ht="15.6">
      <c r="B339" s="45" t="s">
        <v>25</v>
      </c>
      <c r="C339" s="46" t="s">
        <v>10</v>
      </c>
      <c r="D339" s="47">
        <v>30</v>
      </c>
      <c r="E339" s="46" t="s">
        <v>118</v>
      </c>
      <c r="F339" s="304"/>
      <c r="G339" s="683"/>
      <c r="H339" s="304"/>
      <c r="I339" s="304"/>
      <c r="J339" s="332"/>
      <c r="K339" s="332"/>
      <c r="L339" s="332"/>
      <c r="M339" s="332"/>
      <c r="N339" s="332"/>
      <c r="O339" s="304"/>
      <c r="P339" s="332"/>
      <c r="Q339" s="332"/>
      <c r="R339" s="332"/>
      <c r="S339" s="332"/>
      <c r="T339" s="332"/>
      <c r="U339" s="332"/>
      <c r="V339" s="332"/>
    </row>
    <row r="340" spans="2:26" ht="15.6">
      <c r="B340" s="45" t="s">
        <v>25</v>
      </c>
      <c r="C340" s="46" t="s">
        <v>10</v>
      </c>
      <c r="D340" s="47">
        <v>30</v>
      </c>
      <c r="E340" s="46" t="s">
        <v>119</v>
      </c>
      <c r="F340" s="304"/>
      <c r="G340" s="683"/>
      <c r="H340" s="304"/>
      <c r="I340" s="304"/>
      <c r="J340" s="332"/>
      <c r="K340" s="332"/>
      <c r="L340" s="332"/>
      <c r="M340" s="332"/>
      <c r="N340" s="332"/>
      <c r="O340" s="304"/>
      <c r="P340" s="332"/>
      <c r="Q340" s="332"/>
      <c r="R340" s="332"/>
      <c r="S340" s="332"/>
      <c r="T340" s="332"/>
      <c r="U340" s="332"/>
      <c r="V340" s="332"/>
    </row>
    <row r="341" spans="2:26" ht="15.6">
      <c r="B341" s="45" t="s">
        <v>25</v>
      </c>
      <c r="C341" s="46" t="s">
        <v>10</v>
      </c>
      <c r="D341" s="47">
        <v>30</v>
      </c>
      <c r="E341" s="46" t="s">
        <v>34</v>
      </c>
      <c r="F341" s="304"/>
      <c r="G341" s="683"/>
      <c r="H341" s="304"/>
      <c r="I341" s="304"/>
      <c r="J341" s="332"/>
      <c r="K341" s="332"/>
      <c r="L341" s="332"/>
      <c r="M341" s="332"/>
      <c r="N341" s="332"/>
      <c r="O341" s="304"/>
      <c r="P341" s="332"/>
      <c r="Q341" s="332"/>
      <c r="R341" s="332"/>
      <c r="S341" s="332"/>
      <c r="T341" s="332"/>
      <c r="U341" s="332"/>
      <c r="V341" s="332"/>
    </row>
    <row r="342" spans="2:26" ht="15.6">
      <c r="B342" s="54" t="s">
        <v>25</v>
      </c>
      <c r="C342" s="55" t="s">
        <v>10</v>
      </c>
      <c r="D342" s="56" t="s">
        <v>132</v>
      </c>
      <c r="E342" s="57" t="s">
        <v>121</v>
      </c>
      <c r="F342" s="307"/>
      <c r="G342" s="685"/>
      <c r="H342" s="307"/>
      <c r="I342" s="307"/>
      <c r="J342" s="335"/>
      <c r="K342" s="339"/>
      <c r="L342" s="335"/>
      <c r="M342" s="335"/>
      <c r="N342" s="335"/>
      <c r="O342" s="333"/>
      <c r="P342" s="339"/>
      <c r="Q342" s="335"/>
      <c r="R342" s="335"/>
      <c r="S342" s="336"/>
      <c r="T342" s="339"/>
      <c r="U342" s="335"/>
      <c r="V342" s="335"/>
      <c r="X342" s="66"/>
      <c r="Z342" s="66"/>
    </row>
    <row r="343" spans="2:26" ht="15.6">
      <c r="B343" s="45" t="s">
        <v>25</v>
      </c>
      <c r="C343" s="46" t="s">
        <v>10</v>
      </c>
      <c r="D343" s="47">
        <v>50</v>
      </c>
      <c r="E343" s="46" t="s">
        <v>31</v>
      </c>
      <c r="F343" s="304"/>
      <c r="G343" s="683"/>
      <c r="H343" s="304"/>
      <c r="I343" s="304"/>
      <c r="J343" s="332"/>
      <c r="K343" s="332"/>
      <c r="L343" s="332"/>
      <c r="M343" s="332"/>
      <c r="N343" s="332"/>
      <c r="O343" s="304"/>
      <c r="P343" s="332"/>
      <c r="Q343" s="332"/>
      <c r="R343" s="332"/>
      <c r="S343" s="332"/>
      <c r="T343" s="332"/>
      <c r="U343" s="332"/>
      <c r="V343" s="332"/>
    </row>
    <row r="344" spans="2:26" ht="15.6">
      <c r="B344" s="45" t="s">
        <v>25</v>
      </c>
      <c r="C344" s="46" t="s">
        <v>10</v>
      </c>
      <c r="D344" s="47">
        <v>50</v>
      </c>
      <c r="E344" s="46" t="s">
        <v>118</v>
      </c>
      <c r="F344" s="304"/>
      <c r="G344" s="683"/>
      <c r="H344" s="304"/>
      <c r="I344" s="304"/>
      <c r="J344" s="332"/>
      <c r="K344" s="332"/>
      <c r="L344" s="332"/>
      <c r="M344" s="332"/>
      <c r="N344" s="332"/>
      <c r="O344" s="304"/>
      <c r="P344" s="332"/>
      <c r="Q344" s="332"/>
      <c r="R344" s="332"/>
      <c r="S344" s="332"/>
      <c r="T344" s="332"/>
      <c r="U344" s="332"/>
      <c r="V344" s="332"/>
    </row>
    <row r="345" spans="2:26" ht="15.6">
      <c r="B345" s="45" t="s">
        <v>25</v>
      </c>
      <c r="C345" s="46" t="s">
        <v>10</v>
      </c>
      <c r="D345" s="47">
        <v>50</v>
      </c>
      <c r="E345" s="46" t="s">
        <v>119</v>
      </c>
      <c r="F345" s="304"/>
      <c r="G345" s="683"/>
      <c r="H345" s="304"/>
      <c r="I345" s="304"/>
      <c r="J345" s="332"/>
      <c r="K345" s="332"/>
      <c r="L345" s="332"/>
      <c r="M345" s="332"/>
      <c r="N345" s="332"/>
      <c r="O345" s="304"/>
      <c r="P345" s="332"/>
      <c r="Q345" s="332"/>
      <c r="R345" s="332"/>
      <c r="S345" s="332"/>
      <c r="T345" s="332"/>
      <c r="U345" s="332"/>
      <c r="V345" s="332"/>
    </row>
    <row r="346" spans="2:26" ht="15.6">
      <c r="B346" s="45" t="s">
        <v>25</v>
      </c>
      <c r="C346" s="46" t="s">
        <v>10</v>
      </c>
      <c r="D346" s="47">
        <v>50</v>
      </c>
      <c r="E346" s="46" t="s">
        <v>34</v>
      </c>
      <c r="F346" s="304"/>
      <c r="G346" s="683"/>
      <c r="H346" s="304"/>
      <c r="I346" s="304"/>
      <c r="J346" s="332"/>
      <c r="K346" s="332"/>
      <c r="L346" s="332"/>
      <c r="M346" s="332"/>
      <c r="N346" s="332"/>
      <c r="O346" s="304"/>
      <c r="P346" s="332"/>
      <c r="Q346" s="332"/>
      <c r="R346" s="332"/>
      <c r="S346" s="332"/>
      <c r="T346" s="332"/>
      <c r="U346" s="332"/>
      <c r="V346" s="332"/>
    </row>
    <row r="347" spans="2:26" ht="15.6">
      <c r="B347" s="54" t="s">
        <v>25</v>
      </c>
      <c r="C347" s="55" t="s">
        <v>10</v>
      </c>
      <c r="D347" s="56" t="s">
        <v>133</v>
      </c>
      <c r="E347" s="57" t="s">
        <v>121</v>
      </c>
      <c r="F347" s="307"/>
      <c r="G347" s="685"/>
      <c r="H347" s="307"/>
      <c r="I347" s="307"/>
      <c r="J347" s="335"/>
      <c r="K347" s="339"/>
      <c r="L347" s="335"/>
      <c r="M347" s="335"/>
      <c r="N347" s="335"/>
      <c r="O347" s="333"/>
      <c r="P347" s="339"/>
      <c r="Q347" s="335"/>
      <c r="R347" s="335"/>
      <c r="S347" s="336"/>
      <c r="T347" s="339"/>
      <c r="U347" s="335"/>
      <c r="V347" s="335"/>
      <c r="X347" s="66"/>
      <c r="Z347" s="66"/>
    </row>
    <row r="348" spans="2:26" ht="15.6">
      <c r="B348" s="45" t="s">
        <v>25</v>
      </c>
      <c r="C348" s="46" t="s">
        <v>10</v>
      </c>
      <c r="D348" s="47">
        <v>70</v>
      </c>
      <c r="E348" s="46" t="s">
        <v>31</v>
      </c>
      <c r="F348" s="304"/>
      <c r="G348" s="683"/>
      <c r="H348" s="304"/>
      <c r="I348" s="304"/>
      <c r="J348" s="332"/>
      <c r="K348" s="332"/>
      <c r="L348" s="332"/>
      <c r="M348" s="332"/>
      <c r="N348" s="332"/>
      <c r="O348" s="304"/>
      <c r="P348" s="332"/>
      <c r="Q348" s="332"/>
      <c r="R348" s="332"/>
      <c r="S348" s="332"/>
      <c r="T348" s="332"/>
      <c r="U348" s="332"/>
      <c r="V348" s="332"/>
    </row>
    <row r="349" spans="2:26" ht="15.6">
      <c r="B349" s="45" t="s">
        <v>25</v>
      </c>
      <c r="C349" s="46" t="s">
        <v>10</v>
      </c>
      <c r="D349" s="47">
        <v>70</v>
      </c>
      <c r="E349" s="46" t="s">
        <v>118</v>
      </c>
      <c r="F349" s="304"/>
      <c r="G349" s="683"/>
      <c r="H349" s="304"/>
      <c r="I349" s="304"/>
      <c r="J349" s="332"/>
      <c r="K349" s="332"/>
      <c r="L349" s="332"/>
      <c r="M349" s="332"/>
      <c r="N349" s="332"/>
      <c r="O349" s="304"/>
      <c r="P349" s="332"/>
      <c r="Q349" s="332"/>
      <c r="R349" s="332"/>
      <c r="S349" s="332"/>
      <c r="T349" s="332"/>
      <c r="U349" s="332"/>
      <c r="V349" s="332"/>
    </row>
    <row r="350" spans="2:26" ht="15.6">
      <c r="B350" s="45" t="s">
        <v>25</v>
      </c>
      <c r="C350" s="46" t="s">
        <v>10</v>
      </c>
      <c r="D350" s="47">
        <v>70</v>
      </c>
      <c r="E350" s="46" t="s">
        <v>119</v>
      </c>
      <c r="F350" s="304"/>
      <c r="G350" s="683"/>
      <c r="H350" s="304"/>
      <c r="I350" s="304"/>
      <c r="J350" s="332"/>
      <c r="K350" s="332"/>
      <c r="L350" s="332"/>
      <c r="M350" s="332"/>
      <c r="N350" s="332"/>
      <c r="O350" s="304"/>
      <c r="P350" s="332"/>
      <c r="Q350" s="332"/>
      <c r="R350" s="332"/>
      <c r="S350" s="332"/>
      <c r="T350" s="332"/>
      <c r="U350" s="332"/>
      <c r="V350" s="332"/>
    </row>
    <row r="351" spans="2:26" ht="15.6">
      <c r="B351" s="45" t="s">
        <v>25</v>
      </c>
      <c r="C351" s="46" t="s">
        <v>10</v>
      </c>
      <c r="D351" s="47">
        <v>70</v>
      </c>
      <c r="E351" s="46" t="s">
        <v>34</v>
      </c>
      <c r="F351" s="304"/>
      <c r="G351" s="683"/>
      <c r="H351" s="304"/>
      <c r="I351" s="304"/>
      <c r="J351" s="332"/>
      <c r="K351" s="332"/>
      <c r="L351" s="332"/>
      <c r="M351" s="332"/>
      <c r="N351" s="332"/>
      <c r="O351" s="304"/>
      <c r="P351" s="332"/>
      <c r="Q351" s="332"/>
      <c r="R351" s="332"/>
      <c r="S351" s="332"/>
      <c r="T351" s="332"/>
      <c r="U351" s="332"/>
      <c r="V351" s="332"/>
    </row>
    <row r="352" spans="2:26" ht="15.6">
      <c r="B352" s="54" t="s">
        <v>25</v>
      </c>
      <c r="C352" s="55" t="s">
        <v>10</v>
      </c>
      <c r="D352" s="56" t="s">
        <v>130</v>
      </c>
      <c r="E352" s="57" t="s">
        <v>121</v>
      </c>
      <c r="F352" s="307"/>
      <c r="G352" s="685"/>
      <c r="H352" s="307"/>
      <c r="I352" s="307"/>
      <c r="J352" s="335"/>
      <c r="K352" s="339"/>
      <c r="L352" s="335"/>
      <c r="M352" s="335"/>
      <c r="N352" s="335"/>
      <c r="O352" s="333"/>
      <c r="P352" s="339"/>
      <c r="Q352" s="335"/>
      <c r="R352" s="335"/>
      <c r="S352" s="336"/>
      <c r="T352" s="339"/>
      <c r="U352" s="335"/>
      <c r="V352" s="335"/>
      <c r="X352" s="66"/>
      <c r="Z352" s="66"/>
    </row>
    <row r="353" spans="2:26" ht="15.6">
      <c r="B353" s="54" t="s">
        <v>25</v>
      </c>
      <c r="C353" s="55" t="s">
        <v>10</v>
      </c>
      <c r="D353" s="67" t="s">
        <v>127</v>
      </c>
      <c r="E353" s="68" t="s">
        <v>31</v>
      </c>
      <c r="F353" s="307"/>
      <c r="G353" s="685"/>
      <c r="H353" s="307"/>
      <c r="I353" s="307"/>
      <c r="J353" s="335"/>
      <c r="K353" s="338"/>
      <c r="L353" s="335"/>
      <c r="M353" s="335"/>
      <c r="N353" s="335"/>
      <c r="O353" s="333"/>
      <c r="P353" s="338"/>
      <c r="Q353" s="335"/>
      <c r="R353" s="335"/>
      <c r="S353" s="336"/>
      <c r="T353" s="338"/>
      <c r="U353" s="335"/>
      <c r="V353" s="335"/>
      <c r="X353" s="66"/>
      <c r="Z353" s="66"/>
    </row>
    <row r="354" spans="2:26" ht="15.6">
      <c r="B354" s="54" t="s">
        <v>25</v>
      </c>
      <c r="C354" s="55" t="s">
        <v>10</v>
      </c>
      <c r="D354" s="67" t="s">
        <v>127</v>
      </c>
      <c r="E354" s="68" t="s">
        <v>118</v>
      </c>
      <c r="F354" s="307"/>
      <c r="G354" s="685"/>
      <c r="H354" s="307"/>
      <c r="I354" s="307"/>
      <c r="J354" s="335"/>
      <c r="K354" s="338"/>
      <c r="L354" s="335"/>
      <c r="M354" s="335"/>
      <c r="N354" s="335"/>
      <c r="O354" s="333"/>
      <c r="P354" s="338"/>
      <c r="Q354" s="335"/>
      <c r="R354" s="335"/>
      <c r="S354" s="336"/>
      <c r="T354" s="338"/>
      <c r="U354" s="335"/>
      <c r="V354" s="335"/>
      <c r="X354" s="66"/>
      <c r="Z354" s="66"/>
    </row>
    <row r="355" spans="2:26" ht="15.6">
      <c r="B355" s="54" t="s">
        <v>25</v>
      </c>
      <c r="C355" s="55" t="s">
        <v>10</v>
      </c>
      <c r="D355" s="67" t="s">
        <v>127</v>
      </c>
      <c r="E355" s="68" t="s">
        <v>119</v>
      </c>
      <c r="F355" s="307"/>
      <c r="G355" s="685"/>
      <c r="H355" s="307"/>
      <c r="I355" s="307"/>
      <c r="J355" s="335"/>
      <c r="K355" s="338"/>
      <c r="L355" s="335"/>
      <c r="M355" s="335"/>
      <c r="N355" s="335"/>
      <c r="O355" s="333"/>
      <c r="P355" s="338"/>
      <c r="Q355" s="335"/>
      <c r="R355" s="335"/>
      <c r="S355" s="336"/>
      <c r="T355" s="338"/>
      <c r="U355" s="335"/>
      <c r="V355" s="335"/>
      <c r="X355" s="66"/>
      <c r="Z355" s="66"/>
    </row>
    <row r="356" spans="2:26" ht="15.6">
      <c r="B356" s="54" t="s">
        <v>25</v>
      </c>
      <c r="C356" s="55" t="s">
        <v>10</v>
      </c>
      <c r="D356" s="67" t="s">
        <v>127</v>
      </c>
      <c r="E356" s="68" t="s">
        <v>34</v>
      </c>
      <c r="F356" s="307"/>
      <c r="G356" s="685"/>
      <c r="H356" s="307"/>
      <c r="I356" s="307"/>
      <c r="J356" s="335"/>
      <c r="K356" s="338"/>
      <c r="L356" s="335"/>
      <c r="M356" s="335"/>
      <c r="N356" s="335"/>
      <c r="O356" s="333"/>
      <c r="P356" s="338"/>
      <c r="Q356" s="335"/>
      <c r="R356" s="335"/>
      <c r="S356" s="336"/>
      <c r="T356" s="338"/>
      <c r="U356" s="335"/>
      <c r="V356" s="335"/>
      <c r="X356" s="66"/>
      <c r="Z356" s="66"/>
    </row>
    <row r="357" spans="2:26" ht="15.6">
      <c r="B357" s="76" t="s">
        <v>25</v>
      </c>
      <c r="C357" s="77" t="s">
        <v>134</v>
      </c>
      <c r="D357" s="78" t="s">
        <v>127</v>
      </c>
      <c r="E357" s="79" t="s">
        <v>121</v>
      </c>
      <c r="F357" s="315"/>
      <c r="G357" s="703"/>
      <c r="H357" s="315"/>
      <c r="I357" s="315"/>
      <c r="J357" s="343"/>
      <c r="K357" s="346"/>
      <c r="L357" s="343"/>
      <c r="M357" s="343"/>
      <c r="N357" s="343"/>
      <c r="O357" s="341"/>
      <c r="P357" s="346"/>
      <c r="Q357" s="343"/>
      <c r="R357" s="343"/>
      <c r="S357" s="344"/>
      <c r="T357" s="346"/>
      <c r="U357" s="343"/>
      <c r="V357" s="343"/>
      <c r="X357" s="66"/>
      <c r="Z357" s="66"/>
    </row>
    <row r="358" spans="2:26" ht="15.6">
      <c r="B358" s="76" t="s">
        <v>25</v>
      </c>
      <c r="C358" s="79" t="s">
        <v>135</v>
      </c>
      <c r="D358" s="78" t="s">
        <v>136</v>
      </c>
      <c r="E358" s="77" t="s">
        <v>137</v>
      </c>
      <c r="F358" s="261"/>
      <c r="G358" s="703"/>
      <c r="H358" s="283"/>
      <c r="I358" s="283"/>
      <c r="J358" s="343"/>
      <c r="K358" s="346"/>
      <c r="L358" s="343"/>
      <c r="M358" s="343"/>
      <c r="N358" s="343"/>
      <c r="O358" s="341"/>
      <c r="P358" s="346"/>
      <c r="Q358" s="343"/>
      <c r="R358" s="343"/>
      <c r="S358" s="343"/>
      <c r="T358" s="346"/>
      <c r="U358" s="343"/>
      <c r="V358" s="343"/>
    </row>
    <row r="359" spans="2:26" ht="15.6">
      <c r="B359" s="76" t="s">
        <v>25</v>
      </c>
      <c r="C359" s="79" t="s">
        <v>135</v>
      </c>
      <c r="D359" s="78" t="s">
        <v>136</v>
      </c>
      <c r="E359" s="77" t="s">
        <v>138</v>
      </c>
      <c r="F359" s="261"/>
      <c r="G359" s="703"/>
      <c r="H359" s="283"/>
      <c r="I359" s="283"/>
      <c r="J359" s="343"/>
      <c r="K359" s="346"/>
      <c r="L359" s="343"/>
      <c r="M359" s="343"/>
      <c r="N359" s="343"/>
      <c r="O359" s="341"/>
      <c r="P359" s="346"/>
      <c r="Q359" s="343"/>
      <c r="R359" s="343"/>
      <c r="S359" s="343"/>
      <c r="T359" s="346"/>
      <c r="U359" s="343"/>
      <c r="V359" s="343"/>
    </row>
    <row r="360" spans="2:26" ht="15.6">
      <c r="B360" s="76" t="s">
        <v>25</v>
      </c>
      <c r="C360" s="79" t="s">
        <v>135</v>
      </c>
      <c r="D360" s="78" t="s">
        <v>136</v>
      </c>
      <c r="E360" s="77" t="s">
        <v>139</v>
      </c>
      <c r="F360" s="261"/>
      <c r="G360" s="703"/>
      <c r="H360" s="283"/>
      <c r="I360" s="283"/>
      <c r="J360" s="343"/>
      <c r="K360" s="346"/>
      <c r="L360" s="343"/>
      <c r="M360" s="343"/>
      <c r="N360" s="343"/>
      <c r="O360" s="341"/>
      <c r="P360" s="346"/>
      <c r="Q360" s="343"/>
      <c r="R360" s="343"/>
      <c r="S360" s="343"/>
      <c r="T360" s="346"/>
      <c r="U360" s="343"/>
      <c r="V360" s="343"/>
    </row>
    <row r="361" spans="2:26" ht="15.6">
      <c r="B361" s="76" t="s">
        <v>25</v>
      </c>
      <c r="C361" s="79" t="s">
        <v>135</v>
      </c>
      <c r="D361" s="78" t="s">
        <v>136</v>
      </c>
      <c r="E361" s="77" t="s">
        <v>140</v>
      </c>
      <c r="F361" s="261"/>
      <c r="G361" s="703"/>
      <c r="H361" s="261"/>
      <c r="I361" s="261"/>
      <c r="J361" s="346"/>
      <c r="K361" s="346"/>
      <c r="L361" s="346"/>
      <c r="M361" s="346"/>
      <c r="N361" s="346"/>
      <c r="O361" s="350"/>
      <c r="P361" s="346"/>
      <c r="Q361" s="346"/>
      <c r="R361" s="346"/>
      <c r="S361" s="346"/>
      <c r="T361" s="346"/>
      <c r="U361" s="346"/>
      <c r="V361" s="346"/>
    </row>
    <row r="362" spans="2:26" ht="15.6">
      <c r="B362" s="96" t="s">
        <v>144</v>
      </c>
      <c r="C362" s="97" t="s">
        <v>135</v>
      </c>
      <c r="D362" s="98" t="s">
        <v>136</v>
      </c>
      <c r="E362" s="97" t="s">
        <v>121</v>
      </c>
      <c r="F362" s="319"/>
      <c r="G362" s="706"/>
      <c r="H362" s="319"/>
      <c r="I362" s="319"/>
      <c r="J362" s="352"/>
      <c r="K362" s="352"/>
      <c r="L362" s="353"/>
      <c r="M362" s="353"/>
      <c r="N362" s="352"/>
      <c r="O362" s="351"/>
      <c r="P362" s="352"/>
      <c r="Q362" s="353"/>
      <c r="R362" s="353"/>
      <c r="S362" s="354"/>
      <c r="T362" s="352"/>
      <c r="U362" s="353"/>
      <c r="V362" s="353"/>
    </row>
    <row r="363" spans="2:26" ht="15.6">
      <c r="B363" s="112" t="s">
        <v>145</v>
      </c>
      <c r="C363" s="55" t="s">
        <v>14</v>
      </c>
      <c r="D363" s="113">
        <v>140</v>
      </c>
      <c r="E363" s="68" t="s">
        <v>137</v>
      </c>
      <c r="F363" s="311">
        <v>6</v>
      </c>
      <c r="G363" s="676">
        <v>51832</v>
      </c>
      <c r="H363" s="677">
        <v>51832</v>
      </c>
      <c r="I363" s="678">
        <v>0.11</v>
      </c>
      <c r="J363" s="679">
        <v>128.996102793641</v>
      </c>
      <c r="K363" s="679">
        <v>8.9292271633168788E-2</v>
      </c>
      <c r="L363" s="679">
        <v>128.82108994123999</v>
      </c>
      <c r="M363" s="679">
        <v>129.17111564604201</v>
      </c>
      <c r="N363" s="679">
        <v>20.3287508762097</v>
      </c>
      <c r="O363" s="680">
        <v>150</v>
      </c>
      <c r="P363" s="679">
        <v>0.12950830534388347</v>
      </c>
      <c r="Q363" s="679">
        <v>149.74616372152599</v>
      </c>
      <c r="R363" s="679">
        <v>150.22383627847401</v>
      </c>
      <c r="S363" s="679">
        <v>0.73003164068529103</v>
      </c>
      <c r="T363" s="679">
        <v>1.9499716254976799E-3</v>
      </c>
      <c r="U363" s="679">
        <v>0.72620976649829405</v>
      </c>
      <c r="V363" s="679">
        <v>0.733853514872288</v>
      </c>
    </row>
    <row r="364" spans="2:26" ht="15.6">
      <c r="B364" s="112" t="s">
        <v>145</v>
      </c>
      <c r="C364" s="55" t="s">
        <v>14</v>
      </c>
      <c r="D364" s="113">
        <v>140</v>
      </c>
      <c r="E364" s="68" t="s">
        <v>138</v>
      </c>
      <c r="F364" s="311">
        <v>6</v>
      </c>
      <c r="G364" s="676">
        <v>12471</v>
      </c>
      <c r="H364" s="677">
        <v>12471</v>
      </c>
      <c r="I364" s="678">
        <v>0.11</v>
      </c>
      <c r="J364" s="679">
        <v>108.397241600513</v>
      </c>
      <c r="K364" s="679">
        <v>0.16148657500408042</v>
      </c>
      <c r="L364" s="679">
        <v>108.080727913505</v>
      </c>
      <c r="M364" s="679">
        <v>108.713755287521</v>
      </c>
      <c r="N364" s="679">
        <v>18.032373242929999</v>
      </c>
      <c r="O364" s="680">
        <v>129</v>
      </c>
      <c r="P364" s="679">
        <v>0.35886588894235405</v>
      </c>
      <c r="Q364" s="679">
        <v>128.29662285767299</v>
      </c>
      <c r="R364" s="679">
        <v>129.94337714232699</v>
      </c>
      <c r="S364" s="679">
        <v>0.94419052201106601</v>
      </c>
      <c r="T364" s="679">
        <v>2.0555742035630099E-3</v>
      </c>
      <c r="U364" s="679">
        <v>0.94016167057275302</v>
      </c>
      <c r="V364" s="679">
        <v>0.94821937344937801</v>
      </c>
    </row>
    <row r="365" spans="2:26" ht="15.6">
      <c r="B365" s="112" t="s">
        <v>145</v>
      </c>
      <c r="C365" s="55" t="s">
        <v>14</v>
      </c>
      <c r="D365" s="113" t="s">
        <v>689</v>
      </c>
      <c r="E365" s="68" t="s">
        <v>139</v>
      </c>
      <c r="F365" s="311">
        <v>6</v>
      </c>
      <c r="G365" s="676">
        <v>30488</v>
      </c>
      <c r="H365" s="677">
        <v>30488</v>
      </c>
      <c r="I365" s="678">
        <v>0.11</v>
      </c>
      <c r="J365" s="679">
        <v>91.006035161374996</v>
      </c>
      <c r="K365" s="679">
        <v>3.748600518612042E-2</v>
      </c>
      <c r="L365" s="679">
        <v>90.9325625912102</v>
      </c>
      <c r="M365" s="679">
        <v>91.079507731539806</v>
      </c>
      <c r="N365" s="679">
        <v>6.5452217801001398</v>
      </c>
      <c r="O365" s="680">
        <v>95</v>
      </c>
      <c r="P365" s="679">
        <v>0</v>
      </c>
      <c r="Q365" s="679">
        <v>95</v>
      </c>
      <c r="R365" s="679">
        <v>95</v>
      </c>
      <c r="S365" s="679">
        <v>2.49934400419837E-2</v>
      </c>
      <c r="T365" s="679">
        <v>8.9403046639233098E-4</v>
      </c>
      <c r="U365" s="679">
        <v>2.3241172512951502E-2</v>
      </c>
      <c r="V365" s="679">
        <v>2.6745707571015898E-2</v>
      </c>
    </row>
    <row r="366" spans="2:26" ht="15.6">
      <c r="B366" s="112" t="s">
        <v>145</v>
      </c>
      <c r="C366" s="55" t="s">
        <v>14</v>
      </c>
      <c r="D366" s="113">
        <v>140</v>
      </c>
      <c r="E366" s="68" t="s">
        <v>140</v>
      </c>
      <c r="F366" s="311">
        <v>6</v>
      </c>
      <c r="G366" s="676">
        <v>527</v>
      </c>
      <c r="H366" s="677">
        <v>527</v>
      </c>
      <c r="I366" s="678">
        <v>0.11</v>
      </c>
      <c r="J366" s="679">
        <v>143.814041745731</v>
      </c>
      <c r="K366" s="679">
        <v>0.98066352797500789</v>
      </c>
      <c r="L366" s="679">
        <v>141.89194123089999</v>
      </c>
      <c r="M366" s="679">
        <v>145.736142260561</v>
      </c>
      <c r="N366" s="679">
        <v>22.461194931251999</v>
      </c>
      <c r="O366" s="680">
        <v>167</v>
      </c>
      <c r="P366" s="679">
        <v>1.8502439919851998</v>
      </c>
      <c r="Q366" s="679">
        <v>163.37352177570901</v>
      </c>
      <c r="R366" s="679">
        <v>170.07647822429101</v>
      </c>
      <c r="S366" s="679">
        <v>0.455407969639469</v>
      </c>
      <c r="T366" s="679">
        <v>2.16935509627731E-2</v>
      </c>
      <c r="U366" s="679">
        <v>0.41288939072026798</v>
      </c>
      <c r="V366" s="679">
        <v>0.49792654855866902</v>
      </c>
    </row>
    <row r="367" spans="2:26" ht="15.6">
      <c r="B367" s="112" t="s">
        <v>145</v>
      </c>
      <c r="C367" s="55" t="s">
        <v>691</v>
      </c>
      <c r="D367" s="113">
        <v>120</v>
      </c>
      <c r="E367" s="68" t="s">
        <v>137</v>
      </c>
      <c r="F367" s="311">
        <v>10</v>
      </c>
      <c r="G367" s="676">
        <v>78747</v>
      </c>
      <c r="H367" s="677">
        <v>78747</v>
      </c>
      <c r="I367" s="678">
        <v>0.11</v>
      </c>
      <c r="J367" s="679">
        <v>122.696001117503</v>
      </c>
      <c r="K367" s="679">
        <v>7.2296799886226684E-2</v>
      </c>
      <c r="L367" s="679">
        <v>122.554299389726</v>
      </c>
      <c r="M367" s="679">
        <v>122.83770284528001</v>
      </c>
      <c r="N367" s="679">
        <v>20.287913664791599</v>
      </c>
      <c r="O367" s="680">
        <v>142</v>
      </c>
      <c r="P367" s="679">
        <v>0.66486914597398517</v>
      </c>
      <c r="Q367" s="679">
        <v>140.69685647389099</v>
      </c>
      <c r="R367" s="679">
        <v>142.58314352610901</v>
      </c>
      <c r="S367" s="679">
        <v>0.47319897900872399</v>
      </c>
      <c r="T367" s="679">
        <v>1.77921403044001E-3</v>
      </c>
      <c r="U367" s="679">
        <v>0.46971178356076698</v>
      </c>
      <c r="V367" s="679">
        <v>0.47668617445668099</v>
      </c>
    </row>
    <row r="368" spans="2:26" ht="15.6">
      <c r="B368" s="112" t="s">
        <v>145</v>
      </c>
      <c r="C368" s="55" t="s">
        <v>691</v>
      </c>
      <c r="D368" s="113">
        <v>120</v>
      </c>
      <c r="E368" s="68" t="s">
        <v>138</v>
      </c>
      <c r="F368" s="311">
        <v>10</v>
      </c>
      <c r="G368" s="676">
        <v>13952</v>
      </c>
      <c r="H368" s="677">
        <v>13952</v>
      </c>
      <c r="I368" s="678">
        <v>0.11</v>
      </c>
      <c r="J368" s="679">
        <v>105.062428325688</v>
      </c>
      <c r="K368" s="679">
        <v>0.15477371114234831</v>
      </c>
      <c r="L368" s="679">
        <v>104.759071851849</v>
      </c>
      <c r="M368" s="679">
        <v>105.36578479952701</v>
      </c>
      <c r="N368" s="679">
        <v>18.280401499573699</v>
      </c>
      <c r="O368" s="680">
        <v>125</v>
      </c>
      <c r="P368" s="679">
        <v>0.74013835943520601</v>
      </c>
      <c r="Q368" s="679">
        <v>123.549328815507</v>
      </c>
      <c r="R368" s="679">
        <v>125.51067118449301</v>
      </c>
      <c r="S368" s="679">
        <v>0.79572821100917401</v>
      </c>
      <c r="T368" s="679">
        <v>3.4132518958310998E-3</v>
      </c>
      <c r="U368" s="679">
        <v>0.78903836017041395</v>
      </c>
      <c r="V368" s="679">
        <v>0.80241806184793496</v>
      </c>
    </row>
    <row r="369" spans="2:22" ht="15.6">
      <c r="B369" s="112" t="s">
        <v>145</v>
      </c>
      <c r="C369" s="55" t="s">
        <v>691</v>
      </c>
      <c r="D369" s="113" t="s">
        <v>689</v>
      </c>
      <c r="E369" s="68" t="s">
        <v>139</v>
      </c>
      <c r="F369" s="311">
        <v>10</v>
      </c>
      <c r="G369" s="676">
        <v>31263</v>
      </c>
      <c r="H369" s="677">
        <v>31263</v>
      </c>
      <c r="I369" s="678">
        <v>0.11</v>
      </c>
      <c r="J369" s="679">
        <v>89.733550842849397</v>
      </c>
      <c r="K369" s="679">
        <v>4.0179350654332605E-2</v>
      </c>
      <c r="L369" s="679">
        <v>89.654799315566905</v>
      </c>
      <c r="M369" s="679">
        <v>89.812302370131903</v>
      </c>
      <c r="N369" s="679">
        <v>7.1041055369079196</v>
      </c>
      <c r="O369" s="680">
        <v>94</v>
      </c>
      <c r="P369" s="679">
        <v>0</v>
      </c>
      <c r="Q369" s="679">
        <v>94</v>
      </c>
      <c r="R369" s="679">
        <v>94</v>
      </c>
      <c r="S369" s="679">
        <v>5.7128234654383797E-2</v>
      </c>
      <c r="T369" s="679">
        <v>1.3126120658168399E-3</v>
      </c>
      <c r="U369" s="679">
        <v>5.4555562259417101E-2</v>
      </c>
      <c r="V369" s="679">
        <v>5.9700907049350403E-2</v>
      </c>
    </row>
    <row r="370" spans="2:22" ht="15.6">
      <c r="B370" s="112" t="s">
        <v>145</v>
      </c>
      <c r="C370" s="55" t="s">
        <v>691</v>
      </c>
      <c r="D370" s="113">
        <v>120</v>
      </c>
      <c r="E370" s="68" t="s">
        <v>140</v>
      </c>
      <c r="F370" s="311">
        <v>9</v>
      </c>
      <c r="G370" s="676">
        <v>198</v>
      </c>
      <c r="H370" s="677">
        <v>198</v>
      </c>
      <c r="I370" s="678">
        <v>0.11</v>
      </c>
      <c r="J370" s="679">
        <v>113.318181818182</v>
      </c>
      <c r="K370" s="679">
        <v>1.6950332397908177</v>
      </c>
      <c r="L370" s="679">
        <v>109.995916668192</v>
      </c>
      <c r="M370" s="679">
        <v>116.640446968172</v>
      </c>
      <c r="N370" s="679">
        <v>23.705142467797</v>
      </c>
      <c r="O370" s="680">
        <v>138</v>
      </c>
      <c r="P370" s="679">
        <v>2.4314969487081628</v>
      </c>
      <c r="Q370" s="679">
        <v>133.234265980532</v>
      </c>
      <c r="R370" s="679">
        <v>143.635734019468</v>
      </c>
      <c r="S370" s="679">
        <v>0.64141414141414099</v>
      </c>
      <c r="T370" s="679">
        <v>3.4082641736192999E-2</v>
      </c>
      <c r="U370" s="679">
        <v>0.57461339058630601</v>
      </c>
      <c r="V370" s="679">
        <v>0.70821489224197698</v>
      </c>
    </row>
    <row r="371" spans="2:22" ht="15.6">
      <c r="B371" s="112" t="s">
        <v>145</v>
      </c>
      <c r="C371" s="55" t="s">
        <v>14</v>
      </c>
      <c r="D371" s="113">
        <v>100</v>
      </c>
      <c r="E371" s="68" t="s">
        <v>137</v>
      </c>
      <c r="F371" s="56"/>
      <c r="G371" s="707"/>
      <c r="H371" s="56"/>
      <c r="I371" s="56"/>
      <c r="J371" s="708"/>
      <c r="K371" s="708"/>
      <c r="L371" s="335"/>
      <c r="M371" s="335"/>
      <c r="N371" s="708"/>
      <c r="O371" s="113"/>
      <c r="P371" s="708"/>
      <c r="Q371" s="335"/>
      <c r="R371" s="335"/>
      <c r="S371" s="347"/>
      <c r="T371" s="708"/>
      <c r="U371" s="335"/>
      <c r="V371" s="335"/>
    </row>
    <row r="372" spans="2:22" ht="15.6">
      <c r="B372" s="112" t="s">
        <v>145</v>
      </c>
      <c r="C372" s="55" t="s">
        <v>14</v>
      </c>
      <c r="D372" s="113">
        <v>100</v>
      </c>
      <c r="E372" s="68" t="s">
        <v>138</v>
      </c>
      <c r="F372" s="56"/>
      <c r="G372" s="707"/>
      <c r="H372" s="56"/>
      <c r="I372" s="56"/>
      <c r="J372" s="708"/>
      <c r="K372" s="708"/>
      <c r="L372" s="335"/>
      <c r="M372" s="335"/>
      <c r="N372" s="708"/>
      <c r="O372" s="113"/>
      <c r="P372" s="708"/>
      <c r="Q372" s="335"/>
      <c r="R372" s="335"/>
      <c r="S372" s="347"/>
      <c r="T372" s="708"/>
      <c r="U372" s="335"/>
      <c r="V372" s="335"/>
    </row>
    <row r="373" spans="2:22" ht="15.6">
      <c r="B373" s="112" t="s">
        <v>145</v>
      </c>
      <c r="C373" s="55" t="s">
        <v>14</v>
      </c>
      <c r="D373" s="113">
        <v>100</v>
      </c>
      <c r="E373" s="68" t="s">
        <v>139</v>
      </c>
      <c r="F373" s="56"/>
      <c r="G373" s="707"/>
      <c r="H373" s="56"/>
      <c r="I373" s="56"/>
      <c r="J373" s="708"/>
      <c r="K373" s="708"/>
      <c r="L373" s="335"/>
      <c r="M373" s="335"/>
      <c r="N373" s="708"/>
      <c r="O373" s="113"/>
      <c r="P373" s="708"/>
      <c r="Q373" s="335"/>
      <c r="R373" s="335"/>
      <c r="S373" s="347"/>
      <c r="T373" s="708"/>
      <c r="U373" s="335"/>
      <c r="V373" s="335"/>
    </row>
    <row r="374" spans="2:22" ht="15.6">
      <c r="B374" s="112" t="s">
        <v>145</v>
      </c>
      <c r="C374" s="55" t="s">
        <v>14</v>
      </c>
      <c r="D374" s="113">
        <v>100</v>
      </c>
      <c r="E374" s="68" t="s">
        <v>140</v>
      </c>
      <c r="F374" s="56"/>
      <c r="G374" s="707"/>
      <c r="H374" s="56"/>
      <c r="I374" s="56"/>
      <c r="J374" s="708"/>
      <c r="K374" s="708"/>
      <c r="L374" s="335"/>
      <c r="M374" s="335"/>
      <c r="N374" s="708"/>
      <c r="O374" s="113"/>
      <c r="P374" s="708"/>
      <c r="Q374" s="335"/>
      <c r="R374" s="335"/>
      <c r="S374" s="347"/>
      <c r="T374" s="708"/>
      <c r="U374" s="335"/>
      <c r="V374" s="335"/>
    </row>
    <row r="375" spans="2:22" ht="15.6">
      <c r="B375" s="112" t="s">
        <v>145</v>
      </c>
      <c r="C375" s="55" t="s">
        <v>14</v>
      </c>
      <c r="D375" s="113">
        <v>110</v>
      </c>
      <c r="E375" s="68" t="s">
        <v>137</v>
      </c>
      <c r="F375" s="56"/>
      <c r="G375" s="707"/>
      <c r="H375" s="56"/>
      <c r="I375" s="56"/>
      <c r="J375" s="708"/>
      <c r="K375" s="708"/>
      <c r="L375" s="335"/>
      <c r="M375" s="335"/>
      <c r="N375" s="708"/>
      <c r="O375" s="113"/>
      <c r="P375" s="708"/>
      <c r="Q375" s="335"/>
      <c r="R375" s="335"/>
      <c r="S375" s="347"/>
      <c r="T375" s="708"/>
      <c r="U375" s="335"/>
      <c r="V375" s="335"/>
    </row>
    <row r="376" spans="2:22" ht="15.6">
      <c r="B376" s="112" t="s">
        <v>145</v>
      </c>
      <c r="C376" s="55" t="s">
        <v>14</v>
      </c>
      <c r="D376" s="113">
        <v>110</v>
      </c>
      <c r="E376" s="68" t="s">
        <v>138</v>
      </c>
      <c r="F376" s="56"/>
      <c r="G376" s="707"/>
      <c r="H376" s="56"/>
      <c r="I376" s="56"/>
      <c r="J376" s="708"/>
      <c r="K376" s="708"/>
      <c r="L376" s="335"/>
      <c r="M376" s="335"/>
      <c r="N376" s="708"/>
      <c r="O376" s="113"/>
      <c r="P376" s="708"/>
      <c r="Q376" s="335"/>
      <c r="R376" s="335"/>
      <c r="S376" s="347"/>
      <c r="T376" s="708"/>
      <c r="U376" s="335"/>
      <c r="V376" s="335"/>
    </row>
    <row r="377" spans="2:22" ht="15.6">
      <c r="B377" s="112" t="s">
        <v>145</v>
      </c>
      <c r="C377" s="55" t="s">
        <v>14</v>
      </c>
      <c r="D377" s="113">
        <v>110</v>
      </c>
      <c r="E377" s="68" t="s">
        <v>139</v>
      </c>
      <c r="F377" s="56"/>
      <c r="G377" s="707"/>
      <c r="H377" s="56"/>
      <c r="I377" s="56"/>
      <c r="J377" s="708"/>
      <c r="K377" s="708"/>
      <c r="L377" s="335"/>
      <c r="M377" s="335"/>
      <c r="N377" s="708"/>
      <c r="O377" s="113"/>
      <c r="P377" s="708"/>
      <c r="Q377" s="335"/>
      <c r="R377" s="335"/>
      <c r="S377" s="347"/>
      <c r="T377" s="708"/>
      <c r="U377" s="335"/>
      <c r="V377" s="335"/>
    </row>
    <row r="378" spans="2:22" ht="15.6">
      <c r="B378" s="112" t="s">
        <v>145</v>
      </c>
      <c r="C378" s="55" t="s">
        <v>14</v>
      </c>
      <c r="D378" s="113">
        <v>110</v>
      </c>
      <c r="E378" s="68" t="s">
        <v>140</v>
      </c>
      <c r="F378" s="56"/>
      <c r="G378" s="707"/>
      <c r="H378" s="56"/>
      <c r="I378" s="56"/>
      <c r="J378" s="708"/>
      <c r="K378" s="708"/>
      <c r="L378" s="335"/>
      <c r="M378" s="335"/>
      <c r="N378" s="708"/>
      <c r="O378" s="113"/>
      <c r="P378" s="708"/>
      <c r="Q378" s="335"/>
      <c r="R378" s="335"/>
      <c r="S378" s="347"/>
      <c r="T378" s="708"/>
      <c r="U378" s="335"/>
      <c r="V378" s="335"/>
    </row>
    <row r="379" spans="2:22" ht="15.6">
      <c r="B379" s="112" t="s">
        <v>145</v>
      </c>
      <c r="C379" s="55" t="s">
        <v>14</v>
      </c>
      <c r="D379" s="113">
        <v>120</v>
      </c>
      <c r="E379" s="68" t="s">
        <v>137</v>
      </c>
      <c r="F379" s="56"/>
      <c r="G379" s="707"/>
      <c r="H379" s="56"/>
      <c r="I379" s="56"/>
      <c r="J379" s="708"/>
      <c r="K379" s="708"/>
      <c r="L379" s="335"/>
      <c r="M379" s="335"/>
      <c r="N379" s="708"/>
      <c r="O379" s="113"/>
      <c r="P379" s="708"/>
      <c r="Q379" s="335"/>
      <c r="R379" s="335"/>
      <c r="S379" s="347"/>
      <c r="T379" s="708"/>
      <c r="U379" s="335"/>
      <c r="V379" s="335"/>
    </row>
    <row r="380" spans="2:22" ht="15.6">
      <c r="B380" s="112" t="s">
        <v>145</v>
      </c>
      <c r="C380" s="55" t="s">
        <v>14</v>
      </c>
      <c r="D380" s="113">
        <v>120</v>
      </c>
      <c r="E380" s="68" t="s">
        <v>138</v>
      </c>
      <c r="F380" s="56"/>
      <c r="G380" s="707"/>
      <c r="H380" s="56"/>
      <c r="I380" s="56"/>
      <c r="J380" s="708"/>
      <c r="K380" s="708"/>
      <c r="L380" s="335"/>
      <c r="M380" s="335"/>
      <c r="N380" s="708"/>
      <c r="O380" s="113"/>
      <c r="P380" s="708"/>
      <c r="Q380" s="335"/>
      <c r="R380" s="335"/>
      <c r="S380" s="347"/>
      <c r="T380" s="708"/>
      <c r="U380" s="335"/>
      <c r="V380" s="335"/>
    </row>
    <row r="381" spans="2:22" ht="15.6">
      <c r="B381" s="112" t="s">
        <v>145</v>
      </c>
      <c r="C381" s="55" t="s">
        <v>14</v>
      </c>
      <c r="D381" s="113">
        <v>120</v>
      </c>
      <c r="E381" s="68" t="s">
        <v>139</v>
      </c>
      <c r="F381" s="56"/>
      <c r="G381" s="707"/>
      <c r="H381" s="56"/>
      <c r="I381" s="56"/>
      <c r="J381" s="708"/>
      <c r="K381" s="708"/>
      <c r="L381" s="335"/>
      <c r="M381" s="335"/>
      <c r="N381" s="708"/>
      <c r="O381" s="113"/>
      <c r="P381" s="708"/>
      <c r="Q381" s="335"/>
      <c r="R381" s="335"/>
      <c r="S381" s="347"/>
      <c r="T381" s="708"/>
      <c r="U381" s="335"/>
      <c r="V381" s="335"/>
    </row>
    <row r="382" spans="2:22" ht="15.6">
      <c r="B382" s="112" t="s">
        <v>145</v>
      </c>
      <c r="C382" s="55" t="s">
        <v>14</v>
      </c>
      <c r="D382" s="113">
        <v>120</v>
      </c>
      <c r="E382" s="68" t="s">
        <v>140</v>
      </c>
      <c r="F382" s="56"/>
      <c r="G382" s="707"/>
      <c r="H382" s="56"/>
      <c r="I382" s="56"/>
      <c r="J382" s="708"/>
      <c r="K382" s="708"/>
      <c r="L382" s="335"/>
      <c r="M382" s="335"/>
      <c r="N382" s="708"/>
      <c r="O382" s="113"/>
      <c r="P382" s="708"/>
      <c r="Q382" s="335"/>
      <c r="R382" s="335"/>
      <c r="S382" s="347"/>
      <c r="T382" s="708"/>
      <c r="U382" s="335"/>
      <c r="V382" s="335"/>
    </row>
    <row r="383" spans="2:22" ht="15.6">
      <c r="B383" s="112" t="s">
        <v>145</v>
      </c>
      <c r="C383" s="55" t="s">
        <v>14</v>
      </c>
      <c r="D383" s="113">
        <v>130</v>
      </c>
      <c r="E383" s="68" t="s">
        <v>137</v>
      </c>
      <c r="F383" s="56"/>
      <c r="G383" s="707"/>
      <c r="H383" s="56"/>
      <c r="I383" s="56"/>
      <c r="J383" s="708"/>
      <c r="K383" s="708"/>
      <c r="L383" s="335"/>
      <c r="M383" s="335"/>
      <c r="N383" s="708"/>
      <c r="O383" s="113"/>
      <c r="P383" s="708"/>
      <c r="Q383" s="335"/>
      <c r="R383" s="335"/>
      <c r="S383" s="347"/>
      <c r="T383" s="708"/>
      <c r="U383" s="335"/>
      <c r="V383" s="335"/>
    </row>
    <row r="384" spans="2:22" ht="15.6">
      <c r="B384" s="112" t="s">
        <v>145</v>
      </c>
      <c r="C384" s="55" t="s">
        <v>14</v>
      </c>
      <c r="D384" s="113">
        <v>130</v>
      </c>
      <c r="E384" s="68" t="s">
        <v>138</v>
      </c>
      <c r="F384" s="56"/>
      <c r="G384" s="707"/>
      <c r="H384" s="56"/>
      <c r="I384" s="56"/>
      <c r="J384" s="708"/>
      <c r="K384" s="708"/>
      <c r="L384" s="335"/>
      <c r="M384" s="335"/>
      <c r="N384" s="708"/>
      <c r="O384" s="113"/>
      <c r="P384" s="708"/>
      <c r="Q384" s="335"/>
      <c r="R384" s="335"/>
      <c r="S384" s="347"/>
      <c r="T384" s="708"/>
      <c r="U384" s="335"/>
      <c r="V384" s="335"/>
    </row>
    <row r="385" spans="2:22" ht="15.6">
      <c r="B385" s="112" t="s">
        <v>145</v>
      </c>
      <c r="C385" s="55" t="s">
        <v>14</v>
      </c>
      <c r="D385" s="113">
        <v>130</v>
      </c>
      <c r="E385" s="68" t="s">
        <v>139</v>
      </c>
      <c r="F385" s="56"/>
      <c r="G385" s="707"/>
      <c r="H385" s="56"/>
      <c r="I385" s="56"/>
      <c r="J385" s="708"/>
      <c r="K385" s="708"/>
      <c r="L385" s="335"/>
      <c r="M385" s="335"/>
      <c r="N385" s="708"/>
      <c r="O385" s="113"/>
      <c r="P385" s="708"/>
      <c r="Q385" s="335"/>
      <c r="R385" s="335"/>
      <c r="S385" s="347"/>
      <c r="T385" s="708"/>
      <c r="U385" s="335"/>
      <c r="V385" s="335"/>
    </row>
    <row r="386" spans="2:22" ht="15.6">
      <c r="B386" s="112" t="s">
        <v>145</v>
      </c>
      <c r="C386" s="55" t="s">
        <v>14</v>
      </c>
      <c r="D386" s="113">
        <v>130</v>
      </c>
      <c r="E386" s="68" t="s">
        <v>140</v>
      </c>
      <c r="F386" s="56"/>
      <c r="G386" s="707"/>
      <c r="H386" s="56"/>
      <c r="I386" s="56"/>
      <c r="J386" s="708"/>
      <c r="K386" s="708"/>
      <c r="L386" s="335"/>
      <c r="M386" s="335"/>
      <c r="N386" s="708"/>
      <c r="O386" s="113"/>
      <c r="P386" s="708"/>
      <c r="Q386" s="335"/>
      <c r="R386" s="335"/>
      <c r="S386" s="347"/>
      <c r="T386" s="708"/>
      <c r="U386" s="335"/>
      <c r="V386" s="335"/>
    </row>
    <row r="387" spans="2:22" ht="15.6">
      <c r="B387" s="112" t="s">
        <v>145</v>
      </c>
      <c r="C387" s="55" t="s">
        <v>12</v>
      </c>
      <c r="D387" s="113">
        <v>90</v>
      </c>
      <c r="E387" s="68" t="s">
        <v>137</v>
      </c>
      <c r="F387" s="311">
        <v>42</v>
      </c>
      <c r="G387" s="676">
        <v>59689</v>
      </c>
      <c r="H387" s="677">
        <v>59689</v>
      </c>
      <c r="I387" s="678">
        <v>3.57</v>
      </c>
      <c r="J387" s="679">
        <v>89.604701033691299</v>
      </c>
      <c r="K387" s="679">
        <v>7.2087892830762654E-2</v>
      </c>
      <c r="L387" s="679">
        <v>89.463408763743004</v>
      </c>
      <c r="M387" s="679">
        <v>89.745993303639594</v>
      </c>
      <c r="N387" s="679">
        <v>17.611999160321499</v>
      </c>
      <c r="O387" s="680">
        <v>107</v>
      </c>
      <c r="P387" s="679">
        <v>0.17603914907958831</v>
      </c>
      <c r="Q387" s="679">
        <v>106.65496326780401</v>
      </c>
      <c r="R387" s="679">
        <v>107.42503673219601</v>
      </c>
      <c r="S387" s="679">
        <v>0.55779121781232699</v>
      </c>
      <c r="T387" s="679">
        <v>2.0328361082724302E-3</v>
      </c>
      <c r="U387" s="679">
        <v>0.553806932222213</v>
      </c>
      <c r="V387" s="679">
        <v>0.56177550340244098</v>
      </c>
    </row>
    <row r="388" spans="2:22" ht="15.6">
      <c r="B388" s="112" t="s">
        <v>145</v>
      </c>
      <c r="C388" s="55" t="s">
        <v>12</v>
      </c>
      <c r="D388" s="113">
        <v>90</v>
      </c>
      <c r="E388" s="68" t="s">
        <v>138</v>
      </c>
      <c r="F388" s="311">
        <v>42</v>
      </c>
      <c r="G388" s="676">
        <v>10640</v>
      </c>
      <c r="H388" s="677">
        <v>10640</v>
      </c>
      <c r="I388" s="678">
        <v>3.57</v>
      </c>
      <c r="J388" s="679">
        <v>86.774060150375902</v>
      </c>
      <c r="K388" s="679">
        <v>0.15117783080944172</v>
      </c>
      <c r="L388" s="679">
        <v>86.477751601989397</v>
      </c>
      <c r="M388" s="679">
        <v>87.070368698762493</v>
      </c>
      <c r="N388" s="679">
        <v>15.592562476008901</v>
      </c>
      <c r="O388" s="680">
        <v>102</v>
      </c>
      <c r="P388" s="679">
        <v>0.3952742343219377</v>
      </c>
      <c r="Q388" s="679">
        <v>101.225262500729</v>
      </c>
      <c r="R388" s="679">
        <v>102.549737499271</v>
      </c>
      <c r="S388" s="679">
        <v>0.62537593984962403</v>
      </c>
      <c r="T388" s="679">
        <v>4.6924278479039102E-3</v>
      </c>
      <c r="U388" s="679">
        <v>0.61617895019513502</v>
      </c>
      <c r="V388" s="679">
        <v>0.63457292950411304</v>
      </c>
    </row>
    <row r="389" spans="2:22" ht="15.6">
      <c r="B389" s="112" t="s">
        <v>145</v>
      </c>
      <c r="C389" s="55" t="s">
        <v>12</v>
      </c>
      <c r="D389" s="113">
        <v>70</v>
      </c>
      <c r="E389" s="68" t="s">
        <v>139</v>
      </c>
      <c r="F389" s="311">
        <v>42</v>
      </c>
      <c r="G389" s="676">
        <v>15389</v>
      </c>
      <c r="H389" s="677">
        <v>15389</v>
      </c>
      <c r="I389" s="678">
        <v>3.57</v>
      </c>
      <c r="J389" s="679">
        <v>79.539931119630893</v>
      </c>
      <c r="K389" s="679">
        <v>8.6941792696016332E-2</v>
      </c>
      <c r="L389" s="679">
        <v>79.369525205946701</v>
      </c>
      <c r="M389" s="679">
        <v>79.710337033315199</v>
      </c>
      <c r="N389" s="679">
        <v>10.784688600485801</v>
      </c>
      <c r="O389" s="680">
        <v>88</v>
      </c>
      <c r="P389" s="679">
        <v>0</v>
      </c>
      <c r="Q389" s="679">
        <v>88</v>
      </c>
      <c r="R389" s="679">
        <v>88</v>
      </c>
      <c r="S389" s="679">
        <v>0.14412892325687199</v>
      </c>
      <c r="T389" s="679">
        <v>2.8312260547812599E-3</v>
      </c>
      <c r="U389" s="679">
        <v>0.13857982211363801</v>
      </c>
      <c r="V389" s="679">
        <v>0.149678024400105</v>
      </c>
    </row>
    <row r="390" spans="2:22" ht="15.6">
      <c r="B390" s="112" t="s">
        <v>145</v>
      </c>
      <c r="C390" s="55" t="s">
        <v>12</v>
      </c>
      <c r="D390" s="113">
        <v>90</v>
      </c>
      <c r="E390" s="68" t="s">
        <v>140</v>
      </c>
      <c r="F390" s="311">
        <v>37</v>
      </c>
      <c r="G390" s="676">
        <v>266</v>
      </c>
      <c r="H390" s="677">
        <v>266</v>
      </c>
      <c r="I390" s="678">
        <v>3.57</v>
      </c>
      <c r="J390" s="679">
        <v>68.672932330827095</v>
      </c>
      <c r="K390" s="679">
        <v>1.9696402258498986</v>
      </c>
      <c r="L390" s="679">
        <v>64.812437488161294</v>
      </c>
      <c r="M390" s="679">
        <v>72.533427173492896</v>
      </c>
      <c r="N390" s="679">
        <v>31.977736660605402</v>
      </c>
      <c r="O390" s="680">
        <v>108</v>
      </c>
      <c r="P390" s="679">
        <v>2.2155067355571454</v>
      </c>
      <c r="Q390" s="679">
        <v>103.657606798308</v>
      </c>
      <c r="R390" s="679">
        <v>113.40239320169201</v>
      </c>
      <c r="S390" s="679">
        <v>0.69172932330827097</v>
      </c>
      <c r="T390" s="679">
        <v>2.8313488548278601E-2</v>
      </c>
      <c r="U390" s="679">
        <v>0.636235905039232</v>
      </c>
      <c r="V390" s="679">
        <v>0.74722274157730895</v>
      </c>
    </row>
    <row r="391" spans="2:22" ht="15.6">
      <c r="B391" s="112" t="s">
        <v>145</v>
      </c>
      <c r="C391" s="55" t="s">
        <v>12</v>
      </c>
      <c r="D391" s="113">
        <v>70</v>
      </c>
      <c r="E391" s="68" t="s">
        <v>137</v>
      </c>
      <c r="F391" s="56"/>
      <c r="G391" s="707"/>
      <c r="H391" s="56"/>
      <c r="I391" s="56"/>
      <c r="J391" s="708"/>
      <c r="K391" s="708"/>
      <c r="L391" s="335"/>
      <c r="M391" s="335"/>
      <c r="N391" s="708"/>
      <c r="O391" s="113"/>
      <c r="P391" s="708"/>
      <c r="Q391" s="335"/>
      <c r="R391" s="335"/>
      <c r="S391" s="347"/>
      <c r="T391" s="708"/>
      <c r="U391" s="335"/>
      <c r="V391" s="335"/>
    </row>
    <row r="392" spans="2:22" ht="15.6">
      <c r="B392" s="112" t="s">
        <v>145</v>
      </c>
      <c r="C392" s="55" t="s">
        <v>12</v>
      </c>
      <c r="D392" s="113">
        <v>70</v>
      </c>
      <c r="E392" s="68" t="s">
        <v>138</v>
      </c>
      <c r="F392" s="56"/>
      <c r="G392" s="707"/>
      <c r="H392" s="56"/>
      <c r="I392" s="56"/>
      <c r="J392" s="708"/>
      <c r="K392" s="708"/>
      <c r="L392" s="335"/>
      <c r="M392" s="335"/>
      <c r="N392" s="708"/>
      <c r="O392" s="113"/>
      <c r="P392" s="708"/>
      <c r="Q392" s="335"/>
      <c r="R392" s="335"/>
      <c r="S392" s="347"/>
      <c r="T392" s="708"/>
      <c r="U392" s="335"/>
      <c r="V392" s="335"/>
    </row>
    <row r="393" spans="2:22" ht="15.6">
      <c r="B393" s="112" t="s">
        <v>145</v>
      </c>
      <c r="C393" s="55" t="s">
        <v>12</v>
      </c>
      <c r="D393" s="113">
        <v>70</v>
      </c>
      <c r="E393" s="68" t="s">
        <v>139</v>
      </c>
      <c r="F393" s="56"/>
      <c r="G393" s="707"/>
      <c r="H393" s="56"/>
      <c r="I393" s="56"/>
      <c r="J393" s="708"/>
      <c r="K393" s="708"/>
      <c r="L393" s="335"/>
      <c r="M393" s="335"/>
      <c r="N393" s="708"/>
      <c r="O393" s="113"/>
      <c r="P393" s="708"/>
      <c r="Q393" s="335"/>
      <c r="R393" s="335"/>
      <c r="S393" s="347"/>
      <c r="T393" s="708"/>
      <c r="U393" s="335"/>
      <c r="V393" s="335"/>
    </row>
    <row r="394" spans="2:22" ht="15.6">
      <c r="B394" s="112" t="s">
        <v>145</v>
      </c>
      <c r="C394" s="55" t="s">
        <v>12</v>
      </c>
      <c r="D394" s="113">
        <v>70</v>
      </c>
      <c r="E394" s="68" t="s">
        <v>140</v>
      </c>
      <c r="F394" s="56"/>
      <c r="G394" s="707"/>
      <c r="H394" s="56"/>
      <c r="I394" s="56"/>
      <c r="J394" s="708"/>
      <c r="K394" s="708"/>
      <c r="L394" s="335"/>
      <c r="M394" s="335"/>
      <c r="N394" s="708"/>
      <c r="O394" s="113"/>
      <c r="P394" s="708"/>
      <c r="Q394" s="335"/>
      <c r="R394" s="335"/>
      <c r="S394" s="347"/>
      <c r="T394" s="708"/>
      <c r="U394" s="335"/>
      <c r="V394" s="335"/>
    </row>
    <row r="395" spans="2:22" ht="15.6">
      <c r="B395" s="112" t="s">
        <v>145</v>
      </c>
      <c r="C395" s="55" t="s">
        <v>12</v>
      </c>
      <c r="D395" s="113">
        <v>80</v>
      </c>
      <c r="E395" s="68" t="s">
        <v>137</v>
      </c>
      <c r="F395" s="56"/>
      <c r="G395" s="707"/>
      <c r="H395" s="56"/>
      <c r="I395" s="56"/>
      <c r="J395" s="708"/>
      <c r="K395" s="708"/>
      <c r="L395" s="335"/>
      <c r="M395" s="335"/>
      <c r="N395" s="708"/>
      <c r="O395" s="113"/>
      <c r="P395" s="708"/>
      <c r="Q395" s="335"/>
      <c r="R395" s="335"/>
      <c r="S395" s="347"/>
      <c r="T395" s="708"/>
      <c r="U395" s="335"/>
      <c r="V395" s="335"/>
    </row>
    <row r="396" spans="2:22" ht="15.6">
      <c r="B396" s="112" t="s">
        <v>145</v>
      </c>
      <c r="C396" s="55" t="s">
        <v>12</v>
      </c>
      <c r="D396" s="113">
        <v>80</v>
      </c>
      <c r="E396" s="68" t="s">
        <v>138</v>
      </c>
      <c r="F396" s="56"/>
      <c r="G396" s="707"/>
      <c r="H396" s="56"/>
      <c r="I396" s="56"/>
      <c r="J396" s="708"/>
      <c r="K396" s="708"/>
      <c r="L396" s="335"/>
      <c r="M396" s="335"/>
      <c r="N396" s="708"/>
      <c r="O396" s="113"/>
      <c r="P396" s="708"/>
      <c r="Q396" s="335"/>
      <c r="R396" s="335"/>
      <c r="S396" s="347"/>
      <c r="T396" s="708"/>
      <c r="U396" s="335"/>
      <c r="V396" s="335"/>
    </row>
    <row r="397" spans="2:22" ht="15.6">
      <c r="B397" s="112" t="s">
        <v>145</v>
      </c>
      <c r="C397" s="55" t="s">
        <v>12</v>
      </c>
      <c r="D397" s="113">
        <v>80</v>
      </c>
      <c r="E397" s="68" t="s">
        <v>139</v>
      </c>
      <c r="F397" s="56"/>
      <c r="G397" s="707"/>
      <c r="H397" s="56"/>
      <c r="I397" s="56"/>
      <c r="J397" s="708"/>
      <c r="K397" s="708"/>
      <c r="L397" s="335"/>
      <c r="M397" s="335"/>
      <c r="N397" s="708"/>
      <c r="O397" s="113"/>
      <c r="P397" s="708"/>
      <c r="Q397" s="335"/>
      <c r="R397" s="335"/>
      <c r="S397" s="347"/>
      <c r="T397" s="708"/>
      <c r="U397" s="335"/>
      <c r="V397" s="335"/>
    </row>
    <row r="398" spans="2:22" ht="15.6">
      <c r="B398" s="112" t="s">
        <v>145</v>
      </c>
      <c r="C398" s="55" t="s">
        <v>12</v>
      </c>
      <c r="D398" s="113">
        <v>80</v>
      </c>
      <c r="E398" s="68" t="s">
        <v>140</v>
      </c>
      <c r="F398" s="56"/>
      <c r="G398" s="707"/>
      <c r="H398" s="56"/>
      <c r="I398" s="56"/>
      <c r="J398" s="708"/>
      <c r="K398" s="708"/>
      <c r="L398" s="335"/>
      <c r="M398" s="335"/>
      <c r="N398" s="708"/>
      <c r="O398" s="113"/>
      <c r="P398" s="708"/>
      <c r="Q398" s="335"/>
      <c r="R398" s="335"/>
      <c r="S398" s="347"/>
      <c r="T398" s="708"/>
      <c r="U398" s="335"/>
      <c r="V398" s="335"/>
    </row>
    <row r="399" spans="2:22" ht="15.6">
      <c r="B399" s="112" t="s">
        <v>145</v>
      </c>
      <c r="C399" s="55" t="s">
        <v>12</v>
      </c>
      <c r="D399" s="113">
        <v>90</v>
      </c>
      <c r="E399" s="68" t="s">
        <v>137</v>
      </c>
      <c r="F399" s="56"/>
      <c r="G399" s="707"/>
      <c r="H399" s="56"/>
      <c r="I399" s="56"/>
      <c r="J399" s="708"/>
      <c r="K399" s="708"/>
      <c r="L399" s="335"/>
      <c r="M399" s="335"/>
      <c r="N399" s="708"/>
      <c r="O399" s="113"/>
      <c r="P399" s="708"/>
      <c r="Q399" s="335"/>
      <c r="R399" s="335"/>
      <c r="S399" s="347"/>
      <c r="T399" s="708"/>
      <c r="U399" s="335"/>
      <c r="V399" s="335"/>
    </row>
    <row r="400" spans="2:22" ht="15.6">
      <c r="B400" s="112" t="s">
        <v>145</v>
      </c>
      <c r="C400" s="55" t="s">
        <v>12</v>
      </c>
      <c r="D400" s="113">
        <v>90</v>
      </c>
      <c r="E400" s="68" t="s">
        <v>138</v>
      </c>
      <c r="F400" s="56"/>
      <c r="G400" s="707"/>
      <c r="H400" s="56"/>
      <c r="I400" s="56"/>
      <c r="J400" s="708"/>
      <c r="K400" s="708"/>
      <c r="L400" s="335"/>
      <c r="M400" s="335"/>
      <c r="N400" s="708"/>
      <c r="O400" s="113"/>
      <c r="P400" s="708"/>
      <c r="Q400" s="335"/>
      <c r="R400" s="335"/>
      <c r="S400" s="347"/>
      <c r="T400" s="708"/>
      <c r="U400" s="335"/>
      <c r="V400" s="335"/>
    </row>
    <row r="401" spans="2:22" ht="15.6">
      <c r="B401" s="112" t="s">
        <v>145</v>
      </c>
      <c r="C401" s="55" t="s">
        <v>12</v>
      </c>
      <c r="D401" s="113">
        <v>90</v>
      </c>
      <c r="E401" s="68" t="s">
        <v>139</v>
      </c>
      <c r="F401" s="56"/>
      <c r="G401" s="707"/>
      <c r="H401" s="56"/>
      <c r="I401" s="56"/>
      <c r="J401" s="708"/>
      <c r="K401" s="708"/>
      <c r="L401" s="335"/>
      <c r="M401" s="335"/>
      <c r="N401" s="708"/>
      <c r="O401" s="113"/>
      <c r="P401" s="708"/>
      <c r="Q401" s="335"/>
      <c r="R401" s="335"/>
      <c r="S401" s="347"/>
      <c r="T401" s="708"/>
      <c r="U401" s="335"/>
      <c r="V401" s="335"/>
    </row>
    <row r="402" spans="2:22" ht="15.6">
      <c r="B402" s="112" t="s">
        <v>145</v>
      </c>
      <c r="C402" s="55" t="s">
        <v>12</v>
      </c>
      <c r="D402" s="113">
        <v>90</v>
      </c>
      <c r="E402" s="68" t="s">
        <v>140</v>
      </c>
      <c r="F402" s="56"/>
      <c r="G402" s="707"/>
      <c r="H402" s="56"/>
      <c r="I402" s="56"/>
      <c r="J402" s="708"/>
      <c r="K402" s="708"/>
      <c r="L402" s="335"/>
      <c r="M402" s="335"/>
      <c r="N402" s="708"/>
      <c r="O402" s="113"/>
      <c r="P402" s="708"/>
      <c r="Q402" s="335"/>
      <c r="R402" s="335"/>
      <c r="S402" s="347"/>
      <c r="T402" s="708"/>
      <c r="U402" s="335"/>
      <c r="V402" s="335"/>
    </row>
    <row r="403" spans="2:22" ht="15.6">
      <c r="B403" s="112" t="s">
        <v>145</v>
      </c>
      <c r="C403" s="55" t="s">
        <v>12</v>
      </c>
      <c r="D403" s="113">
        <v>100</v>
      </c>
      <c r="E403" s="68" t="s">
        <v>137</v>
      </c>
      <c r="F403" s="56"/>
      <c r="G403" s="707"/>
      <c r="H403" s="56"/>
      <c r="I403" s="56"/>
      <c r="J403" s="708"/>
      <c r="K403" s="708"/>
      <c r="L403" s="335"/>
      <c r="M403" s="335"/>
      <c r="N403" s="708"/>
      <c r="O403" s="113"/>
      <c r="P403" s="708"/>
      <c r="Q403" s="335"/>
      <c r="R403" s="335"/>
      <c r="S403" s="347"/>
      <c r="T403" s="708"/>
      <c r="U403" s="335"/>
      <c r="V403" s="335"/>
    </row>
    <row r="404" spans="2:22" ht="15.6">
      <c r="B404" s="112" t="s">
        <v>145</v>
      </c>
      <c r="C404" s="55" t="s">
        <v>12</v>
      </c>
      <c r="D404" s="113">
        <v>100</v>
      </c>
      <c r="E404" s="68" t="s">
        <v>138</v>
      </c>
      <c r="F404" s="56"/>
      <c r="G404" s="707"/>
      <c r="H404" s="56"/>
      <c r="I404" s="56"/>
      <c r="J404" s="708"/>
      <c r="K404" s="708"/>
      <c r="L404" s="335"/>
      <c r="M404" s="335"/>
      <c r="N404" s="708"/>
      <c r="O404" s="113"/>
      <c r="P404" s="708"/>
      <c r="Q404" s="335"/>
      <c r="R404" s="335"/>
      <c r="S404" s="347"/>
      <c r="T404" s="708"/>
      <c r="U404" s="335"/>
      <c r="V404" s="335"/>
    </row>
    <row r="405" spans="2:22" ht="15.6">
      <c r="B405" s="112" t="s">
        <v>145</v>
      </c>
      <c r="C405" s="55" t="s">
        <v>12</v>
      </c>
      <c r="D405" s="113">
        <v>100</v>
      </c>
      <c r="E405" s="68" t="s">
        <v>139</v>
      </c>
      <c r="F405" s="56"/>
      <c r="G405" s="707"/>
      <c r="H405" s="56"/>
      <c r="I405" s="56"/>
      <c r="J405" s="708"/>
      <c r="K405" s="708"/>
      <c r="L405" s="335"/>
      <c r="M405" s="335"/>
      <c r="N405" s="708"/>
      <c r="O405" s="113"/>
      <c r="P405" s="708"/>
      <c r="Q405" s="335"/>
      <c r="R405" s="335"/>
      <c r="S405" s="347"/>
      <c r="T405" s="708"/>
      <c r="U405" s="335"/>
      <c r="V405" s="335"/>
    </row>
    <row r="406" spans="2:22" ht="15.6">
      <c r="B406" s="112" t="s">
        <v>145</v>
      </c>
      <c r="C406" s="55" t="s">
        <v>12</v>
      </c>
      <c r="D406" s="113">
        <v>100</v>
      </c>
      <c r="E406" s="68" t="s">
        <v>140</v>
      </c>
      <c r="F406" s="56"/>
      <c r="G406" s="707"/>
      <c r="H406" s="56"/>
      <c r="I406" s="56"/>
      <c r="J406" s="708"/>
      <c r="K406" s="708"/>
      <c r="L406" s="335"/>
      <c r="M406" s="335"/>
      <c r="N406" s="708"/>
      <c r="O406" s="113"/>
      <c r="P406" s="708"/>
      <c r="Q406" s="335"/>
      <c r="R406" s="335"/>
      <c r="S406" s="347"/>
      <c r="T406" s="708"/>
      <c r="U406" s="335"/>
      <c r="V406" s="335"/>
    </row>
    <row r="407" spans="2:22" ht="15.6">
      <c r="B407" s="112" t="s">
        <v>145</v>
      </c>
      <c r="C407" s="55" t="s">
        <v>10</v>
      </c>
      <c r="D407" s="113">
        <v>30</v>
      </c>
      <c r="E407" s="68" t="s">
        <v>137</v>
      </c>
      <c r="F407" s="56"/>
      <c r="G407" s="707"/>
      <c r="H407" s="56"/>
      <c r="I407" s="56"/>
      <c r="J407" s="708"/>
      <c r="K407" s="708"/>
      <c r="L407" s="335"/>
      <c r="M407" s="335"/>
      <c r="N407" s="708"/>
      <c r="O407" s="113"/>
      <c r="P407" s="708"/>
      <c r="Q407" s="335"/>
      <c r="R407" s="335"/>
      <c r="S407" s="347"/>
      <c r="T407" s="708"/>
      <c r="U407" s="335"/>
      <c r="V407" s="335"/>
    </row>
    <row r="408" spans="2:22" ht="15.6">
      <c r="B408" s="112" t="s">
        <v>145</v>
      </c>
      <c r="C408" s="55" t="s">
        <v>10</v>
      </c>
      <c r="D408" s="113">
        <v>30</v>
      </c>
      <c r="E408" s="68" t="s">
        <v>138</v>
      </c>
      <c r="F408" s="56"/>
      <c r="G408" s="707"/>
      <c r="H408" s="56"/>
      <c r="I408" s="56"/>
      <c r="J408" s="708"/>
      <c r="K408" s="708"/>
      <c r="L408" s="335"/>
      <c r="M408" s="335"/>
      <c r="N408" s="708"/>
      <c r="O408" s="113"/>
      <c r="P408" s="708"/>
      <c r="Q408" s="335"/>
      <c r="R408" s="335"/>
      <c r="S408" s="347"/>
      <c r="T408" s="708"/>
      <c r="U408" s="335"/>
      <c r="V408" s="335"/>
    </row>
    <row r="409" spans="2:22" ht="15.6">
      <c r="B409" s="112" t="s">
        <v>145</v>
      </c>
      <c r="C409" s="55" t="s">
        <v>10</v>
      </c>
      <c r="D409" s="113">
        <v>30</v>
      </c>
      <c r="E409" s="68" t="s">
        <v>139</v>
      </c>
      <c r="F409" s="56"/>
      <c r="G409" s="707"/>
      <c r="H409" s="56"/>
      <c r="I409" s="56"/>
      <c r="J409" s="708"/>
      <c r="K409" s="708"/>
      <c r="L409" s="335"/>
      <c r="M409" s="335"/>
      <c r="N409" s="708"/>
      <c r="O409" s="113"/>
      <c r="P409" s="708"/>
      <c r="Q409" s="335"/>
      <c r="R409" s="335"/>
      <c r="S409" s="347"/>
      <c r="T409" s="708"/>
      <c r="U409" s="335"/>
      <c r="V409" s="335"/>
    </row>
    <row r="410" spans="2:22" ht="15.6">
      <c r="B410" s="112" t="s">
        <v>145</v>
      </c>
      <c r="C410" s="55" t="s">
        <v>10</v>
      </c>
      <c r="D410" s="113">
        <v>30</v>
      </c>
      <c r="E410" s="68" t="s">
        <v>140</v>
      </c>
      <c r="F410" s="56"/>
      <c r="G410" s="707"/>
      <c r="H410" s="56"/>
      <c r="I410" s="56"/>
      <c r="J410" s="708"/>
      <c r="K410" s="708"/>
      <c r="L410" s="335"/>
      <c r="M410" s="335"/>
      <c r="N410" s="708"/>
      <c r="O410" s="113"/>
      <c r="P410" s="708"/>
      <c r="Q410" s="335"/>
      <c r="R410" s="335"/>
      <c r="S410" s="347"/>
      <c r="T410" s="708"/>
      <c r="U410" s="335"/>
      <c r="V410" s="335"/>
    </row>
    <row r="411" spans="2:22" ht="15.6">
      <c r="B411" s="112" t="s">
        <v>145</v>
      </c>
      <c r="C411" s="55" t="s">
        <v>10</v>
      </c>
      <c r="D411" s="113">
        <v>50</v>
      </c>
      <c r="E411" s="68" t="s">
        <v>137</v>
      </c>
      <c r="F411" s="311">
        <v>22</v>
      </c>
      <c r="G411" s="676">
        <v>42212</v>
      </c>
      <c r="H411" s="677">
        <v>42212</v>
      </c>
      <c r="I411" s="678">
        <v>2.35</v>
      </c>
      <c r="J411" s="679">
        <v>61.338245048801298</v>
      </c>
      <c r="K411" s="679">
        <v>6.9731001886017732E-2</v>
      </c>
      <c r="L411" s="679">
        <v>61.201572285104703</v>
      </c>
      <c r="M411" s="679">
        <v>61.4749178124979</v>
      </c>
      <c r="N411" s="679">
        <v>14.3264766737803</v>
      </c>
      <c r="O411" s="680">
        <v>75</v>
      </c>
      <c r="P411" s="679">
        <v>0.1048486351899988</v>
      </c>
      <c r="Q411" s="679">
        <v>74.794496675027602</v>
      </c>
      <c r="R411" s="679">
        <v>75.185503324972402</v>
      </c>
      <c r="S411" s="679">
        <v>0.20214630910641501</v>
      </c>
      <c r="T411" s="679">
        <v>1.95468406523161E-3</v>
      </c>
      <c r="U411" s="679">
        <v>0.198315198707188</v>
      </c>
      <c r="V411" s="679">
        <v>0.20597741950564299</v>
      </c>
    </row>
    <row r="412" spans="2:22" ht="15.6">
      <c r="B412" s="112" t="s">
        <v>145</v>
      </c>
      <c r="C412" s="55" t="s">
        <v>10</v>
      </c>
      <c r="D412" s="113">
        <v>50</v>
      </c>
      <c r="E412" s="68" t="s">
        <v>138</v>
      </c>
      <c r="F412" s="311">
        <v>22</v>
      </c>
      <c r="G412" s="676">
        <v>7069</v>
      </c>
      <c r="H412" s="677">
        <v>7069</v>
      </c>
      <c r="I412" s="678">
        <v>2.35</v>
      </c>
      <c r="J412" s="679">
        <v>62.478568397227299</v>
      </c>
      <c r="K412" s="679">
        <v>0.16932246708938881</v>
      </c>
      <c r="L412" s="679">
        <v>62.146696361732097</v>
      </c>
      <c r="M412" s="679">
        <v>62.810440432722601</v>
      </c>
      <c r="N412" s="679">
        <v>14.2340072148037</v>
      </c>
      <c r="O412" s="680">
        <v>76</v>
      </c>
      <c r="P412" s="679">
        <v>0.39201422883311543</v>
      </c>
      <c r="Q412" s="679">
        <v>75.231652111487094</v>
      </c>
      <c r="R412" s="679">
        <v>76.558347888512898</v>
      </c>
      <c r="S412" s="679">
        <v>0.16749186589333701</v>
      </c>
      <c r="T412" s="679">
        <v>4.4413204784968501E-3</v>
      </c>
      <c r="U412" s="679">
        <v>0.15878703764301999</v>
      </c>
      <c r="V412" s="679">
        <v>0.17619669414365399</v>
      </c>
    </row>
    <row r="413" spans="2:22" ht="15.6">
      <c r="B413" s="112" t="s">
        <v>145</v>
      </c>
      <c r="C413" s="55" t="s">
        <v>10</v>
      </c>
      <c r="D413" s="113">
        <v>50</v>
      </c>
      <c r="E413" s="68" t="s">
        <v>139</v>
      </c>
      <c r="F413" s="311">
        <v>22</v>
      </c>
      <c r="G413" s="676">
        <v>10895</v>
      </c>
      <c r="H413" s="677">
        <v>10895</v>
      </c>
      <c r="I413" s="678">
        <v>2.35</v>
      </c>
      <c r="J413" s="679">
        <v>61.939146397430001</v>
      </c>
      <c r="K413" s="679">
        <v>0.12086086728188754</v>
      </c>
      <c r="L413" s="679">
        <v>61.702259097557501</v>
      </c>
      <c r="M413" s="679">
        <v>62.176033697302501</v>
      </c>
      <c r="N413" s="679">
        <v>12.614180746603299</v>
      </c>
      <c r="O413" s="680">
        <v>74</v>
      </c>
      <c r="P413" s="679">
        <v>7.3260399201527326E-2</v>
      </c>
      <c r="Q413" s="679">
        <v>73.856409617565006</v>
      </c>
      <c r="R413" s="679">
        <v>74.133590382435003</v>
      </c>
      <c r="S413" s="679">
        <v>0.13336392840752601</v>
      </c>
      <c r="T413" s="679">
        <v>3.25704645804325E-3</v>
      </c>
      <c r="U413" s="679">
        <v>0.12698023460343399</v>
      </c>
      <c r="V413" s="679">
        <v>0.13974762221161899</v>
      </c>
    </row>
    <row r="414" spans="2:22" ht="15.6">
      <c r="B414" s="112" t="s">
        <v>145</v>
      </c>
      <c r="C414" s="55" t="s">
        <v>10</v>
      </c>
      <c r="D414" s="113">
        <v>50</v>
      </c>
      <c r="E414" s="68" t="s">
        <v>140</v>
      </c>
      <c r="F414" s="311">
        <v>22</v>
      </c>
      <c r="G414" s="676">
        <v>205</v>
      </c>
      <c r="H414" s="677">
        <v>205</v>
      </c>
      <c r="I414" s="678">
        <v>2.35</v>
      </c>
      <c r="J414" s="679">
        <v>46.1024390243902</v>
      </c>
      <c r="K414" s="679">
        <v>1.3599004350583688</v>
      </c>
      <c r="L414" s="679">
        <v>43.437034171675798</v>
      </c>
      <c r="M414" s="679">
        <v>48.767843877104703</v>
      </c>
      <c r="N414" s="679">
        <v>19.3556559070114</v>
      </c>
      <c r="O414" s="680">
        <v>62</v>
      </c>
      <c r="P414" s="679">
        <v>1.9432236144558175</v>
      </c>
      <c r="Q414" s="679">
        <v>58.191281715666598</v>
      </c>
      <c r="R414" s="679">
        <v>65.628718284333402</v>
      </c>
      <c r="S414" s="679">
        <v>0.6</v>
      </c>
      <c r="T414" s="679">
        <v>3.42159569107321E-2</v>
      </c>
      <c r="U414" s="679">
        <v>0.53293795622941398</v>
      </c>
      <c r="V414" s="679">
        <v>0.66706204377058598</v>
      </c>
    </row>
    <row r="415" spans="2:22" ht="15.6">
      <c r="B415" s="112" t="s">
        <v>145</v>
      </c>
      <c r="C415" s="55" t="s">
        <v>10</v>
      </c>
      <c r="D415" s="113">
        <v>70</v>
      </c>
      <c r="E415" s="68" t="s">
        <v>137</v>
      </c>
      <c r="F415" s="56"/>
      <c r="G415" s="707"/>
      <c r="H415" s="56"/>
      <c r="I415" s="56"/>
      <c r="J415" s="708"/>
      <c r="K415" s="708"/>
      <c r="L415" s="335"/>
      <c r="M415" s="335"/>
      <c r="N415" s="708"/>
      <c r="O415" s="113"/>
      <c r="P415" s="708"/>
      <c r="Q415" s="335"/>
      <c r="R415" s="335"/>
      <c r="S415" s="347"/>
      <c r="T415" s="708"/>
      <c r="U415" s="335"/>
      <c r="V415" s="335"/>
    </row>
    <row r="416" spans="2:22" ht="15.6">
      <c r="B416" s="112" t="s">
        <v>145</v>
      </c>
      <c r="C416" s="55" t="s">
        <v>10</v>
      </c>
      <c r="D416" s="113">
        <v>70</v>
      </c>
      <c r="E416" s="68" t="s">
        <v>138</v>
      </c>
      <c r="F416" s="56"/>
      <c r="G416" s="707"/>
      <c r="H416" s="56"/>
      <c r="I416" s="56"/>
      <c r="J416" s="708"/>
      <c r="K416" s="708"/>
      <c r="L416" s="335"/>
      <c r="M416" s="335"/>
      <c r="N416" s="708"/>
      <c r="O416" s="113"/>
      <c r="P416" s="708"/>
      <c r="Q416" s="335"/>
      <c r="R416" s="335"/>
      <c r="S416" s="347"/>
      <c r="T416" s="708"/>
      <c r="U416" s="335"/>
      <c r="V416" s="335"/>
    </row>
    <row r="417" spans="2:22" ht="15.6">
      <c r="B417" s="112" t="s">
        <v>145</v>
      </c>
      <c r="C417" s="55" t="s">
        <v>10</v>
      </c>
      <c r="D417" s="113">
        <v>70</v>
      </c>
      <c r="E417" s="68" t="s">
        <v>139</v>
      </c>
      <c r="F417" s="56"/>
      <c r="G417" s="707"/>
      <c r="H417" s="56"/>
      <c r="I417" s="56"/>
      <c r="J417" s="708"/>
      <c r="K417" s="708"/>
      <c r="L417" s="335"/>
      <c r="M417" s="335"/>
      <c r="N417" s="708"/>
      <c r="O417" s="113"/>
      <c r="P417" s="708"/>
      <c r="Q417" s="335"/>
      <c r="R417" s="335"/>
      <c r="S417" s="347"/>
      <c r="T417" s="708"/>
      <c r="U417" s="335"/>
      <c r="V417" s="335"/>
    </row>
    <row r="418" spans="2:22" ht="15.6">
      <c r="B418" s="112" t="s">
        <v>145</v>
      </c>
      <c r="C418" s="55" t="s">
        <v>10</v>
      </c>
      <c r="D418" s="113">
        <v>70</v>
      </c>
      <c r="E418" s="68" t="s">
        <v>140</v>
      </c>
      <c r="F418" s="56"/>
      <c r="G418" s="707"/>
      <c r="H418" s="56"/>
      <c r="I418" s="56"/>
      <c r="J418" s="708"/>
      <c r="K418" s="708"/>
      <c r="L418" s="335"/>
      <c r="M418" s="335"/>
      <c r="N418" s="708"/>
      <c r="O418" s="113"/>
      <c r="P418" s="708"/>
      <c r="Q418" s="335"/>
      <c r="R418" s="335"/>
      <c r="S418" s="347"/>
      <c r="T418" s="708"/>
      <c r="U418" s="335"/>
      <c r="V418" s="335"/>
    </row>
    <row r="419" spans="2:22" ht="15.6">
      <c r="B419" s="120" t="s">
        <v>145</v>
      </c>
      <c r="C419" s="121" t="s">
        <v>14</v>
      </c>
      <c r="D419" s="122" t="s">
        <v>120</v>
      </c>
      <c r="E419" s="79" t="s">
        <v>121</v>
      </c>
      <c r="F419" s="122"/>
      <c r="G419" s="709"/>
      <c r="H419" s="122"/>
      <c r="I419" s="122"/>
      <c r="J419" s="710"/>
      <c r="K419" s="710"/>
      <c r="L419" s="343"/>
      <c r="M419" s="343"/>
      <c r="N419" s="710"/>
      <c r="O419" s="348"/>
      <c r="P419" s="710"/>
      <c r="Q419" s="343"/>
      <c r="R419" s="343"/>
      <c r="S419" s="349"/>
      <c r="T419" s="710"/>
      <c r="U419" s="343"/>
      <c r="V419" s="343"/>
    </row>
    <row r="420" spans="2:22" ht="15.6">
      <c r="B420" s="120" t="s">
        <v>145</v>
      </c>
      <c r="C420" s="121" t="s">
        <v>14</v>
      </c>
      <c r="D420" s="122" t="s">
        <v>122</v>
      </c>
      <c r="E420" s="79" t="s">
        <v>121</v>
      </c>
      <c r="F420" s="122"/>
      <c r="G420" s="709"/>
      <c r="H420" s="122"/>
      <c r="I420" s="122"/>
      <c r="J420" s="710"/>
      <c r="K420" s="710"/>
      <c r="L420" s="343"/>
      <c r="M420" s="343"/>
      <c r="N420" s="710"/>
      <c r="O420" s="348"/>
      <c r="P420" s="710"/>
      <c r="Q420" s="343"/>
      <c r="R420" s="343"/>
      <c r="S420" s="349"/>
      <c r="T420" s="710"/>
      <c r="U420" s="343"/>
      <c r="V420" s="343"/>
    </row>
    <row r="421" spans="2:22" ht="15.6">
      <c r="B421" s="120" t="s">
        <v>145</v>
      </c>
      <c r="C421" s="121" t="s">
        <v>14</v>
      </c>
      <c r="D421" s="122" t="s">
        <v>123</v>
      </c>
      <c r="E421" s="79" t="s">
        <v>121</v>
      </c>
      <c r="F421" s="122"/>
      <c r="G421" s="709"/>
      <c r="H421" s="122"/>
      <c r="I421" s="122"/>
      <c r="J421" s="710"/>
      <c r="K421" s="710"/>
      <c r="L421" s="343"/>
      <c r="M421" s="343"/>
      <c r="N421" s="710"/>
      <c r="O421" s="348"/>
      <c r="P421" s="710"/>
      <c r="Q421" s="343"/>
      <c r="R421" s="343"/>
      <c r="S421" s="349"/>
      <c r="T421" s="710"/>
      <c r="U421" s="343"/>
      <c r="V421" s="343"/>
    </row>
    <row r="422" spans="2:22" ht="15.6">
      <c r="B422" s="120" t="s">
        <v>145</v>
      </c>
      <c r="C422" s="121" t="s">
        <v>14</v>
      </c>
      <c r="D422" s="122" t="s">
        <v>124</v>
      </c>
      <c r="E422" s="79" t="s">
        <v>121</v>
      </c>
      <c r="F422" s="122"/>
      <c r="G422" s="709"/>
      <c r="H422" s="122"/>
      <c r="I422" s="122"/>
      <c r="J422" s="710"/>
      <c r="K422" s="710"/>
      <c r="L422" s="343"/>
      <c r="M422" s="343"/>
      <c r="N422" s="710"/>
      <c r="O422" s="348"/>
      <c r="P422" s="710"/>
      <c r="Q422" s="343"/>
      <c r="R422" s="343"/>
      <c r="S422" s="349"/>
      <c r="T422" s="710"/>
      <c r="U422" s="343"/>
      <c r="V422" s="343"/>
    </row>
    <row r="423" spans="2:22" ht="15.6">
      <c r="B423" s="120" t="s">
        <v>145</v>
      </c>
      <c r="C423" s="121" t="s">
        <v>692</v>
      </c>
      <c r="D423" s="122" t="s">
        <v>693</v>
      </c>
      <c r="E423" s="79" t="s">
        <v>121</v>
      </c>
      <c r="F423" s="122">
        <v>6</v>
      </c>
      <c r="G423" s="686">
        <v>95318</v>
      </c>
      <c r="H423" s="687">
        <v>95318</v>
      </c>
      <c r="I423" s="709">
        <v>0.11</v>
      </c>
      <c r="J423" s="689">
        <v>114.231624666904</v>
      </c>
      <c r="K423" s="689">
        <v>7.8281786899995959E-2</v>
      </c>
      <c r="L423" s="689">
        <v>114.07819236458</v>
      </c>
      <c r="M423" s="689">
        <v>114.385056969229</v>
      </c>
      <c r="N423" s="689">
        <v>24.168553399652499</v>
      </c>
      <c r="O423" s="690">
        <v>141</v>
      </c>
      <c r="P423" s="689">
        <v>0.42695751034897844</v>
      </c>
      <c r="Q423" s="689">
        <v>140.163163279716</v>
      </c>
      <c r="R423" s="689">
        <v>141.54683672028401</v>
      </c>
      <c r="S423" s="689">
        <v>0.53102247214586995</v>
      </c>
      <c r="T423" s="689">
        <v>1.61638572366713E-3</v>
      </c>
      <c r="U423" s="689">
        <v>0.52785441431736801</v>
      </c>
      <c r="V423" s="689">
        <v>0.534190529974371</v>
      </c>
    </row>
    <row r="424" spans="2:22" ht="15.6">
      <c r="B424" s="120" t="s">
        <v>145</v>
      </c>
      <c r="C424" s="121" t="s">
        <v>691</v>
      </c>
      <c r="D424" s="122" t="s">
        <v>125</v>
      </c>
      <c r="E424" s="79" t="s">
        <v>121</v>
      </c>
      <c r="F424" s="122">
        <v>10</v>
      </c>
      <c r="G424" s="686">
        <v>124160</v>
      </c>
      <c r="H424" s="687">
        <v>124160</v>
      </c>
      <c r="I424" s="709">
        <v>0.11</v>
      </c>
      <c r="J424" s="689">
        <v>112.399726159794</v>
      </c>
      <c r="K424" s="689">
        <v>6.439409844693636E-2</v>
      </c>
      <c r="L424" s="689">
        <v>112.273513726838</v>
      </c>
      <c r="M424" s="689">
        <v>112.52593859274999</v>
      </c>
      <c r="N424" s="689">
        <v>22.690322351750901</v>
      </c>
      <c r="O424" s="690">
        <v>136</v>
      </c>
      <c r="P424" s="689">
        <v>0.41145235450612144</v>
      </c>
      <c r="Q424" s="689">
        <v>135.193553385168</v>
      </c>
      <c r="R424" s="689">
        <v>136.53644661483199</v>
      </c>
      <c r="S424" s="689">
        <v>0.40494523195876297</v>
      </c>
      <c r="T424" s="689">
        <v>1.39311113216119E-3</v>
      </c>
      <c r="U424" s="689">
        <v>0.40221478429172802</v>
      </c>
      <c r="V424" s="689">
        <v>0.40767567962579798</v>
      </c>
    </row>
    <row r="425" spans="2:22" ht="15.6">
      <c r="B425" s="120" t="s">
        <v>145</v>
      </c>
      <c r="C425" s="121" t="s">
        <v>12</v>
      </c>
      <c r="D425" s="122" t="s">
        <v>129</v>
      </c>
      <c r="E425" s="79" t="s">
        <v>121</v>
      </c>
      <c r="F425" s="122"/>
      <c r="G425" s="709"/>
      <c r="H425" s="122"/>
      <c r="I425" s="709"/>
      <c r="J425" s="710"/>
      <c r="K425" s="710"/>
      <c r="L425" s="343"/>
      <c r="M425" s="343"/>
      <c r="N425" s="710"/>
      <c r="O425" s="348"/>
      <c r="P425" s="710"/>
      <c r="Q425" s="343"/>
      <c r="R425" s="343"/>
      <c r="S425" s="349"/>
      <c r="T425" s="710"/>
      <c r="U425" s="343"/>
      <c r="V425" s="343"/>
    </row>
    <row r="426" spans="2:22" ht="15.6">
      <c r="B426" s="120" t="s">
        <v>145</v>
      </c>
      <c r="C426" s="121" t="s">
        <v>12</v>
      </c>
      <c r="D426" s="122" t="s">
        <v>130</v>
      </c>
      <c r="E426" s="79" t="s">
        <v>121</v>
      </c>
      <c r="F426" s="122"/>
      <c r="G426" s="709"/>
      <c r="H426" s="122"/>
      <c r="I426" s="709"/>
      <c r="J426" s="710"/>
      <c r="K426" s="710"/>
      <c r="L426" s="343"/>
      <c r="M426" s="343"/>
      <c r="N426" s="710"/>
      <c r="O426" s="348"/>
      <c r="P426" s="710"/>
      <c r="Q426" s="343"/>
      <c r="R426" s="343"/>
      <c r="S426" s="349"/>
      <c r="T426" s="710"/>
      <c r="U426" s="343"/>
      <c r="V426" s="343"/>
    </row>
    <row r="427" spans="2:22" ht="15.6">
      <c r="B427" s="120" t="s">
        <v>145</v>
      </c>
      <c r="C427" s="121" t="s">
        <v>12</v>
      </c>
      <c r="D427" s="122" t="s">
        <v>120</v>
      </c>
      <c r="E427" s="79" t="s">
        <v>121</v>
      </c>
      <c r="F427" s="122"/>
      <c r="G427" s="709"/>
      <c r="H427" s="122"/>
      <c r="I427" s="709"/>
      <c r="J427" s="710"/>
      <c r="K427" s="710"/>
      <c r="L427" s="343"/>
      <c r="M427" s="343"/>
      <c r="N427" s="710"/>
      <c r="O427" s="348"/>
      <c r="P427" s="710"/>
      <c r="Q427" s="343"/>
      <c r="R427" s="343"/>
      <c r="S427" s="349"/>
      <c r="T427" s="710"/>
      <c r="U427" s="343"/>
      <c r="V427" s="343"/>
    </row>
    <row r="428" spans="2:22" ht="15.6">
      <c r="B428" s="120" t="s">
        <v>145</v>
      </c>
      <c r="C428" s="121" t="s">
        <v>12</v>
      </c>
      <c r="D428" s="122" t="s">
        <v>122</v>
      </c>
      <c r="E428" s="79" t="s">
        <v>121</v>
      </c>
      <c r="F428" s="122">
        <v>42</v>
      </c>
      <c r="G428" s="686">
        <v>85984</v>
      </c>
      <c r="H428" s="687">
        <v>85984</v>
      </c>
      <c r="I428" s="709">
        <v>3.57</v>
      </c>
      <c r="J428" s="689">
        <v>87.388328061034599</v>
      </c>
      <c r="K428" s="689">
        <v>5.7565863758211683E-2</v>
      </c>
      <c r="L428" s="689">
        <v>87.275498968068504</v>
      </c>
      <c r="M428" s="689">
        <v>87.501157154000694</v>
      </c>
      <c r="N428" s="689">
        <v>16.8801271914088</v>
      </c>
      <c r="O428" s="690">
        <v>103</v>
      </c>
      <c r="P428" s="689">
        <v>0.74013835943520601</v>
      </c>
      <c r="Q428" s="689">
        <v>101.549328815507</v>
      </c>
      <c r="R428" s="689">
        <v>103.51067118449301</v>
      </c>
      <c r="S428" s="689">
        <v>0.49253349460364698</v>
      </c>
      <c r="T428" s="689">
        <v>1.70495434435984E-3</v>
      </c>
      <c r="U428" s="689">
        <v>0.48919184546705802</v>
      </c>
      <c r="V428" s="689">
        <v>0.495875143740236</v>
      </c>
    </row>
    <row r="429" spans="2:22" ht="15.6">
      <c r="B429" s="120" t="s">
        <v>145</v>
      </c>
      <c r="C429" s="121" t="s">
        <v>12</v>
      </c>
      <c r="D429" s="122" t="s">
        <v>123</v>
      </c>
      <c r="E429" s="79" t="s">
        <v>121</v>
      </c>
      <c r="F429" s="122"/>
      <c r="G429" s="709"/>
      <c r="H429" s="122"/>
      <c r="I429" s="709"/>
      <c r="J429" s="710"/>
      <c r="K429" s="710"/>
      <c r="L429" s="343"/>
      <c r="M429" s="343"/>
      <c r="N429" s="710"/>
      <c r="O429" s="348"/>
      <c r="P429" s="710"/>
      <c r="Q429" s="343"/>
      <c r="R429" s="343"/>
      <c r="S429" s="349"/>
      <c r="T429" s="710"/>
      <c r="U429" s="343"/>
      <c r="V429" s="343"/>
    </row>
    <row r="430" spans="2:22" ht="15.6">
      <c r="B430" s="120" t="s">
        <v>145</v>
      </c>
      <c r="C430" s="121" t="s">
        <v>10</v>
      </c>
      <c r="D430" s="122" t="s">
        <v>132</v>
      </c>
      <c r="E430" s="79" t="s">
        <v>121</v>
      </c>
      <c r="F430" s="122"/>
      <c r="G430" s="709"/>
      <c r="H430" s="122"/>
      <c r="I430" s="709"/>
      <c r="J430" s="710"/>
      <c r="K430" s="710"/>
      <c r="L430" s="343"/>
      <c r="M430" s="343"/>
      <c r="N430" s="710"/>
      <c r="O430" s="348"/>
      <c r="P430" s="710"/>
      <c r="Q430" s="343"/>
      <c r="R430" s="343"/>
      <c r="S430" s="349"/>
      <c r="T430" s="710"/>
      <c r="U430" s="343"/>
      <c r="V430" s="343"/>
    </row>
    <row r="431" spans="2:22" ht="15.6">
      <c r="B431" s="120" t="s">
        <v>145</v>
      </c>
      <c r="C431" s="121" t="s">
        <v>10</v>
      </c>
      <c r="D431" s="122" t="s">
        <v>133</v>
      </c>
      <c r="E431" s="79" t="s">
        <v>121</v>
      </c>
      <c r="F431" s="122">
        <v>22</v>
      </c>
      <c r="G431" s="686">
        <v>60381</v>
      </c>
      <c r="H431" s="687">
        <v>60381</v>
      </c>
      <c r="I431" s="709">
        <v>2.35</v>
      </c>
      <c r="J431" s="689">
        <v>61.528444378198401</v>
      </c>
      <c r="K431" s="689">
        <v>5.7285479559744189E-2</v>
      </c>
      <c r="L431" s="689">
        <v>61.416164838261302</v>
      </c>
      <c r="M431" s="689">
        <v>61.6407239181355</v>
      </c>
      <c r="N431" s="689">
        <v>14.0764771030021</v>
      </c>
      <c r="O431" s="690">
        <v>75</v>
      </c>
      <c r="P431" s="689">
        <v>0</v>
      </c>
      <c r="Q431" s="689">
        <v>75</v>
      </c>
      <c r="R431" s="689">
        <v>75</v>
      </c>
      <c r="S431" s="689">
        <v>0.18702903231148901</v>
      </c>
      <c r="T431" s="689">
        <v>1.58687194111409E-3</v>
      </c>
      <c r="U431" s="689">
        <v>0.183918820434295</v>
      </c>
      <c r="V431" s="689">
        <v>0.190139244188682</v>
      </c>
    </row>
    <row r="432" spans="2:22" ht="15.6">
      <c r="B432" s="120" t="s">
        <v>145</v>
      </c>
      <c r="C432" s="121" t="s">
        <v>10</v>
      </c>
      <c r="D432" s="122" t="s">
        <v>130</v>
      </c>
      <c r="E432" s="79" t="s">
        <v>121</v>
      </c>
      <c r="F432" s="122"/>
      <c r="G432" s="709"/>
      <c r="H432" s="122"/>
      <c r="I432" s="122"/>
      <c r="J432" s="710"/>
      <c r="K432" s="710"/>
      <c r="L432" s="343"/>
      <c r="M432" s="343"/>
      <c r="N432" s="710"/>
      <c r="O432" s="348"/>
      <c r="P432" s="710"/>
      <c r="Q432" s="343"/>
      <c r="R432" s="343"/>
      <c r="S432" s="349"/>
      <c r="T432" s="710"/>
      <c r="U432" s="343"/>
      <c r="V432" s="343"/>
    </row>
    <row r="433" spans="2:22" ht="15.6">
      <c r="B433" s="120" t="s">
        <v>145</v>
      </c>
      <c r="C433" s="121" t="s">
        <v>694</v>
      </c>
      <c r="D433" s="78" t="s">
        <v>127</v>
      </c>
      <c r="E433" s="77" t="s">
        <v>137</v>
      </c>
      <c r="F433" s="261">
        <v>16</v>
      </c>
      <c r="G433" s="686">
        <v>130579</v>
      </c>
      <c r="H433" s="687">
        <v>130579</v>
      </c>
      <c r="I433" s="688">
        <v>0.11</v>
      </c>
      <c r="J433" s="689">
        <v>125.196762113357</v>
      </c>
      <c r="K433" s="689">
        <v>5.6831616023468333E-2</v>
      </c>
      <c r="L433" s="689">
        <v>125.085372145951</v>
      </c>
      <c r="M433" s="689">
        <v>125.308152080762</v>
      </c>
      <c r="N433" s="689">
        <v>20.536698601643401</v>
      </c>
      <c r="O433" s="690">
        <v>146</v>
      </c>
      <c r="P433" s="689">
        <v>0</v>
      </c>
      <c r="Q433" s="689">
        <v>146</v>
      </c>
      <c r="R433" s="689">
        <v>146</v>
      </c>
      <c r="S433" s="689">
        <v>0.575146080150713</v>
      </c>
      <c r="T433" s="689">
        <v>1.36795631213625E-3</v>
      </c>
      <c r="U433" s="689">
        <v>0.572464935025354</v>
      </c>
      <c r="V433" s="689">
        <v>0.577827225276073</v>
      </c>
    </row>
    <row r="434" spans="2:22" ht="15.6">
      <c r="B434" s="120" t="s">
        <v>145</v>
      </c>
      <c r="C434" s="121" t="s">
        <v>694</v>
      </c>
      <c r="D434" s="78" t="s">
        <v>127</v>
      </c>
      <c r="E434" s="77" t="s">
        <v>138</v>
      </c>
      <c r="F434" s="261">
        <v>16</v>
      </c>
      <c r="G434" s="686">
        <v>26423</v>
      </c>
      <c r="H434" s="687">
        <v>26423</v>
      </c>
      <c r="I434" s="688">
        <v>0.11</v>
      </c>
      <c r="J434" s="689">
        <v>106.636377398479</v>
      </c>
      <c r="K434" s="689">
        <v>0.11221090682040505</v>
      </c>
      <c r="L434" s="689">
        <v>106.416444021111</v>
      </c>
      <c r="M434" s="689">
        <v>106.856310775846</v>
      </c>
      <c r="N434" s="689">
        <v>18.239554217505201</v>
      </c>
      <c r="O434" s="690">
        <v>127</v>
      </c>
      <c r="P434" s="689">
        <v>0.20209469642602054</v>
      </c>
      <c r="Q434" s="689">
        <v>126.603894395005</v>
      </c>
      <c r="R434" s="689">
        <v>127.32610560499501</v>
      </c>
      <c r="S434" s="689">
        <v>0.86579873594974099</v>
      </c>
      <c r="T434" s="689">
        <v>2.09698688630765E-3</v>
      </c>
      <c r="U434" s="689">
        <v>0.861688717144106</v>
      </c>
      <c r="V434" s="689">
        <v>0.86990875475537599</v>
      </c>
    </row>
    <row r="435" spans="2:22" ht="15.6">
      <c r="B435" s="120" t="s">
        <v>145</v>
      </c>
      <c r="C435" s="121" t="s">
        <v>694</v>
      </c>
      <c r="D435" s="78" t="s">
        <v>127</v>
      </c>
      <c r="E435" s="77" t="s">
        <v>139</v>
      </c>
      <c r="F435" s="261">
        <v>16</v>
      </c>
      <c r="G435" s="686">
        <v>61751</v>
      </c>
      <c r="H435" s="687">
        <v>61751</v>
      </c>
      <c r="I435" s="688">
        <v>0.11</v>
      </c>
      <c r="J435" s="689">
        <v>90.361807905944801</v>
      </c>
      <c r="K435" s="689">
        <v>2.7619548394896203E-2</v>
      </c>
      <c r="L435" s="689">
        <v>90.307673591090804</v>
      </c>
      <c r="M435" s="689">
        <v>90.415942220798897</v>
      </c>
      <c r="N435" s="689">
        <v>6.8633798967809199</v>
      </c>
      <c r="O435" s="690">
        <v>94</v>
      </c>
      <c r="P435" s="689">
        <v>0</v>
      </c>
      <c r="Q435" s="689">
        <v>94</v>
      </c>
      <c r="R435" s="689">
        <v>94</v>
      </c>
      <c r="S435" s="689">
        <v>4.12624896762806E-2</v>
      </c>
      <c r="T435" s="689">
        <v>8.00397229176878E-4</v>
      </c>
      <c r="U435" s="689">
        <v>3.9693739921394099E-2</v>
      </c>
      <c r="V435" s="689">
        <v>4.2831239431166998E-2</v>
      </c>
    </row>
    <row r="436" spans="2:22" ht="15.6">
      <c r="B436" s="120" t="s">
        <v>145</v>
      </c>
      <c r="C436" s="121" t="s">
        <v>694</v>
      </c>
      <c r="D436" s="78" t="s">
        <v>127</v>
      </c>
      <c r="E436" s="77" t="s">
        <v>140</v>
      </c>
      <c r="F436" s="261">
        <v>15</v>
      </c>
      <c r="G436" s="686">
        <v>725</v>
      </c>
      <c r="H436" s="687">
        <v>725</v>
      </c>
      <c r="I436" s="688">
        <v>0.11</v>
      </c>
      <c r="J436" s="689">
        <v>135.485517241379</v>
      </c>
      <c r="K436" s="689">
        <v>0.98726070771530139</v>
      </c>
      <c r="L436" s="689">
        <v>133.55048625425701</v>
      </c>
      <c r="M436" s="689">
        <v>137.42054822850099</v>
      </c>
      <c r="N436" s="689">
        <v>26.538856583216301</v>
      </c>
      <c r="O436" s="690">
        <v>163</v>
      </c>
      <c r="P436" s="689">
        <v>1.0979322022780662</v>
      </c>
      <c r="Q436" s="689">
        <v>160.84805288353499</v>
      </c>
      <c r="R436" s="689">
        <v>165.33194711646499</v>
      </c>
      <c r="S436" s="689">
        <v>0.50620689655172402</v>
      </c>
      <c r="T436" s="689">
        <v>1.8568102959021501E-2</v>
      </c>
      <c r="U436" s="689">
        <v>0.46981408320374901</v>
      </c>
      <c r="V436" s="689">
        <v>0.54259970989969997</v>
      </c>
    </row>
    <row r="437" spans="2:22" ht="15.6">
      <c r="B437" s="120" t="s">
        <v>145</v>
      </c>
      <c r="C437" s="121" t="s">
        <v>12</v>
      </c>
      <c r="D437" s="78" t="s">
        <v>127</v>
      </c>
      <c r="E437" s="77" t="s">
        <v>137</v>
      </c>
      <c r="F437" s="261">
        <v>42</v>
      </c>
      <c r="G437" s="686">
        <v>59689</v>
      </c>
      <c r="H437" s="687">
        <v>59689</v>
      </c>
      <c r="I437" s="688">
        <v>3.57</v>
      </c>
      <c r="J437" s="689">
        <v>89.604701033691299</v>
      </c>
      <c r="K437" s="689">
        <v>7.2087892830762654E-2</v>
      </c>
      <c r="L437" s="689">
        <v>89.463408763743004</v>
      </c>
      <c r="M437" s="689">
        <v>89.745993303639594</v>
      </c>
      <c r="N437" s="689">
        <v>17.611999160321499</v>
      </c>
      <c r="O437" s="690">
        <v>107</v>
      </c>
      <c r="P437" s="689">
        <v>0.17603914907958831</v>
      </c>
      <c r="Q437" s="689">
        <v>106.65496326780401</v>
      </c>
      <c r="R437" s="689">
        <v>107.42503673219601</v>
      </c>
      <c r="S437" s="689">
        <v>0.55779121781232699</v>
      </c>
      <c r="T437" s="689">
        <v>2.0328361082724302E-3</v>
      </c>
      <c r="U437" s="689">
        <v>0.553806932222213</v>
      </c>
      <c r="V437" s="689">
        <v>0.56177550340244098</v>
      </c>
    </row>
    <row r="438" spans="2:22" ht="15.6">
      <c r="B438" s="120" t="s">
        <v>145</v>
      </c>
      <c r="C438" s="121" t="s">
        <v>12</v>
      </c>
      <c r="D438" s="78" t="s">
        <v>127</v>
      </c>
      <c r="E438" s="77" t="s">
        <v>138</v>
      </c>
      <c r="F438" s="261">
        <v>42</v>
      </c>
      <c r="G438" s="686">
        <v>10640</v>
      </c>
      <c r="H438" s="687">
        <v>10640</v>
      </c>
      <c r="I438" s="688">
        <v>3.57</v>
      </c>
      <c r="J438" s="689">
        <v>86.774060150375902</v>
      </c>
      <c r="K438" s="689">
        <v>0.15117783080944172</v>
      </c>
      <c r="L438" s="689">
        <v>86.477751601989397</v>
      </c>
      <c r="M438" s="689">
        <v>87.070368698762493</v>
      </c>
      <c r="N438" s="689">
        <v>15.592562476008901</v>
      </c>
      <c r="O438" s="690">
        <v>102</v>
      </c>
      <c r="P438" s="689">
        <v>0.3952742343219377</v>
      </c>
      <c r="Q438" s="689">
        <v>101.225262500729</v>
      </c>
      <c r="R438" s="689">
        <v>102.549737499271</v>
      </c>
      <c r="S438" s="689">
        <v>0.62537593984962403</v>
      </c>
      <c r="T438" s="689">
        <v>4.6924278479039102E-3</v>
      </c>
      <c r="U438" s="689">
        <v>0.61617895019513502</v>
      </c>
      <c r="V438" s="689">
        <v>0.63457292950411304</v>
      </c>
    </row>
    <row r="439" spans="2:22" ht="15.6">
      <c r="B439" s="120" t="s">
        <v>145</v>
      </c>
      <c r="C439" s="121" t="s">
        <v>12</v>
      </c>
      <c r="D439" s="78" t="s">
        <v>127</v>
      </c>
      <c r="E439" s="77" t="s">
        <v>139</v>
      </c>
      <c r="F439" s="261">
        <v>42</v>
      </c>
      <c r="G439" s="686">
        <v>15389</v>
      </c>
      <c r="H439" s="687">
        <v>15389</v>
      </c>
      <c r="I439" s="688">
        <v>3.57</v>
      </c>
      <c r="J439" s="689">
        <v>79.539931119630893</v>
      </c>
      <c r="K439" s="689">
        <v>8.6941792696016332E-2</v>
      </c>
      <c r="L439" s="689">
        <v>79.369525205946701</v>
      </c>
      <c r="M439" s="689">
        <v>79.710337033315199</v>
      </c>
      <c r="N439" s="689">
        <v>10.784688600485801</v>
      </c>
      <c r="O439" s="690">
        <v>88</v>
      </c>
      <c r="P439" s="689">
        <v>0</v>
      </c>
      <c r="Q439" s="689">
        <v>88</v>
      </c>
      <c r="R439" s="689">
        <v>88</v>
      </c>
      <c r="S439" s="689">
        <v>0.14412892325687199</v>
      </c>
      <c r="T439" s="689">
        <v>2.8312260547812599E-3</v>
      </c>
      <c r="U439" s="689">
        <v>0.13857982211363801</v>
      </c>
      <c r="V439" s="689">
        <v>0.149678024400105</v>
      </c>
    </row>
    <row r="440" spans="2:22" ht="15.6">
      <c r="B440" s="120" t="s">
        <v>145</v>
      </c>
      <c r="C440" s="121" t="s">
        <v>12</v>
      </c>
      <c r="D440" s="78" t="s">
        <v>127</v>
      </c>
      <c r="E440" s="77" t="s">
        <v>140</v>
      </c>
      <c r="F440" s="261">
        <v>37</v>
      </c>
      <c r="G440" s="686">
        <v>266</v>
      </c>
      <c r="H440" s="687">
        <v>266</v>
      </c>
      <c r="I440" s="688">
        <v>3.57</v>
      </c>
      <c r="J440" s="689">
        <v>68.672932330827095</v>
      </c>
      <c r="K440" s="689">
        <v>1.9696402258498986</v>
      </c>
      <c r="L440" s="689">
        <v>64.812437488161294</v>
      </c>
      <c r="M440" s="689">
        <v>72.533427173492896</v>
      </c>
      <c r="N440" s="689">
        <v>31.977736660605402</v>
      </c>
      <c r="O440" s="690">
        <v>108</v>
      </c>
      <c r="P440" s="689">
        <v>2.2155067355571454</v>
      </c>
      <c r="Q440" s="689">
        <v>103.657606798308</v>
      </c>
      <c r="R440" s="689">
        <v>113.40239320169201</v>
      </c>
      <c r="S440" s="689">
        <v>0.69172932330827097</v>
      </c>
      <c r="T440" s="689">
        <v>2.8313488548278601E-2</v>
      </c>
      <c r="U440" s="689">
        <v>0.636235905039232</v>
      </c>
      <c r="V440" s="689">
        <v>0.74722274157730895</v>
      </c>
    </row>
    <row r="441" spans="2:22" ht="15.6">
      <c r="B441" s="120" t="s">
        <v>145</v>
      </c>
      <c r="C441" s="121" t="s">
        <v>10</v>
      </c>
      <c r="D441" s="78" t="s">
        <v>127</v>
      </c>
      <c r="E441" s="77" t="s">
        <v>137</v>
      </c>
      <c r="F441" s="261">
        <v>22</v>
      </c>
      <c r="G441" s="686">
        <v>42212</v>
      </c>
      <c r="H441" s="687">
        <v>42212</v>
      </c>
      <c r="I441" s="688">
        <v>2.35</v>
      </c>
      <c r="J441" s="689">
        <v>61.338245048801298</v>
      </c>
      <c r="K441" s="689">
        <v>6.9731001886017732E-2</v>
      </c>
      <c r="L441" s="689">
        <v>61.201572285104703</v>
      </c>
      <c r="M441" s="689">
        <v>61.4749178124979</v>
      </c>
      <c r="N441" s="689">
        <v>14.3264766737803</v>
      </c>
      <c r="O441" s="690">
        <v>75</v>
      </c>
      <c r="P441" s="689">
        <v>0.1048486351899988</v>
      </c>
      <c r="Q441" s="689">
        <v>74.794496675027602</v>
      </c>
      <c r="R441" s="689">
        <v>75.185503324972402</v>
      </c>
      <c r="S441" s="689">
        <v>0.20214630910641501</v>
      </c>
      <c r="T441" s="689">
        <v>1.95468406523161E-3</v>
      </c>
      <c r="U441" s="689">
        <v>0.198315198707188</v>
      </c>
      <c r="V441" s="689">
        <v>0.20597741950564299</v>
      </c>
    </row>
    <row r="442" spans="2:22" ht="15.6">
      <c r="B442" s="120" t="s">
        <v>145</v>
      </c>
      <c r="C442" s="121" t="s">
        <v>10</v>
      </c>
      <c r="D442" s="78" t="s">
        <v>127</v>
      </c>
      <c r="E442" s="77" t="s">
        <v>138</v>
      </c>
      <c r="F442" s="261">
        <v>22</v>
      </c>
      <c r="G442" s="686">
        <v>7069</v>
      </c>
      <c r="H442" s="687">
        <v>7069</v>
      </c>
      <c r="I442" s="688">
        <v>2.35</v>
      </c>
      <c r="J442" s="689">
        <v>62.478568397227299</v>
      </c>
      <c r="K442" s="689">
        <v>0.16932246708938881</v>
      </c>
      <c r="L442" s="689">
        <v>62.146696361732097</v>
      </c>
      <c r="M442" s="689">
        <v>62.810440432722601</v>
      </c>
      <c r="N442" s="689">
        <v>14.2340072148037</v>
      </c>
      <c r="O442" s="690">
        <v>76</v>
      </c>
      <c r="P442" s="689">
        <v>0.39201422883311543</v>
      </c>
      <c r="Q442" s="689">
        <v>75.231652111487094</v>
      </c>
      <c r="R442" s="689">
        <v>76.558347888512898</v>
      </c>
      <c r="S442" s="689">
        <v>0.16749186589333701</v>
      </c>
      <c r="T442" s="689">
        <v>4.4413204784968501E-3</v>
      </c>
      <c r="U442" s="689">
        <v>0.15878703764301999</v>
      </c>
      <c r="V442" s="689">
        <v>0.17619669414365399</v>
      </c>
    </row>
    <row r="443" spans="2:22" ht="15.6">
      <c r="B443" s="120" t="s">
        <v>145</v>
      </c>
      <c r="C443" s="121" t="s">
        <v>10</v>
      </c>
      <c r="D443" s="78" t="s">
        <v>127</v>
      </c>
      <c r="E443" s="77" t="s">
        <v>139</v>
      </c>
      <c r="F443" s="261">
        <v>22</v>
      </c>
      <c r="G443" s="686">
        <v>10895</v>
      </c>
      <c r="H443" s="687">
        <v>10895</v>
      </c>
      <c r="I443" s="688">
        <v>2.35</v>
      </c>
      <c r="J443" s="689">
        <v>61.939146397430001</v>
      </c>
      <c r="K443" s="689">
        <v>0.12086086728188754</v>
      </c>
      <c r="L443" s="689">
        <v>61.702259097557501</v>
      </c>
      <c r="M443" s="689">
        <v>62.176033697302501</v>
      </c>
      <c r="N443" s="689">
        <v>12.614180746603299</v>
      </c>
      <c r="O443" s="690">
        <v>74</v>
      </c>
      <c r="P443" s="689">
        <v>7.3260399201527326E-2</v>
      </c>
      <c r="Q443" s="689">
        <v>73.856409617565006</v>
      </c>
      <c r="R443" s="689">
        <v>74.133590382435003</v>
      </c>
      <c r="S443" s="689">
        <v>0.13336392840752601</v>
      </c>
      <c r="T443" s="689">
        <v>3.25704645804325E-3</v>
      </c>
      <c r="U443" s="689">
        <v>0.12698023460343399</v>
      </c>
      <c r="V443" s="689">
        <v>0.13974762221161899</v>
      </c>
    </row>
    <row r="444" spans="2:22" ht="15.6">
      <c r="B444" s="120" t="s">
        <v>145</v>
      </c>
      <c r="C444" s="121" t="s">
        <v>10</v>
      </c>
      <c r="D444" s="78" t="s">
        <v>127</v>
      </c>
      <c r="E444" s="77" t="s">
        <v>140</v>
      </c>
      <c r="F444" s="261">
        <v>22</v>
      </c>
      <c r="G444" s="686">
        <v>205</v>
      </c>
      <c r="H444" s="687">
        <v>205</v>
      </c>
      <c r="I444" s="688">
        <v>2.35</v>
      </c>
      <c r="J444" s="689">
        <v>46.1024390243902</v>
      </c>
      <c r="K444" s="689">
        <v>1.3599004350583688</v>
      </c>
      <c r="L444" s="689">
        <v>43.437034171675798</v>
      </c>
      <c r="M444" s="689">
        <v>48.767843877104703</v>
      </c>
      <c r="N444" s="689">
        <v>19.3556559070114</v>
      </c>
      <c r="O444" s="690">
        <v>62</v>
      </c>
      <c r="P444" s="689">
        <v>1.9432236144558175</v>
      </c>
      <c r="Q444" s="689">
        <v>58.191281715666598</v>
      </c>
      <c r="R444" s="689">
        <v>65.628718284333402</v>
      </c>
      <c r="S444" s="689">
        <v>0.6</v>
      </c>
      <c r="T444" s="689">
        <v>3.42159569107321E-2</v>
      </c>
      <c r="U444" s="689">
        <v>0.53293795622941398</v>
      </c>
      <c r="V444" s="689">
        <v>0.66706204377058598</v>
      </c>
    </row>
    <row r="445" spans="2:22" ht="15.6">
      <c r="B445" s="129" t="s">
        <v>146</v>
      </c>
      <c r="C445" s="130" t="s">
        <v>128</v>
      </c>
      <c r="D445" s="98" t="s">
        <v>127</v>
      </c>
      <c r="E445" s="97" t="s">
        <v>121</v>
      </c>
      <c r="F445" s="351">
        <v>10</v>
      </c>
      <c r="G445" s="706">
        <v>219478</v>
      </c>
      <c r="H445" s="706">
        <v>219478</v>
      </c>
      <c r="I445" s="706">
        <v>0.11</v>
      </c>
      <c r="J445" s="698">
        <v>113.195308869226</v>
      </c>
      <c r="K445" s="698">
        <v>4.9865246175001203E-2</v>
      </c>
      <c r="L445" s="698">
        <v>113.09757298672299</v>
      </c>
      <c r="M445" s="698">
        <v>113.293044751729</v>
      </c>
      <c r="N445" s="698">
        <v>23.361409904744999</v>
      </c>
      <c r="O445" s="699">
        <v>138</v>
      </c>
      <c r="P445" s="698">
        <v>0.57763664696582329</v>
      </c>
      <c r="Q445" s="698">
        <v>136.86783217194699</v>
      </c>
      <c r="R445" s="698">
        <v>138.60216782805301</v>
      </c>
      <c r="S445" s="698">
        <v>0.45969983324068903</v>
      </c>
      <c r="T445" s="698">
        <v>1.06379814059166E-3</v>
      </c>
      <c r="U445" s="698">
        <v>0.45761482718186303</v>
      </c>
      <c r="V445" s="698">
        <v>0.46178483929951603</v>
      </c>
    </row>
    <row r="446" spans="2:22" ht="15.6">
      <c r="B446" s="129" t="s">
        <v>146</v>
      </c>
      <c r="C446" s="130" t="s">
        <v>131</v>
      </c>
      <c r="D446" s="98" t="s">
        <v>127</v>
      </c>
      <c r="E446" s="97" t="s">
        <v>121</v>
      </c>
      <c r="F446" s="351">
        <v>42</v>
      </c>
      <c r="G446" s="696">
        <v>85984</v>
      </c>
      <c r="H446" s="696">
        <v>85984</v>
      </c>
      <c r="I446" s="706">
        <v>3.57</v>
      </c>
      <c r="J446" s="698">
        <v>87.388328061034599</v>
      </c>
      <c r="K446" s="698">
        <v>5.7565863758211683E-2</v>
      </c>
      <c r="L446" s="698">
        <v>87.275498968068504</v>
      </c>
      <c r="M446" s="698">
        <v>87.501157154000694</v>
      </c>
      <c r="N446" s="698">
        <v>16.8801271914088</v>
      </c>
      <c r="O446" s="699">
        <v>103</v>
      </c>
      <c r="P446" s="698">
        <v>0.74013835943520601</v>
      </c>
      <c r="Q446" s="698">
        <v>101.549328815507</v>
      </c>
      <c r="R446" s="698">
        <v>103.51067118449301</v>
      </c>
      <c r="S446" s="698">
        <v>0.49253349460364698</v>
      </c>
      <c r="T446" s="698">
        <v>1.70495434435984E-3</v>
      </c>
      <c r="U446" s="698">
        <v>0.48919184546705802</v>
      </c>
      <c r="V446" s="698">
        <v>0.495875143740236</v>
      </c>
    </row>
    <row r="447" spans="2:22" ht="15.6">
      <c r="B447" s="129" t="s">
        <v>146</v>
      </c>
      <c r="C447" s="130" t="s">
        <v>134</v>
      </c>
      <c r="D447" s="98" t="s">
        <v>127</v>
      </c>
      <c r="E447" s="97" t="s">
        <v>121</v>
      </c>
      <c r="F447" s="351">
        <v>22</v>
      </c>
      <c r="G447" s="696">
        <v>60381</v>
      </c>
      <c r="H447" s="696">
        <v>60381</v>
      </c>
      <c r="I447" s="706">
        <v>2.35</v>
      </c>
      <c r="J447" s="698">
        <v>61.528444378198401</v>
      </c>
      <c r="K447" s="698">
        <v>5.7285479559744189E-2</v>
      </c>
      <c r="L447" s="698">
        <v>61.416164838261302</v>
      </c>
      <c r="M447" s="698">
        <v>61.6407239181355</v>
      </c>
      <c r="N447" s="698">
        <v>14.0764771030021</v>
      </c>
      <c r="O447" s="699">
        <v>75</v>
      </c>
      <c r="P447" s="698">
        <v>0</v>
      </c>
      <c r="Q447" s="698">
        <v>75</v>
      </c>
      <c r="R447" s="698">
        <v>75</v>
      </c>
      <c r="S447" s="698">
        <v>0.18702903231148901</v>
      </c>
      <c r="T447" s="698">
        <v>1.58687194111409E-3</v>
      </c>
      <c r="U447" s="698">
        <v>0.183918820434295</v>
      </c>
      <c r="V447" s="698">
        <v>0.190139244188682</v>
      </c>
    </row>
    <row r="448" spans="2:22" ht="15.6">
      <c r="B448" s="129" t="s">
        <v>146</v>
      </c>
      <c r="C448" s="97" t="s">
        <v>135</v>
      </c>
      <c r="D448" s="98" t="s">
        <v>136</v>
      </c>
      <c r="E448" s="130" t="s">
        <v>137</v>
      </c>
      <c r="F448" s="711">
        <v>80</v>
      </c>
      <c r="G448" s="696">
        <v>232480</v>
      </c>
      <c r="H448" s="696">
        <v>232480</v>
      </c>
      <c r="I448" s="706"/>
      <c r="J448" s="698">
        <v>104.463579662767</v>
      </c>
      <c r="K448" s="698">
        <v>6.5243206709698201E-2</v>
      </c>
      <c r="L448" s="698">
        <v>104.33570297761599</v>
      </c>
      <c r="M448" s="698">
        <v>104.591456347917</v>
      </c>
      <c r="N448" s="698">
        <v>31.458196163259899</v>
      </c>
      <c r="O448" s="699">
        <v>105</v>
      </c>
      <c r="P448" s="698">
        <v>0</v>
      </c>
      <c r="Q448" s="698">
        <v>105</v>
      </c>
      <c r="R448" s="698">
        <v>105</v>
      </c>
      <c r="S448" s="698">
        <v>0.45055141621523298</v>
      </c>
      <c r="T448" s="698">
        <v>1.51969140367859E-3</v>
      </c>
      <c r="U448" s="698">
        <v>0.44757287577291299</v>
      </c>
      <c r="V448" s="698">
        <v>0.45352995665755202</v>
      </c>
    </row>
    <row r="449" spans="2:22" ht="15.6">
      <c r="B449" s="129" t="s">
        <v>146</v>
      </c>
      <c r="C449" s="97" t="s">
        <v>135</v>
      </c>
      <c r="D449" s="98" t="s">
        <v>136</v>
      </c>
      <c r="E449" s="130" t="s">
        <v>138</v>
      </c>
      <c r="F449" s="711">
        <v>80</v>
      </c>
      <c r="G449" s="696">
        <v>44132</v>
      </c>
      <c r="H449" s="696">
        <v>44132</v>
      </c>
      <c r="I449" s="706"/>
      <c r="J449" s="698">
        <v>94.774540016314702</v>
      </c>
      <c r="K449" s="698">
        <v>0.11234484935362399</v>
      </c>
      <c r="L449" s="698">
        <v>94.554344111581599</v>
      </c>
      <c r="M449" s="698">
        <v>94.994735921047806</v>
      </c>
      <c r="N449" s="698">
        <v>23.6007627941908</v>
      </c>
      <c r="O449" s="699">
        <v>100</v>
      </c>
      <c r="P449" s="698">
        <v>0.23353513964872583</v>
      </c>
      <c r="Q449" s="698">
        <v>99.542271126288497</v>
      </c>
      <c r="R449" s="698">
        <v>100.587728873711</v>
      </c>
      <c r="S449" s="698">
        <v>0.50525029093891405</v>
      </c>
      <c r="T449" s="698">
        <v>3.6368575405402201E-3</v>
      </c>
      <c r="U449" s="698">
        <v>0.498122181086326</v>
      </c>
      <c r="V449" s="698">
        <v>0.51237840079150099</v>
      </c>
    </row>
    <row r="450" spans="2:22" ht="15.6">
      <c r="B450" s="129" t="s">
        <v>146</v>
      </c>
      <c r="C450" s="97" t="s">
        <v>135</v>
      </c>
      <c r="D450" s="98" t="s">
        <v>136</v>
      </c>
      <c r="E450" s="130" t="s">
        <v>139</v>
      </c>
      <c r="F450" s="711">
        <v>80</v>
      </c>
      <c r="G450" s="696">
        <v>88035</v>
      </c>
      <c r="H450" s="712">
        <v>88035</v>
      </c>
      <c r="I450" s="713"/>
      <c r="J450" s="698">
        <v>84.952564321008694</v>
      </c>
      <c r="K450" s="698">
        <v>4.3194350823061216E-2</v>
      </c>
      <c r="L450" s="698">
        <v>84.867903393395494</v>
      </c>
      <c r="M450" s="698">
        <v>85.037225248621894</v>
      </c>
      <c r="N450" s="698">
        <v>12.816122351302299</v>
      </c>
      <c r="O450" s="699">
        <v>88</v>
      </c>
      <c r="P450" s="698">
        <v>0</v>
      </c>
      <c r="Q450" s="698">
        <v>88</v>
      </c>
      <c r="R450" s="698">
        <v>88</v>
      </c>
      <c r="S450" s="698">
        <v>0.13297239959562401</v>
      </c>
      <c r="T450" s="698">
        <v>1.97113527597978E-3</v>
      </c>
      <c r="U450" s="698">
        <v>0.129109045415574</v>
      </c>
      <c r="V450" s="698">
        <v>0.136835753775675</v>
      </c>
    </row>
    <row r="451" spans="2:22" ht="15.6">
      <c r="B451" s="129" t="s">
        <v>146</v>
      </c>
      <c r="C451" s="97" t="s">
        <v>135</v>
      </c>
      <c r="D451" s="98" t="s">
        <v>136</v>
      </c>
      <c r="E451" s="130" t="s">
        <v>140</v>
      </c>
      <c r="F451" s="711">
        <v>74</v>
      </c>
      <c r="G451" s="696">
        <v>1196</v>
      </c>
      <c r="H451" s="712">
        <v>1196</v>
      </c>
      <c r="I451" s="713"/>
      <c r="J451" s="698">
        <v>105.305183946488</v>
      </c>
      <c r="K451" s="698">
        <v>1.3483351763826523</v>
      </c>
      <c r="L451" s="698">
        <v>102.662447000778</v>
      </c>
      <c r="M451" s="698">
        <v>107.947920892198</v>
      </c>
      <c r="N451" s="698">
        <v>46.583416948636199</v>
      </c>
      <c r="O451" s="699">
        <v>106</v>
      </c>
      <c r="P451" s="698">
        <v>2.7353928511209173</v>
      </c>
      <c r="Q451" s="698">
        <v>100.638630011803</v>
      </c>
      <c r="R451" s="698">
        <v>112.261369988197</v>
      </c>
      <c r="S451" s="698">
        <v>0.65269469003123504</v>
      </c>
      <c r="T451" s="698">
        <v>2.12085115462665E-2</v>
      </c>
      <c r="U451" s="698">
        <v>0.61112677090696899</v>
      </c>
      <c r="V451" s="698">
        <v>0.69426260915550198</v>
      </c>
    </row>
    <row r="452" spans="2:22" ht="15.6">
      <c r="B452" s="131" t="s">
        <v>146</v>
      </c>
      <c r="C452" s="131" t="s">
        <v>135</v>
      </c>
      <c r="D452" s="132" t="s">
        <v>136</v>
      </c>
      <c r="E452" s="133" t="s">
        <v>121</v>
      </c>
      <c r="F452" s="326">
        <v>80</v>
      </c>
      <c r="G452" s="714">
        <v>365843</v>
      </c>
      <c r="H452" s="715">
        <v>365843</v>
      </c>
      <c r="I452" s="326"/>
      <c r="J452" s="716">
        <v>98.602479752243497</v>
      </c>
      <c r="K452" s="716">
        <v>4.708937322249955E-2</v>
      </c>
      <c r="L452" s="716">
        <v>98.510184580727397</v>
      </c>
      <c r="M452" s="716">
        <v>98.694774923759596</v>
      </c>
      <c r="N452" s="716">
        <v>28.482416194797</v>
      </c>
      <c r="O452" s="717">
        <v>101</v>
      </c>
      <c r="P452" s="716">
        <v>0</v>
      </c>
      <c r="Q452" s="716">
        <v>101</v>
      </c>
      <c r="R452" s="716">
        <v>101</v>
      </c>
      <c r="S452" s="716">
        <v>0.39920944321427299</v>
      </c>
      <c r="T452" s="716">
        <v>1.23898659693601E-3</v>
      </c>
      <c r="U452" s="716">
        <v>0.396781074087796</v>
      </c>
      <c r="V452" s="716">
        <v>0.40163781234075002</v>
      </c>
    </row>
    <row r="453" spans="2:22" ht="15.6">
      <c r="B453" s="140"/>
    </row>
    <row r="454" spans="2:22">
      <c r="B454" s="147" t="s">
        <v>147</v>
      </c>
      <c r="C454" s="148"/>
      <c r="D454" s="148"/>
      <c r="E454" s="148"/>
    </row>
    <row r="455" spans="2:22">
      <c r="B455" s="149"/>
      <c r="C455" s="148" t="s">
        <v>148</v>
      </c>
      <c r="D455" s="148" t="s">
        <v>149</v>
      </c>
      <c r="F455"/>
      <c r="G455"/>
      <c r="H455"/>
      <c r="I455"/>
      <c r="J455"/>
    </row>
    <row r="456" spans="2:22">
      <c r="B456" s="152"/>
      <c r="C456" s="148" t="s">
        <v>150</v>
      </c>
      <c r="D456" s="148" t="s">
        <v>151</v>
      </c>
      <c r="F456"/>
      <c r="G456"/>
      <c r="H456"/>
      <c r="I456"/>
      <c r="J456"/>
    </row>
    <row r="457" spans="2:22">
      <c r="B457" s="153"/>
      <c r="C457" s="148" t="s">
        <v>152</v>
      </c>
      <c r="D457" s="148" t="s">
        <v>153</v>
      </c>
      <c r="F457"/>
      <c r="G457"/>
      <c r="H457"/>
      <c r="I457"/>
      <c r="J457"/>
    </row>
    <row r="458" spans="2:22">
      <c r="B458" s="154"/>
      <c r="C458" s="148" t="s">
        <v>154</v>
      </c>
      <c r="D458" s="148" t="s">
        <v>155</v>
      </c>
      <c r="F458"/>
      <c r="G458"/>
      <c r="H458"/>
      <c r="I458"/>
      <c r="J458"/>
    </row>
    <row r="459" spans="2:22">
      <c r="B459" s="155"/>
      <c r="C459" s="148" t="s">
        <v>156</v>
      </c>
      <c r="D459" s="148" t="s">
        <v>157</v>
      </c>
      <c r="F459"/>
      <c r="G459"/>
      <c r="H459"/>
      <c r="I459"/>
      <c r="J459"/>
    </row>
    <row r="460" spans="2:22">
      <c r="B460"/>
      <c r="F460"/>
      <c r="G460"/>
      <c r="H460"/>
      <c r="I460"/>
      <c r="J460"/>
    </row>
    <row r="461" spans="2:22">
      <c r="B461" s="156" t="s">
        <v>158</v>
      </c>
      <c r="C461" s="148" t="s">
        <v>159</v>
      </c>
      <c r="D461" s="148"/>
      <c r="F461"/>
      <c r="G461"/>
      <c r="H461"/>
      <c r="I461"/>
      <c r="J461"/>
    </row>
    <row r="462" spans="2:22">
      <c r="B462" s="156" t="s">
        <v>102</v>
      </c>
      <c r="C462" s="156" t="s">
        <v>160</v>
      </c>
      <c r="D462" s="156"/>
    </row>
    <row r="463" spans="2:22">
      <c r="B463" s="156" t="s">
        <v>114</v>
      </c>
      <c r="C463" s="156" t="s">
        <v>161</v>
      </c>
      <c r="D463" s="156"/>
    </row>
    <row r="464" spans="2:22">
      <c r="B464" s="156" t="s">
        <v>162</v>
      </c>
      <c r="C464" s="156" t="s">
        <v>163</v>
      </c>
      <c r="D464" s="156"/>
    </row>
    <row r="465" spans="2:4">
      <c r="B465" s="156" t="s">
        <v>164</v>
      </c>
      <c r="C465" s="156" t="s">
        <v>165</v>
      </c>
      <c r="D465" s="156"/>
    </row>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C3FE5-B634-4FE4-9C59-BF46673C5F39}">
  <dimension ref="B1:Z465"/>
  <sheetViews>
    <sheetView workbookViewId="0">
      <selection activeCell="E17" sqref="E17"/>
    </sheetView>
  </sheetViews>
  <sheetFormatPr defaultRowHeight="14.4"/>
  <cols>
    <col min="1" max="1" width="5.77734375" customWidth="1"/>
    <col min="2" max="2" width="24.21875" style="157" customWidth="1"/>
    <col min="3" max="3" width="19.21875" customWidth="1"/>
    <col min="4" max="4" width="16.21875" customWidth="1"/>
    <col min="5" max="5" width="42.77734375" customWidth="1"/>
    <col min="6" max="6" width="20.44140625" style="143" customWidth="1"/>
    <col min="7" max="7" width="10.77734375" style="143" customWidth="1"/>
    <col min="8" max="8" width="23.77734375" style="143" customWidth="1"/>
    <col min="9" max="9" width="28" style="143" customWidth="1"/>
    <col min="10" max="10" width="24" style="143" customWidth="1"/>
    <col min="11" max="11" width="12.21875" style="144" customWidth="1"/>
    <col min="12" max="12" width="27.44140625" customWidth="1"/>
    <col min="13" max="13" width="28" customWidth="1"/>
    <col min="14" max="14" width="37" customWidth="1"/>
    <col min="15" max="15" width="32.77734375" customWidth="1"/>
    <col min="16" max="16" width="12.21875" style="144" customWidth="1"/>
    <col min="17" max="17" width="27.44140625" customWidth="1"/>
    <col min="18" max="18" width="28" customWidth="1"/>
    <col min="19" max="19" width="12.5546875" customWidth="1"/>
    <col min="20" max="20" width="12.21875" style="144" customWidth="1"/>
    <col min="21" max="21" width="27.44140625" customWidth="1"/>
    <col min="22" max="22" width="28" customWidth="1"/>
    <col min="33" max="33" width="12.77734375" bestFit="1" customWidth="1"/>
  </cols>
  <sheetData>
    <row r="1" spans="2:25" ht="20.399999999999999">
      <c r="B1" s="26" t="s">
        <v>96</v>
      </c>
      <c r="C1" s="27"/>
      <c r="D1" s="27"/>
      <c r="E1" s="27"/>
      <c r="F1" s="30"/>
      <c r="G1" s="30"/>
      <c r="H1" s="30"/>
      <c r="I1" s="30"/>
      <c r="J1" s="30"/>
      <c r="K1" s="30"/>
      <c r="L1" s="30"/>
      <c r="M1" s="27"/>
      <c r="N1" s="30"/>
      <c r="O1" s="30"/>
      <c r="P1" s="30"/>
      <c r="Q1" s="30"/>
      <c r="R1" s="27"/>
      <c r="S1" s="30"/>
      <c r="T1" s="30"/>
      <c r="U1" s="30"/>
      <c r="V1" s="27"/>
    </row>
    <row r="2" spans="2:25" s="44" customFormat="1" ht="15.6">
      <c r="B2" s="35" t="s">
        <v>97</v>
      </c>
      <c r="C2" s="36" t="s">
        <v>98</v>
      </c>
      <c r="D2" s="36" t="s">
        <v>99</v>
      </c>
      <c r="E2" s="36" t="s">
        <v>100</v>
      </c>
      <c r="F2" s="36" t="s">
        <v>101</v>
      </c>
      <c r="G2" s="36" t="s">
        <v>102</v>
      </c>
      <c r="H2" s="36" t="s">
        <v>103</v>
      </c>
      <c r="I2" s="36" t="s">
        <v>104</v>
      </c>
      <c r="J2" s="36" t="s">
        <v>105</v>
      </c>
      <c r="K2" s="36" t="s">
        <v>106</v>
      </c>
      <c r="L2" s="164" t="s">
        <v>107</v>
      </c>
      <c r="M2" s="164" t="s">
        <v>108</v>
      </c>
      <c r="N2" s="36" t="s">
        <v>109</v>
      </c>
      <c r="O2" s="36" t="s">
        <v>110</v>
      </c>
      <c r="P2" s="36" t="s">
        <v>111</v>
      </c>
      <c r="Q2" s="164" t="s">
        <v>112</v>
      </c>
      <c r="R2" s="164" t="s">
        <v>113</v>
      </c>
      <c r="S2" s="36" t="s">
        <v>114</v>
      </c>
      <c r="T2" s="36" t="s">
        <v>115</v>
      </c>
      <c r="U2" s="164" t="s">
        <v>116</v>
      </c>
      <c r="V2" s="164" t="s">
        <v>117</v>
      </c>
      <c r="W2" s="43"/>
      <c r="Y2" s="43"/>
    </row>
    <row r="3" spans="2:25">
      <c r="B3" s="45" t="s">
        <v>18</v>
      </c>
      <c r="C3" s="46" t="s">
        <v>14</v>
      </c>
      <c r="D3" s="47">
        <v>140</v>
      </c>
      <c r="E3" s="46" t="s">
        <v>31</v>
      </c>
      <c r="F3" s="304">
        <v>6</v>
      </c>
      <c r="G3" s="672">
        <v>93003</v>
      </c>
      <c r="H3" s="672">
        <v>93003</v>
      </c>
      <c r="I3" s="673">
        <v>0.11</v>
      </c>
      <c r="J3" s="674">
        <v>124.19814414588799</v>
      </c>
      <c r="K3" s="674">
        <v>6.5018796934183179E-2</v>
      </c>
      <c r="L3" s="674">
        <v>124.070707303897</v>
      </c>
      <c r="M3" s="674">
        <v>124.32558098787899</v>
      </c>
      <c r="N3" s="674">
        <v>19.828494284878701</v>
      </c>
      <c r="O3" s="675">
        <v>144</v>
      </c>
      <c r="P3" s="674">
        <v>0.40346769449183684</v>
      </c>
      <c r="Q3" s="674">
        <v>143.209203318796</v>
      </c>
      <c r="R3" s="674">
        <v>144.53079668120401</v>
      </c>
      <c r="S3" s="674">
        <v>0.80337193423868003</v>
      </c>
      <c r="T3" s="674">
        <v>1.3032646106528199E-3</v>
      </c>
      <c r="U3" s="674">
        <v>0.800817582519327</v>
      </c>
      <c r="V3" s="674">
        <v>0.80592628595803395</v>
      </c>
    </row>
    <row r="4" spans="2:25">
      <c r="B4" s="45" t="s">
        <v>18</v>
      </c>
      <c r="C4" s="46" t="s">
        <v>14</v>
      </c>
      <c r="D4" s="47">
        <v>140</v>
      </c>
      <c r="E4" s="46" t="s">
        <v>118</v>
      </c>
      <c r="F4" s="304">
        <v>6</v>
      </c>
      <c r="G4" s="672">
        <v>19919</v>
      </c>
      <c r="H4" s="672">
        <v>19919</v>
      </c>
      <c r="I4" s="673">
        <v>0.11</v>
      </c>
      <c r="J4" s="674">
        <v>106.908378934685</v>
      </c>
      <c r="K4" s="674">
        <v>0.12876552354745421</v>
      </c>
      <c r="L4" s="674">
        <v>106.65599850853199</v>
      </c>
      <c r="M4" s="674">
        <v>107.16075936083899</v>
      </c>
      <c r="N4" s="674">
        <v>18.172511502056899</v>
      </c>
      <c r="O4" s="675">
        <v>128</v>
      </c>
      <c r="P4" s="674">
        <v>0.30303329018112535</v>
      </c>
      <c r="Q4" s="674">
        <v>127.40605475124499</v>
      </c>
      <c r="R4" s="674">
        <v>129.033945248755</v>
      </c>
      <c r="S4" s="674">
        <v>0.95125257292032706</v>
      </c>
      <c r="T4" s="674">
        <v>1.5257732817406701E-3</v>
      </c>
      <c r="U4" s="674">
        <v>0.94826211221595402</v>
      </c>
      <c r="V4" s="674">
        <v>0.95424303362470098</v>
      </c>
    </row>
    <row r="5" spans="2:25">
      <c r="B5" s="45" t="s">
        <v>18</v>
      </c>
      <c r="C5" s="46" t="s">
        <v>14</v>
      </c>
      <c r="D5" s="47" t="s">
        <v>689</v>
      </c>
      <c r="E5" s="46" t="s">
        <v>119</v>
      </c>
      <c r="F5" s="304">
        <v>6</v>
      </c>
      <c r="G5" s="672">
        <v>43845</v>
      </c>
      <c r="H5" s="672">
        <v>43845</v>
      </c>
      <c r="I5" s="673">
        <v>0.11</v>
      </c>
      <c r="J5" s="674">
        <v>90.667077203786107</v>
      </c>
      <c r="K5" s="674">
        <v>3.3048387452808761E-2</v>
      </c>
      <c r="L5" s="674">
        <v>90.602302364378602</v>
      </c>
      <c r="M5" s="674">
        <v>90.731852043193499</v>
      </c>
      <c r="N5" s="674">
        <v>6.9200033031312103</v>
      </c>
      <c r="O5" s="675">
        <v>95</v>
      </c>
      <c r="P5" s="674">
        <v>0.30684490281811438</v>
      </c>
      <c r="Q5" s="674">
        <v>94.398583990476496</v>
      </c>
      <c r="R5" s="674">
        <v>96.111416009523495</v>
      </c>
      <c r="S5" s="674">
        <v>3.1041167750028499E-2</v>
      </c>
      <c r="T5" s="674">
        <v>8.2825039384169298E-4</v>
      </c>
      <c r="U5" s="674">
        <v>2.9417826795113001E-2</v>
      </c>
      <c r="V5" s="674">
        <v>3.2664508704944001E-2</v>
      </c>
    </row>
    <row r="6" spans="2:25">
      <c r="B6" s="45" t="s">
        <v>18</v>
      </c>
      <c r="C6" s="46" t="s">
        <v>14</v>
      </c>
      <c r="D6" s="47">
        <v>140</v>
      </c>
      <c r="E6" s="46" t="s">
        <v>34</v>
      </c>
      <c r="F6" s="304">
        <v>6</v>
      </c>
      <c r="G6" s="672">
        <v>671</v>
      </c>
      <c r="H6" s="672">
        <v>671</v>
      </c>
      <c r="I6" s="673">
        <v>0.11</v>
      </c>
      <c r="J6" s="674">
        <v>141.230998509687</v>
      </c>
      <c r="K6" s="674">
        <v>0.92250642596326604</v>
      </c>
      <c r="L6" s="674">
        <v>139.422885914799</v>
      </c>
      <c r="M6" s="674">
        <v>143.039111104575</v>
      </c>
      <c r="N6" s="674">
        <v>23.853570565074399</v>
      </c>
      <c r="O6" s="675">
        <v>167</v>
      </c>
      <c r="P6" s="674">
        <v>1.2021641048127489</v>
      </c>
      <c r="Q6" s="674">
        <v>164.64375835456701</v>
      </c>
      <c r="R6" s="674">
        <v>170.816241645433</v>
      </c>
      <c r="S6" s="674">
        <v>0.48435171385991099</v>
      </c>
      <c r="T6" s="674">
        <v>1.92928305387014E-2</v>
      </c>
      <c r="U6" s="674">
        <v>0.44653846054595497</v>
      </c>
      <c r="V6" s="674">
        <v>0.52216496717386596</v>
      </c>
    </row>
    <row r="7" spans="2:25" s="66" customFormat="1" ht="15.6">
      <c r="B7" s="54" t="s">
        <v>18</v>
      </c>
      <c r="C7" s="55" t="s">
        <v>14</v>
      </c>
      <c r="D7" s="56" t="s">
        <v>690</v>
      </c>
      <c r="E7" s="57" t="s">
        <v>121</v>
      </c>
      <c r="F7" s="307">
        <v>6</v>
      </c>
      <c r="G7" s="677">
        <v>157438</v>
      </c>
      <c r="H7" s="677">
        <v>157438</v>
      </c>
      <c r="I7" s="678">
        <v>0.11</v>
      </c>
      <c r="J7" s="679">
        <v>112.74515682363899</v>
      </c>
      <c r="K7" s="679">
        <v>5.6959277925510234E-2</v>
      </c>
      <c r="L7" s="679">
        <v>112.63351663890499</v>
      </c>
      <c r="M7" s="679">
        <v>112.856797008372</v>
      </c>
      <c r="N7" s="679">
        <v>22.600804502188701</v>
      </c>
      <c r="O7" s="680">
        <v>138</v>
      </c>
      <c r="P7" s="679">
        <v>0</v>
      </c>
      <c r="Q7" s="679">
        <v>138</v>
      </c>
      <c r="R7" s="679">
        <v>138</v>
      </c>
      <c r="S7" s="679">
        <v>0.60563523418742604</v>
      </c>
      <c r="T7" s="679">
        <v>1.2316855255999899E-3</v>
      </c>
      <c r="U7" s="679">
        <v>0.60322117489792904</v>
      </c>
      <c r="V7" s="679">
        <v>0.60804929347692305</v>
      </c>
    </row>
    <row r="8" spans="2:25">
      <c r="B8" s="45" t="s">
        <v>18</v>
      </c>
      <c r="C8" s="46" t="s">
        <v>691</v>
      </c>
      <c r="D8" s="47">
        <v>120</v>
      </c>
      <c r="E8" s="46" t="s">
        <v>31</v>
      </c>
      <c r="F8" s="304">
        <v>10</v>
      </c>
      <c r="G8" s="672">
        <v>129913</v>
      </c>
      <c r="H8" s="672">
        <v>129913</v>
      </c>
      <c r="I8" s="673">
        <v>0.11</v>
      </c>
      <c r="J8" s="674">
        <v>114.622370355546</v>
      </c>
      <c r="K8" s="674">
        <v>5.9273677179080886E-2</v>
      </c>
      <c r="L8" s="674">
        <v>114.506193948275</v>
      </c>
      <c r="M8" s="674">
        <v>114.738546762816</v>
      </c>
      <c r="N8" s="674">
        <v>21.364469360233201</v>
      </c>
      <c r="O8" s="675">
        <v>136</v>
      </c>
      <c r="P8" s="674">
        <v>0.16638041071173831</v>
      </c>
      <c r="Q8" s="674">
        <v>135.67389439500499</v>
      </c>
      <c r="R8" s="674">
        <v>136.396105604995</v>
      </c>
      <c r="S8" s="674">
        <v>0.61852932347032197</v>
      </c>
      <c r="T8" s="674">
        <v>1.3476726684254099E-3</v>
      </c>
      <c r="U8" s="674">
        <v>0.61588793355642502</v>
      </c>
      <c r="V8" s="674">
        <v>0.62117071338422003</v>
      </c>
    </row>
    <row r="9" spans="2:25">
      <c r="B9" s="45" t="s">
        <v>18</v>
      </c>
      <c r="C9" s="46" t="s">
        <v>691</v>
      </c>
      <c r="D9" s="47">
        <v>120</v>
      </c>
      <c r="E9" s="46" t="s">
        <v>118</v>
      </c>
      <c r="F9" s="304">
        <v>10</v>
      </c>
      <c r="G9" s="672">
        <v>22436</v>
      </c>
      <c r="H9" s="672">
        <v>22436</v>
      </c>
      <c r="I9" s="673">
        <v>0.11</v>
      </c>
      <c r="J9" s="674">
        <v>102.050677482617</v>
      </c>
      <c r="K9" s="674">
        <v>0.12212471786632907</v>
      </c>
      <c r="L9" s="674">
        <v>101.811313035599</v>
      </c>
      <c r="M9" s="674">
        <v>102.290041929636</v>
      </c>
      <c r="N9" s="674">
        <v>18.291985089292499</v>
      </c>
      <c r="O9" s="675">
        <v>122</v>
      </c>
      <c r="P9" s="674">
        <v>0.20048693502602369</v>
      </c>
      <c r="Q9" s="674">
        <v>121.60704560734899</v>
      </c>
      <c r="R9" s="674">
        <v>122.50295439265101</v>
      </c>
      <c r="S9" s="674">
        <v>0.836289891246211</v>
      </c>
      <c r="T9" s="674">
        <v>2.4702644957174998E-3</v>
      </c>
      <c r="U9" s="674">
        <v>0.83144826176412701</v>
      </c>
      <c r="V9" s="674">
        <v>0.841131520728296</v>
      </c>
    </row>
    <row r="10" spans="2:25">
      <c r="B10" s="45" t="s">
        <v>18</v>
      </c>
      <c r="C10" s="46" t="s">
        <v>691</v>
      </c>
      <c r="D10" s="47" t="s">
        <v>689</v>
      </c>
      <c r="E10" s="46" t="s">
        <v>119</v>
      </c>
      <c r="F10" s="304">
        <v>10</v>
      </c>
      <c r="G10" s="672">
        <v>34828</v>
      </c>
      <c r="H10" s="672">
        <v>34828</v>
      </c>
      <c r="I10" s="673">
        <v>0.11</v>
      </c>
      <c r="J10" s="674">
        <v>89.075657516940396</v>
      </c>
      <c r="K10" s="674">
        <v>4.5235533882959089E-2</v>
      </c>
      <c r="L10" s="674">
        <v>88.986995870529796</v>
      </c>
      <c r="M10" s="674">
        <v>89.164319163350996</v>
      </c>
      <c r="N10" s="674">
        <v>8.4418353037595502</v>
      </c>
      <c r="O10" s="675">
        <v>94</v>
      </c>
      <c r="P10" s="674">
        <v>0</v>
      </c>
      <c r="Q10" s="674">
        <v>94</v>
      </c>
      <c r="R10" s="674">
        <v>94</v>
      </c>
      <c r="S10" s="674">
        <v>0.104169059377512</v>
      </c>
      <c r="T10" s="674">
        <v>1.63688486268584E-3</v>
      </c>
      <c r="U10" s="674">
        <v>0.100960823974503</v>
      </c>
      <c r="V10" s="674">
        <v>0.10737729478052201</v>
      </c>
    </row>
    <row r="11" spans="2:25">
      <c r="B11" s="45" t="s">
        <v>18</v>
      </c>
      <c r="C11" s="46" t="s">
        <v>691</v>
      </c>
      <c r="D11" s="47">
        <v>120</v>
      </c>
      <c r="E11" s="46" t="s">
        <v>34</v>
      </c>
      <c r="F11" s="304">
        <v>9</v>
      </c>
      <c r="G11" s="672">
        <v>505</v>
      </c>
      <c r="H11" s="672">
        <v>505</v>
      </c>
      <c r="I11" s="673">
        <v>0.11</v>
      </c>
      <c r="J11" s="674">
        <v>103.60990099009901</v>
      </c>
      <c r="K11" s="674">
        <v>0.9727155009224504</v>
      </c>
      <c r="L11" s="674">
        <v>101.703378608291</v>
      </c>
      <c r="M11" s="674">
        <v>105.516423371907</v>
      </c>
      <c r="N11" s="674">
        <v>21.806970202092302</v>
      </c>
      <c r="O11" s="675">
        <v>125</v>
      </c>
      <c r="P11" s="674">
        <v>1.7908426520408185</v>
      </c>
      <c r="Q11" s="674">
        <v>121.489948402</v>
      </c>
      <c r="R11" s="674">
        <v>128.400051598</v>
      </c>
      <c r="S11" s="674">
        <v>0.79009900990099002</v>
      </c>
      <c r="T11" s="674">
        <v>1.8121840903495799E-2</v>
      </c>
      <c r="U11" s="674">
        <v>0.75458085411641096</v>
      </c>
      <c r="V11" s="674">
        <v>0.82561716568556898</v>
      </c>
    </row>
    <row r="12" spans="2:25" s="66" customFormat="1" ht="15.6">
      <c r="B12" s="54" t="s">
        <v>18</v>
      </c>
      <c r="C12" s="55" t="s">
        <v>691</v>
      </c>
      <c r="D12" s="56" t="s">
        <v>690</v>
      </c>
      <c r="E12" s="57" t="s">
        <v>121</v>
      </c>
      <c r="F12" s="307">
        <v>10</v>
      </c>
      <c r="G12" s="677">
        <v>187682</v>
      </c>
      <c r="H12" s="677">
        <v>187682</v>
      </c>
      <c r="I12" s="678">
        <v>0.11</v>
      </c>
      <c r="J12" s="679">
        <v>108.34920237422899</v>
      </c>
      <c r="K12" s="679">
        <v>5.0117333536221637E-2</v>
      </c>
      <c r="L12" s="679">
        <v>108.250972400498</v>
      </c>
      <c r="M12" s="679">
        <v>108.44743234795899</v>
      </c>
      <c r="N12" s="679">
        <v>21.7122308303198</v>
      </c>
      <c r="O12" s="680">
        <v>132</v>
      </c>
      <c r="P12" s="679">
        <v>0.15570603019795312</v>
      </c>
      <c r="Q12" s="679">
        <v>131.69481618081201</v>
      </c>
      <c r="R12" s="679">
        <v>132.36518381918799</v>
      </c>
      <c r="S12" s="679">
        <v>0.54957321426668504</v>
      </c>
      <c r="T12" s="679">
        <v>1.14845391301345E-3</v>
      </c>
      <c r="U12" s="679">
        <v>0.54732228594151999</v>
      </c>
      <c r="V12" s="679">
        <v>0.55182414259185097</v>
      </c>
    </row>
    <row r="13" spans="2:25">
      <c r="B13" s="45" t="s">
        <v>18</v>
      </c>
      <c r="C13" s="46" t="s">
        <v>14</v>
      </c>
      <c r="D13" s="47">
        <v>100</v>
      </c>
      <c r="E13" s="46" t="s">
        <v>31</v>
      </c>
      <c r="F13" s="304"/>
      <c r="G13" s="304"/>
      <c r="H13" s="304"/>
      <c r="I13" s="673">
        <v>0.11</v>
      </c>
      <c r="J13" s="332"/>
      <c r="K13" s="332"/>
      <c r="L13" s="332"/>
      <c r="M13" s="332"/>
      <c r="N13" s="332"/>
      <c r="O13" s="304"/>
      <c r="P13" s="332"/>
      <c r="Q13" s="332"/>
      <c r="R13" s="332"/>
      <c r="S13" s="332"/>
      <c r="T13" s="332"/>
      <c r="U13" s="332"/>
      <c r="V13" s="332"/>
    </row>
    <row r="14" spans="2:25">
      <c r="B14" s="45" t="s">
        <v>18</v>
      </c>
      <c r="C14" s="46" t="s">
        <v>14</v>
      </c>
      <c r="D14" s="47">
        <v>100</v>
      </c>
      <c r="E14" s="46" t="s">
        <v>118</v>
      </c>
      <c r="F14" s="304"/>
      <c r="G14" s="304"/>
      <c r="H14" s="304"/>
      <c r="I14" s="673">
        <v>0.11</v>
      </c>
      <c r="J14" s="332"/>
      <c r="K14" s="332"/>
      <c r="L14" s="332"/>
      <c r="M14" s="332"/>
      <c r="N14" s="332"/>
      <c r="O14" s="304"/>
      <c r="P14" s="332"/>
      <c r="Q14" s="332"/>
      <c r="R14" s="332"/>
      <c r="S14" s="332"/>
      <c r="T14" s="332"/>
      <c r="U14" s="332"/>
      <c r="V14" s="332"/>
    </row>
    <row r="15" spans="2:25">
      <c r="B15" s="45" t="s">
        <v>18</v>
      </c>
      <c r="C15" s="46" t="s">
        <v>14</v>
      </c>
      <c r="D15" s="47">
        <v>100</v>
      </c>
      <c r="E15" s="46" t="s">
        <v>119</v>
      </c>
      <c r="F15" s="304"/>
      <c r="G15" s="304"/>
      <c r="H15" s="304"/>
      <c r="I15" s="673">
        <v>0.11</v>
      </c>
      <c r="J15" s="332"/>
      <c r="K15" s="332"/>
      <c r="L15" s="332"/>
      <c r="M15" s="332"/>
      <c r="N15" s="332"/>
      <c r="O15" s="304"/>
      <c r="P15" s="332"/>
      <c r="Q15" s="332"/>
      <c r="R15" s="332"/>
      <c r="S15" s="332"/>
      <c r="T15" s="332"/>
      <c r="U15" s="332"/>
      <c r="V15" s="332"/>
    </row>
    <row r="16" spans="2:25">
      <c r="B16" s="45" t="s">
        <v>18</v>
      </c>
      <c r="C16" s="46" t="s">
        <v>14</v>
      </c>
      <c r="D16" s="47">
        <v>100</v>
      </c>
      <c r="E16" s="46" t="s">
        <v>34</v>
      </c>
      <c r="F16" s="304"/>
      <c r="G16" s="304"/>
      <c r="H16" s="304"/>
      <c r="I16" s="673">
        <v>0.11</v>
      </c>
      <c r="J16" s="332"/>
      <c r="K16" s="332"/>
      <c r="L16" s="332"/>
      <c r="M16" s="332"/>
      <c r="N16" s="332"/>
      <c r="O16" s="304"/>
      <c r="P16" s="332"/>
      <c r="Q16" s="332"/>
      <c r="R16" s="332"/>
      <c r="S16" s="332"/>
      <c r="T16" s="332"/>
      <c r="U16" s="332"/>
      <c r="V16" s="332"/>
    </row>
    <row r="17" spans="2:22" s="66" customFormat="1" ht="15.6">
      <c r="B17" s="54" t="s">
        <v>18</v>
      </c>
      <c r="C17" s="55" t="s">
        <v>14</v>
      </c>
      <c r="D17" s="56" t="s">
        <v>123</v>
      </c>
      <c r="E17" s="57" t="s">
        <v>121</v>
      </c>
      <c r="F17" s="307"/>
      <c r="G17" s="307"/>
      <c r="H17" s="307"/>
      <c r="I17" s="673">
        <v>0.11</v>
      </c>
      <c r="J17" s="335"/>
      <c r="K17" s="338"/>
      <c r="L17" s="335"/>
      <c r="M17" s="335"/>
      <c r="N17" s="335"/>
      <c r="O17" s="333"/>
      <c r="P17" s="338"/>
      <c r="Q17" s="335"/>
      <c r="R17" s="335"/>
      <c r="S17" s="336"/>
      <c r="T17" s="338"/>
      <c r="U17" s="335"/>
      <c r="V17" s="335"/>
    </row>
    <row r="18" spans="2:22">
      <c r="B18" s="45" t="s">
        <v>18</v>
      </c>
      <c r="C18" s="46" t="s">
        <v>14</v>
      </c>
      <c r="D18" s="47">
        <v>110</v>
      </c>
      <c r="E18" s="46" t="s">
        <v>31</v>
      </c>
      <c r="F18" s="304"/>
      <c r="G18" s="304"/>
      <c r="H18" s="304"/>
      <c r="I18" s="673">
        <v>0.11</v>
      </c>
      <c r="J18" s="332"/>
      <c r="K18" s="332"/>
      <c r="L18" s="332"/>
      <c r="M18" s="332"/>
      <c r="N18" s="332"/>
      <c r="O18" s="304"/>
      <c r="P18" s="332"/>
      <c r="Q18" s="332"/>
      <c r="R18" s="332"/>
      <c r="S18" s="332"/>
      <c r="T18" s="332"/>
      <c r="U18" s="332"/>
      <c r="V18" s="332"/>
    </row>
    <row r="19" spans="2:22">
      <c r="B19" s="45" t="s">
        <v>18</v>
      </c>
      <c r="C19" s="46" t="s">
        <v>14</v>
      </c>
      <c r="D19" s="47">
        <v>110</v>
      </c>
      <c r="E19" s="46" t="s">
        <v>118</v>
      </c>
      <c r="F19" s="304"/>
      <c r="G19" s="304"/>
      <c r="H19" s="304"/>
      <c r="I19" s="673">
        <v>0.11</v>
      </c>
      <c r="J19" s="332"/>
      <c r="K19" s="332"/>
      <c r="L19" s="332"/>
      <c r="M19" s="332"/>
      <c r="N19" s="332"/>
      <c r="O19" s="304"/>
      <c r="P19" s="332"/>
      <c r="Q19" s="332"/>
      <c r="R19" s="332"/>
      <c r="S19" s="332"/>
      <c r="T19" s="332"/>
      <c r="U19" s="332"/>
      <c r="V19" s="332"/>
    </row>
    <row r="20" spans="2:22">
      <c r="B20" s="45" t="s">
        <v>18</v>
      </c>
      <c r="C20" s="46" t="s">
        <v>14</v>
      </c>
      <c r="D20" s="47">
        <v>110</v>
      </c>
      <c r="E20" s="46" t="s">
        <v>119</v>
      </c>
      <c r="F20" s="304"/>
      <c r="G20" s="304"/>
      <c r="H20" s="304"/>
      <c r="I20" s="673">
        <v>0.11</v>
      </c>
      <c r="J20" s="332"/>
      <c r="K20" s="332"/>
      <c r="L20" s="332"/>
      <c r="M20" s="332"/>
      <c r="N20" s="332"/>
      <c r="O20" s="304"/>
      <c r="P20" s="332"/>
      <c r="Q20" s="332"/>
      <c r="R20" s="332"/>
      <c r="S20" s="332"/>
      <c r="T20" s="332"/>
      <c r="U20" s="332"/>
      <c r="V20" s="332"/>
    </row>
    <row r="21" spans="2:22">
      <c r="B21" s="45" t="s">
        <v>18</v>
      </c>
      <c r="C21" s="46" t="s">
        <v>14</v>
      </c>
      <c r="D21" s="47">
        <v>110</v>
      </c>
      <c r="E21" s="46" t="s">
        <v>34</v>
      </c>
      <c r="F21" s="304"/>
      <c r="G21" s="304"/>
      <c r="H21" s="304"/>
      <c r="I21" s="673">
        <v>0.11</v>
      </c>
      <c r="J21" s="332"/>
      <c r="K21" s="332"/>
      <c r="L21" s="332"/>
      <c r="M21" s="332"/>
      <c r="N21" s="332"/>
      <c r="O21" s="304"/>
      <c r="P21" s="332"/>
      <c r="Q21" s="332"/>
      <c r="R21" s="332"/>
      <c r="S21" s="332"/>
      <c r="T21" s="332"/>
      <c r="U21" s="332"/>
      <c r="V21" s="332"/>
    </row>
    <row r="22" spans="2:22" s="66" customFormat="1" ht="15.6">
      <c r="B22" s="54" t="s">
        <v>18</v>
      </c>
      <c r="C22" s="55" t="s">
        <v>14</v>
      </c>
      <c r="D22" s="56" t="s">
        <v>124</v>
      </c>
      <c r="E22" s="57" t="s">
        <v>121</v>
      </c>
      <c r="F22" s="307"/>
      <c r="G22" s="307"/>
      <c r="H22" s="307"/>
      <c r="I22" s="673">
        <v>0.11</v>
      </c>
      <c r="J22" s="335"/>
      <c r="K22" s="338"/>
      <c r="L22" s="335"/>
      <c r="M22" s="335"/>
      <c r="N22" s="335"/>
      <c r="O22" s="333"/>
      <c r="P22" s="338"/>
      <c r="Q22" s="335"/>
      <c r="R22" s="335"/>
      <c r="S22" s="336"/>
      <c r="T22" s="338"/>
      <c r="U22" s="335"/>
      <c r="V22" s="335"/>
    </row>
    <row r="23" spans="2:22">
      <c r="B23" s="45" t="s">
        <v>18</v>
      </c>
      <c r="C23" s="46" t="s">
        <v>14</v>
      </c>
      <c r="D23" s="47">
        <v>120</v>
      </c>
      <c r="E23" s="46" t="s">
        <v>31</v>
      </c>
      <c r="F23" s="304"/>
      <c r="G23" s="304"/>
      <c r="H23" s="304"/>
      <c r="I23" s="673">
        <v>0.11</v>
      </c>
      <c r="J23" s="332"/>
      <c r="K23" s="332"/>
      <c r="L23" s="332"/>
      <c r="M23" s="332"/>
      <c r="N23" s="332"/>
      <c r="O23" s="304"/>
      <c r="P23" s="332"/>
      <c r="Q23" s="332"/>
      <c r="R23" s="332"/>
      <c r="S23" s="332"/>
      <c r="T23" s="332"/>
      <c r="U23" s="332"/>
      <c r="V23" s="332"/>
    </row>
    <row r="24" spans="2:22">
      <c r="B24" s="45" t="s">
        <v>18</v>
      </c>
      <c r="C24" s="46" t="s">
        <v>14</v>
      </c>
      <c r="D24" s="47">
        <v>120</v>
      </c>
      <c r="E24" s="46" t="s">
        <v>118</v>
      </c>
      <c r="F24" s="304"/>
      <c r="G24" s="304"/>
      <c r="H24" s="304"/>
      <c r="I24" s="673">
        <v>0.11</v>
      </c>
      <c r="J24" s="332"/>
      <c r="K24" s="332"/>
      <c r="L24" s="332"/>
      <c r="M24" s="332"/>
      <c r="N24" s="332"/>
      <c r="O24" s="304"/>
      <c r="P24" s="332"/>
      <c r="Q24" s="332"/>
      <c r="R24" s="332"/>
      <c r="S24" s="332"/>
      <c r="T24" s="332"/>
      <c r="U24" s="332"/>
      <c r="V24" s="332"/>
    </row>
    <row r="25" spans="2:22">
      <c r="B25" s="45" t="s">
        <v>18</v>
      </c>
      <c r="C25" s="46" t="s">
        <v>14</v>
      </c>
      <c r="D25" s="47">
        <v>120</v>
      </c>
      <c r="E25" s="46" t="s">
        <v>119</v>
      </c>
      <c r="F25" s="304"/>
      <c r="G25" s="304"/>
      <c r="H25" s="304"/>
      <c r="I25" s="673">
        <v>0.11</v>
      </c>
      <c r="J25" s="332"/>
      <c r="K25" s="332"/>
      <c r="L25" s="332"/>
      <c r="M25" s="332"/>
      <c r="N25" s="332"/>
      <c r="O25" s="304"/>
      <c r="P25" s="332"/>
      <c r="Q25" s="332"/>
      <c r="R25" s="332"/>
      <c r="S25" s="332"/>
      <c r="T25" s="332"/>
      <c r="U25" s="332"/>
      <c r="V25" s="332"/>
    </row>
    <row r="26" spans="2:22">
      <c r="B26" s="45" t="s">
        <v>18</v>
      </c>
      <c r="C26" s="46" t="s">
        <v>14</v>
      </c>
      <c r="D26" s="47">
        <v>120</v>
      </c>
      <c r="E26" s="46" t="s">
        <v>34</v>
      </c>
      <c r="F26" s="304"/>
      <c r="G26" s="304"/>
      <c r="H26" s="304"/>
      <c r="I26" s="673">
        <v>0.11</v>
      </c>
      <c r="J26" s="332"/>
      <c r="K26" s="332"/>
      <c r="L26" s="332"/>
      <c r="M26" s="332"/>
      <c r="N26" s="332"/>
      <c r="O26" s="304"/>
      <c r="P26" s="332"/>
      <c r="Q26" s="332"/>
      <c r="R26" s="332"/>
      <c r="S26" s="332"/>
      <c r="T26" s="332"/>
      <c r="U26" s="332"/>
      <c r="V26" s="332"/>
    </row>
    <row r="27" spans="2:22" s="66" customFormat="1" ht="15.6">
      <c r="B27" s="54" t="s">
        <v>18</v>
      </c>
      <c r="C27" s="55" t="s">
        <v>14</v>
      </c>
      <c r="D27" s="56" t="s">
        <v>125</v>
      </c>
      <c r="E27" s="57" t="s">
        <v>121</v>
      </c>
      <c r="F27" s="307"/>
      <c r="G27" s="307"/>
      <c r="H27" s="307"/>
      <c r="I27" s="673">
        <v>0.11</v>
      </c>
      <c r="J27" s="335"/>
      <c r="K27" s="338"/>
      <c r="L27" s="335"/>
      <c r="M27" s="335"/>
      <c r="N27" s="335"/>
      <c r="O27" s="333"/>
      <c r="P27" s="338"/>
      <c r="Q27" s="335"/>
      <c r="R27" s="335"/>
      <c r="S27" s="336"/>
      <c r="T27" s="338"/>
      <c r="U27" s="335"/>
      <c r="V27" s="335"/>
    </row>
    <row r="28" spans="2:22">
      <c r="B28" s="45" t="s">
        <v>18</v>
      </c>
      <c r="C28" s="46" t="s">
        <v>14</v>
      </c>
      <c r="D28" s="47">
        <v>130</v>
      </c>
      <c r="E28" s="46" t="s">
        <v>31</v>
      </c>
      <c r="F28" s="304"/>
      <c r="G28" s="304"/>
      <c r="H28" s="304"/>
      <c r="I28" s="673">
        <v>0.11</v>
      </c>
      <c r="J28" s="332"/>
      <c r="K28" s="332"/>
      <c r="L28" s="332"/>
      <c r="M28" s="332"/>
      <c r="N28" s="332"/>
      <c r="O28" s="304"/>
      <c r="P28" s="332"/>
      <c r="Q28" s="332"/>
      <c r="R28" s="332"/>
      <c r="S28" s="332"/>
      <c r="T28" s="332"/>
      <c r="U28" s="332"/>
      <c r="V28" s="332"/>
    </row>
    <row r="29" spans="2:22">
      <c r="B29" s="45" t="s">
        <v>18</v>
      </c>
      <c r="C29" s="46" t="s">
        <v>14</v>
      </c>
      <c r="D29" s="47">
        <v>130</v>
      </c>
      <c r="E29" s="46" t="s">
        <v>118</v>
      </c>
      <c r="F29" s="304"/>
      <c r="G29" s="304"/>
      <c r="H29" s="304"/>
      <c r="I29" s="673">
        <v>0.11</v>
      </c>
      <c r="J29" s="332"/>
      <c r="K29" s="332"/>
      <c r="L29" s="332"/>
      <c r="M29" s="332"/>
      <c r="N29" s="332"/>
      <c r="O29" s="304"/>
      <c r="P29" s="332"/>
      <c r="Q29" s="332"/>
      <c r="R29" s="332"/>
      <c r="S29" s="332"/>
      <c r="T29" s="332"/>
      <c r="U29" s="332"/>
      <c r="V29" s="332"/>
    </row>
    <row r="30" spans="2:22">
      <c r="B30" s="45" t="s">
        <v>18</v>
      </c>
      <c r="C30" s="46" t="s">
        <v>14</v>
      </c>
      <c r="D30" s="47">
        <v>130</v>
      </c>
      <c r="E30" s="46" t="s">
        <v>119</v>
      </c>
      <c r="F30" s="304"/>
      <c r="G30" s="304"/>
      <c r="H30" s="304"/>
      <c r="I30" s="673">
        <v>0.11</v>
      </c>
      <c r="J30" s="332"/>
      <c r="K30" s="332"/>
      <c r="L30" s="332"/>
      <c r="M30" s="332"/>
      <c r="N30" s="332"/>
      <c r="O30" s="304"/>
      <c r="P30" s="332"/>
      <c r="Q30" s="332"/>
      <c r="R30" s="332"/>
      <c r="S30" s="332"/>
      <c r="T30" s="332"/>
      <c r="U30" s="332"/>
      <c r="V30" s="332"/>
    </row>
    <row r="31" spans="2:22">
      <c r="B31" s="45" t="s">
        <v>18</v>
      </c>
      <c r="C31" s="46" t="s">
        <v>14</v>
      </c>
      <c r="D31" s="47">
        <v>130</v>
      </c>
      <c r="E31" s="46" t="s">
        <v>34</v>
      </c>
      <c r="F31" s="304"/>
      <c r="G31" s="304"/>
      <c r="H31" s="304"/>
      <c r="I31" s="673">
        <v>0.11</v>
      </c>
      <c r="J31" s="332"/>
      <c r="K31" s="332"/>
      <c r="L31" s="332"/>
      <c r="M31" s="332"/>
      <c r="N31" s="332"/>
      <c r="O31" s="304"/>
      <c r="P31" s="332"/>
      <c r="Q31" s="332"/>
      <c r="R31" s="332"/>
      <c r="S31" s="332"/>
      <c r="T31" s="332"/>
      <c r="U31" s="332"/>
      <c r="V31" s="332"/>
    </row>
    <row r="32" spans="2:22" s="66" customFormat="1" ht="15.6">
      <c r="B32" s="54" t="s">
        <v>18</v>
      </c>
      <c r="C32" s="55" t="s">
        <v>14</v>
      </c>
      <c r="D32" s="56" t="s">
        <v>126</v>
      </c>
      <c r="E32" s="57" t="s">
        <v>121</v>
      </c>
      <c r="F32" s="307"/>
      <c r="G32" s="307"/>
      <c r="H32" s="307"/>
      <c r="I32" s="673">
        <v>0.11</v>
      </c>
      <c r="J32" s="335"/>
      <c r="K32" s="338"/>
      <c r="L32" s="335"/>
      <c r="M32" s="335"/>
      <c r="N32" s="335"/>
      <c r="O32" s="333"/>
      <c r="P32" s="338"/>
      <c r="Q32" s="335"/>
      <c r="R32" s="335"/>
      <c r="S32" s="336"/>
      <c r="T32" s="338"/>
      <c r="U32" s="335"/>
      <c r="V32" s="335"/>
    </row>
    <row r="33" spans="2:26" ht="15.6">
      <c r="B33" s="54" t="s">
        <v>18</v>
      </c>
      <c r="C33" s="55" t="s">
        <v>14</v>
      </c>
      <c r="D33" s="67" t="s">
        <v>127</v>
      </c>
      <c r="E33" s="68" t="s">
        <v>31</v>
      </c>
      <c r="F33" s="311">
        <v>16</v>
      </c>
      <c r="G33" s="677">
        <v>222916</v>
      </c>
      <c r="H33" s="677">
        <v>222916</v>
      </c>
      <c r="I33" s="678">
        <v>0.11</v>
      </c>
      <c r="J33" s="679">
        <v>118.61748820183401</v>
      </c>
      <c r="K33" s="679">
        <v>4.5045834888269652E-2</v>
      </c>
      <c r="L33" s="679">
        <v>118.529198365453</v>
      </c>
      <c r="M33" s="679">
        <v>118.70577803821401</v>
      </c>
      <c r="N33" s="679">
        <v>21.2682072458981</v>
      </c>
      <c r="O33" s="680">
        <v>140</v>
      </c>
      <c r="P33" s="679">
        <v>6.8158358385198181E-2</v>
      </c>
      <c r="Q33" s="679">
        <v>139.86640961756501</v>
      </c>
      <c r="R33" s="679">
        <v>140.14359038243501</v>
      </c>
      <c r="S33" s="679">
        <v>0.69564768791831899</v>
      </c>
      <c r="T33" s="679">
        <v>9.7456846617278601E-4</v>
      </c>
      <c r="U33" s="679">
        <v>0.69373756880908499</v>
      </c>
      <c r="V33" s="679">
        <v>0.69755780702755299</v>
      </c>
      <c r="X33" s="66"/>
      <c r="Z33" s="66"/>
    </row>
    <row r="34" spans="2:26" ht="15.6">
      <c r="B34" s="54" t="s">
        <v>18</v>
      </c>
      <c r="C34" s="55" t="s">
        <v>14</v>
      </c>
      <c r="D34" s="67" t="s">
        <v>127</v>
      </c>
      <c r="E34" s="68" t="s">
        <v>118</v>
      </c>
      <c r="F34" s="311">
        <v>16</v>
      </c>
      <c r="G34" s="677">
        <v>42355</v>
      </c>
      <c r="H34" s="677">
        <v>42355</v>
      </c>
      <c r="I34" s="678">
        <v>0.11</v>
      </c>
      <c r="J34" s="679">
        <v>104.335190650454</v>
      </c>
      <c r="K34" s="679">
        <v>8.9388004909691246E-2</v>
      </c>
      <c r="L34" s="679">
        <v>104.159990160831</v>
      </c>
      <c r="M34" s="679">
        <v>104.510391140078</v>
      </c>
      <c r="N34" s="679">
        <v>18.39615907736</v>
      </c>
      <c r="O34" s="680">
        <v>125</v>
      </c>
      <c r="P34" s="679">
        <v>6.8158358385205439E-2</v>
      </c>
      <c r="Q34" s="679">
        <v>124.866409617565</v>
      </c>
      <c r="R34" s="679">
        <v>125.14359038243499</v>
      </c>
      <c r="S34" s="679">
        <v>0.89035532994923905</v>
      </c>
      <c r="T34" s="679">
        <v>1.51817942325354E-3</v>
      </c>
      <c r="U34" s="679">
        <v>0.88737975293412097</v>
      </c>
      <c r="V34" s="679">
        <v>0.89333090696435602</v>
      </c>
      <c r="X34" s="66"/>
      <c r="Z34" s="66"/>
    </row>
    <row r="35" spans="2:26" ht="15.6">
      <c r="B35" s="54" t="s">
        <v>18</v>
      </c>
      <c r="C35" s="55" t="s">
        <v>14</v>
      </c>
      <c r="D35" s="67" t="s">
        <v>127</v>
      </c>
      <c r="E35" s="68" t="s">
        <v>119</v>
      </c>
      <c r="F35" s="311">
        <v>16</v>
      </c>
      <c r="G35" s="677">
        <v>78673</v>
      </c>
      <c r="H35" s="677">
        <v>78673</v>
      </c>
      <c r="I35" s="678">
        <v>0.11</v>
      </c>
      <c r="J35" s="679">
        <v>89.962566573030102</v>
      </c>
      <c r="K35" s="679">
        <v>2.7352400771123987E-2</v>
      </c>
      <c r="L35" s="679">
        <v>89.908955867518699</v>
      </c>
      <c r="M35" s="679">
        <v>90.016177278541605</v>
      </c>
      <c r="N35" s="679">
        <v>7.67201786539081</v>
      </c>
      <c r="O35" s="680">
        <v>94</v>
      </c>
      <c r="P35" s="679">
        <v>0</v>
      </c>
      <c r="Q35" s="679">
        <v>94</v>
      </c>
      <c r="R35" s="679">
        <v>94</v>
      </c>
      <c r="S35" s="679">
        <v>6.3414386129930195E-2</v>
      </c>
      <c r="T35" s="679">
        <v>8.6886995945337599E-4</v>
      </c>
      <c r="U35" s="679">
        <v>6.1711432288720197E-2</v>
      </c>
      <c r="V35" s="679">
        <v>6.5117339971140303E-2</v>
      </c>
      <c r="X35" s="66"/>
      <c r="Z35" s="66"/>
    </row>
    <row r="36" spans="2:26" ht="15.6">
      <c r="B36" s="54" t="s">
        <v>18</v>
      </c>
      <c r="C36" s="55" t="s">
        <v>14</v>
      </c>
      <c r="D36" s="67" t="s">
        <v>127</v>
      </c>
      <c r="E36" s="68" t="s">
        <v>34</v>
      </c>
      <c r="F36" s="311">
        <v>16</v>
      </c>
      <c r="G36" s="677">
        <v>1176</v>
      </c>
      <c r="H36" s="677">
        <v>1176</v>
      </c>
      <c r="I36" s="678">
        <v>0.11</v>
      </c>
      <c r="J36" s="679">
        <v>125.075680272109</v>
      </c>
      <c r="K36" s="679">
        <v>0.86370545256275244</v>
      </c>
      <c r="L36" s="679">
        <v>123.382817585086</v>
      </c>
      <c r="M36" s="679">
        <v>126.76854295913201</v>
      </c>
      <c r="N36" s="679">
        <v>29.588960915305499</v>
      </c>
      <c r="O36" s="680">
        <v>157</v>
      </c>
      <c r="P36" s="679">
        <v>1.4348704110535746</v>
      </c>
      <c r="Q36" s="679">
        <v>154.18765399433499</v>
      </c>
      <c r="R36" s="679">
        <v>159.77234600566501</v>
      </c>
      <c r="S36" s="679">
        <v>0.61564625850340104</v>
      </c>
      <c r="T36" s="679">
        <v>1.4184940481885301E-2</v>
      </c>
      <c r="U36" s="679">
        <v>0.58784428581676296</v>
      </c>
      <c r="V36" s="679">
        <v>0.64344823119003902</v>
      </c>
      <c r="X36" s="66"/>
      <c r="Z36" s="66"/>
    </row>
    <row r="37" spans="2:26" s="66" customFormat="1" ht="15.6">
      <c r="B37" s="76" t="s">
        <v>18</v>
      </c>
      <c r="C37" s="77" t="s">
        <v>128</v>
      </c>
      <c r="D37" s="78" t="s">
        <v>127</v>
      </c>
      <c r="E37" s="79" t="s">
        <v>121</v>
      </c>
      <c r="F37" s="315">
        <v>16</v>
      </c>
      <c r="G37" s="687">
        <v>345120</v>
      </c>
      <c r="H37" s="687">
        <v>345120</v>
      </c>
      <c r="I37" s="688">
        <v>0.11</v>
      </c>
      <c r="J37" s="689">
        <v>110.35456363004199</v>
      </c>
      <c r="K37" s="689">
        <v>3.783983943468984E-2</v>
      </c>
      <c r="L37" s="689">
        <v>110.28039754475</v>
      </c>
      <c r="M37" s="689">
        <v>110.428729715334</v>
      </c>
      <c r="N37" s="689">
        <v>22.2300687588756</v>
      </c>
      <c r="O37" s="690">
        <v>135</v>
      </c>
      <c r="P37" s="689">
        <v>0</v>
      </c>
      <c r="Q37" s="689">
        <v>135</v>
      </c>
      <c r="R37" s="689">
        <v>135</v>
      </c>
      <c r="S37" s="689">
        <v>0.57514777468706502</v>
      </c>
      <c r="T37" s="689">
        <v>8.4144087813084901E-4</v>
      </c>
      <c r="U37" s="689">
        <v>0.57349858085780003</v>
      </c>
      <c r="V37" s="689">
        <v>0.57679696851633</v>
      </c>
    </row>
    <row r="38" spans="2:26">
      <c r="B38" s="45" t="s">
        <v>18</v>
      </c>
      <c r="C38" s="46" t="s">
        <v>12</v>
      </c>
      <c r="D38" s="47">
        <v>90</v>
      </c>
      <c r="E38" s="46" t="s">
        <v>31</v>
      </c>
      <c r="F38" s="304">
        <v>42</v>
      </c>
      <c r="G38" s="672">
        <v>61623</v>
      </c>
      <c r="H38" s="672">
        <v>61623</v>
      </c>
      <c r="I38" s="673">
        <v>3.57</v>
      </c>
      <c r="J38" s="674">
        <v>88.406504065040707</v>
      </c>
      <c r="K38" s="674">
        <v>6.7143358247606991E-2</v>
      </c>
      <c r="L38" s="674">
        <v>88.274903082875397</v>
      </c>
      <c r="M38" s="674">
        <v>88.538105047205903</v>
      </c>
      <c r="N38" s="674">
        <v>16.667632941737001</v>
      </c>
      <c r="O38" s="675">
        <v>105</v>
      </c>
      <c r="P38" s="674">
        <v>0.30731025541938939</v>
      </c>
      <c r="Q38" s="674">
        <v>104.397671899378</v>
      </c>
      <c r="R38" s="674">
        <v>106.142328100622</v>
      </c>
      <c r="S38" s="674">
        <v>0.60302159907826602</v>
      </c>
      <c r="T38" s="674">
        <v>1.9709629220176E-3</v>
      </c>
      <c r="U38" s="674">
        <v>0.59915858270577704</v>
      </c>
      <c r="V38" s="674">
        <v>0.606884615450756</v>
      </c>
    </row>
    <row r="39" spans="2:26">
      <c r="B39" s="45" t="s">
        <v>18</v>
      </c>
      <c r="C39" s="46" t="s">
        <v>12</v>
      </c>
      <c r="D39" s="47">
        <v>90</v>
      </c>
      <c r="E39" s="46" t="s">
        <v>118</v>
      </c>
      <c r="F39" s="304">
        <v>42</v>
      </c>
      <c r="G39" s="672">
        <v>10768</v>
      </c>
      <c r="H39" s="672">
        <v>10768</v>
      </c>
      <c r="I39" s="673">
        <v>3.57</v>
      </c>
      <c r="J39" s="674">
        <v>85.732355126300106</v>
      </c>
      <c r="K39" s="674">
        <v>0.14174032533556796</v>
      </c>
      <c r="L39" s="674">
        <v>85.454544088642393</v>
      </c>
      <c r="M39" s="674">
        <v>86.010166163957905</v>
      </c>
      <c r="N39" s="674">
        <v>14.706864986319401</v>
      </c>
      <c r="O39" s="675">
        <v>100</v>
      </c>
      <c r="P39" s="674">
        <v>0.36435746396275231</v>
      </c>
      <c r="Q39" s="674">
        <v>99.285859370633005</v>
      </c>
      <c r="R39" s="674">
        <v>100.754140629367</v>
      </c>
      <c r="S39" s="674">
        <v>0.66465453194650803</v>
      </c>
      <c r="T39" s="674">
        <v>4.5496363225724498E-3</v>
      </c>
      <c r="U39" s="674">
        <v>0.65573740854117402</v>
      </c>
      <c r="V39" s="674">
        <v>0.67357165535184205</v>
      </c>
    </row>
    <row r="40" spans="2:26">
      <c r="B40" s="45" t="s">
        <v>18</v>
      </c>
      <c r="C40" s="46" t="s">
        <v>12</v>
      </c>
      <c r="D40" s="47">
        <v>70</v>
      </c>
      <c r="E40" s="46" t="s">
        <v>119</v>
      </c>
      <c r="F40" s="304">
        <v>42</v>
      </c>
      <c r="G40" s="672">
        <v>13404</v>
      </c>
      <c r="H40" s="672">
        <v>13404</v>
      </c>
      <c r="I40" s="673">
        <v>3.57</v>
      </c>
      <c r="J40" s="674">
        <v>78.906222023276598</v>
      </c>
      <c r="K40" s="674">
        <v>9.283442200086546E-2</v>
      </c>
      <c r="L40" s="674">
        <v>78.724266556154902</v>
      </c>
      <c r="M40" s="674">
        <v>79.088177490398294</v>
      </c>
      <c r="N40" s="674">
        <v>10.747191978542901</v>
      </c>
      <c r="O40" s="675">
        <v>87</v>
      </c>
      <c r="P40" s="674">
        <v>0.1048486351899988</v>
      </c>
      <c r="Q40" s="674">
        <v>86.794496675027602</v>
      </c>
      <c r="R40" s="674">
        <v>87.185503324972402</v>
      </c>
      <c r="S40" s="674">
        <v>0.15517755893763099</v>
      </c>
      <c r="T40" s="674">
        <v>3.1273750645030699E-3</v>
      </c>
      <c r="U40" s="674">
        <v>0.14904801639670701</v>
      </c>
      <c r="V40" s="674">
        <v>0.16130710147855401</v>
      </c>
    </row>
    <row r="41" spans="2:26">
      <c r="B41" s="45" t="s">
        <v>18</v>
      </c>
      <c r="C41" s="46" t="s">
        <v>12</v>
      </c>
      <c r="D41" s="47">
        <v>90</v>
      </c>
      <c r="E41" s="46" t="s">
        <v>34</v>
      </c>
      <c r="F41" s="304">
        <v>36</v>
      </c>
      <c r="G41" s="672">
        <v>234</v>
      </c>
      <c r="H41" s="672">
        <v>234</v>
      </c>
      <c r="I41" s="673">
        <v>3.57</v>
      </c>
      <c r="J41" s="674">
        <v>73.820512820512803</v>
      </c>
      <c r="K41" s="674">
        <v>2.0364832773776058</v>
      </c>
      <c r="L41" s="674">
        <v>69.829005596852696</v>
      </c>
      <c r="M41" s="674">
        <v>77.812020044172897</v>
      </c>
      <c r="N41" s="674">
        <v>30.990962377637</v>
      </c>
      <c r="O41" s="675">
        <v>107</v>
      </c>
      <c r="P41" s="674">
        <v>3.6890648340889807</v>
      </c>
      <c r="Q41" s="674">
        <v>99.769432925185598</v>
      </c>
      <c r="R41" s="674">
        <v>113.940567074814</v>
      </c>
      <c r="S41" s="674">
        <v>0.65384615384615397</v>
      </c>
      <c r="T41" s="674">
        <v>3.11002900024092E-2</v>
      </c>
      <c r="U41" s="674">
        <v>0.59289070505187202</v>
      </c>
      <c r="V41" s="674">
        <v>0.71480160264043602</v>
      </c>
    </row>
    <row r="42" spans="2:26" ht="15.6">
      <c r="B42" s="54" t="s">
        <v>18</v>
      </c>
      <c r="C42" s="55" t="s">
        <v>12</v>
      </c>
      <c r="D42" s="56" t="s">
        <v>690</v>
      </c>
      <c r="E42" s="57" t="s">
        <v>121</v>
      </c>
      <c r="F42" s="307">
        <v>42</v>
      </c>
      <c r="G42" s="677">
        <v>86029</v>
      </c>
      <c r="H42" s="677">
        <v>86029</v>
      </c>
      <c r="I42" s="678">
        <v>3.57</v>
      </c>
      <c r="J42" s="679">
        <v>86.551895291122804</v>
      </c>
      <c r="K42" s="679">
        <v>5.484331292091945E-2</v>
      </c>
      <c r="L42" s="679">
        <v>86.444402397797802</v>
      </c>
      <c r="M42" s="679">
        <v>86.659388184447707</v>
      </c>
      <c r="N42" s="679">
        <v>16.085997197804701</v>
      </c>
      <c r="O42" s="680">
        <v>102</v>
      </c>
      <c r="P42" s="679">
        <v>6.8158358385205439E-2</v>
      </c>
      <c r="Q42" s="679">
        <v>101.866409617565</v>
      </c>
      <c r="R42" s="679">
        <v>102.14359038243499</v>
      </c>
      <c r="S42" s="679">
        <v>0.54109660695811901</v>
      </c>
      <c r="T42" s="679">
        <v>1.69893045808166E-3</v>
      </c>
      <c r="U42" s="679">
        <v>0.53776676442177496</v>
      </c>
      <c r="V42" s="679">
        <v>0.54442644949446195</v>
      </c>
      <c r="X42" s="66"/>
      <c r="Z42" s="66"/>
    </row>
    <row r="43" spans="2:26">
      <c r="B43" s="45" t="s">
        <v>18</v>
      </c>
      <c r="C43" s="46" t="s">
        <v>12</v>
      </c>
      <c r="D43" s="47">
        <v>70</v>
      </c>
      <c r="E43" s="46" t="s">
        <v>31</v>
      </c>
      <c r="F43" s="304"/>
      <c r="G43" s="311"/>
      <c r="H43" s="311"/>
      <c r="I43" s="311"/>
      <c r="J43" s="339"/>
      <c r="K43" s="339"/>
      <c r="L43" s="339"/>
      <c r="M43" s="339"/>
      <c r="N43" s="339"/>
      <c r="O43" s="311"/>
      <c r="P43" s="339"/>
      <c r="Q43" s="339"/>
      <c r="R43" s="339"/>
      <c r="S43" s="339"/>
      <c r="T43" s="339"/>
      <c r="U43" s="339"/>
      <c r="V43" s="339"/>
    </row>
    <row r="44" spans="2:26">
      <c r="B44" s="45" t="s">
        <v>18</v>
      </c>
      <c r="C44" s="46" t="s">
        <v>12</v>
      </c>
      <c r="D44" s="47">
        <v>70</v>
      </c>
      <c r="E44" s="46" t="s">
        <v>118</v>
      </c>
      <c r="F44" s="304"/>
      <c r="G44" s="311"/>
      <c r="H44" s="311"/>
      <c r="I44" s="311"/>
      <c r="J44" s="339"/>
      <c r="K44" s="339"/>
      <c r="L44" s="339"/>
      <c r="M44" s="339"/>
      <c r="N44" s="339"/>
      <c r="O44" s="311"/>
      <c r="P44" s="339"/>
      <c r="Q44" s="339"/>
      <c r="R44" s="339"/>
      <c r="S44" s="339"/>
      <c r="T44" s="339"/>
      <c r="U44" s="339"/>
      <c r="V44" s="339"/>
    </row>
    <row r="45" spans="2:26">
      <c r="B45" s="45" t="s">
        <v>18</v>
      </c>
      <c r="C45" s="46" t="s">
        <v>12</v>
      </c>
      <c r="D45" s="47">
        <v>70</v>
      </c>
      <c r="E45" s="46" t="s">
        <v>119</v>
      </c>
      <c r="F45" s="304"/>
      <c r="G45" s="311"/>
      <c r="H45" s="311"/>
      <c r="I45" s="311"/>
      <c r="J45" s="339"/>
      <c r="K45" s="339"/>
      <c r="L45" s="339"/>
      <c r="M45" s="339"/>
      <c r="N45" s="339"/>
      <c r="O45" s="311"/>
      <c r="P45" s="339"/>
      <c r="Q45" s="339"/>
      <c r="R45" s="339"/>
      <c r="S45" s="339"/>
      <c r="T45" s="339"/>
      <c r="U45" s="339"/>
      <c r="V45" s="339"/>
    </row>
    <row r="46" spans="2:26">
      <c r="B46" s="45" t="s">
        <v>18</v>
      </c>
      <c r="C46" s="46" t="s">
        <v>12</v>
      </c>
      <c r="D46" s="47">
        <v>70</v>
      </c>
      <c r="E46" s="46" t="s">
        <v>34</v>
      </c>
      <c r="F46" s="304"/>
      <c r="G46" s="311"/>
      <c r="H46" s="311"/>
      <c r="I46" s="311"/>
      <c r="J46" s="339"/>
      <c r="K46" s="339"/>
      <c r="L46" s="339"/>
      <c r="M46" s="339"/>
      <c r="N46" s="339"/>
      <c r="O46" s="311"/>
      <c r="P46" s="339"/>
      <c r="Q46" s="339"/>
      <c r="R46" s="339"/>
      <c r="S46" s="339"/>
      <c r="T46" s="339"/>
      <c r="U46" s="339"/>
      <c r="V46" s="339"/>
    </row>
    <row r="47" spans="2:26" ht="15.6">
      <c r="B47" s="54" t="s">
        <v>18</v>
      </c>
      <c r="C47" s="55" t="s">
        <v>12</v>
      </c>
      <c r="D47" s="56" t="s">
        <v>130</v>
      </c>
      <c r="E47" s="57" t="s">
        <v>121</v>
      </c>
      <c r="F47" s="307"/>
      <c r="G47" s="307"/>
      <c r="H47" s="307"/>
      <c r="I47" s="307"/>
      <c r="J47" s="335"/>
      <c r="K47" s="338"/>
      <c r="L47" s="335"/>
      <c r="M47" s="335"/>
      <c r="N47" s="335"/>
      <c r="O47" s="333"/>
      <c r="P47" s="338"/>
      <c r="Q47" s="335"/>
      <c r="R47" s="335"/>
      <c r="S47" s="336"/>
      <c r="T47" s="338"/>
      <c r="U47" s="335"/>
      <c r="V47" s="335"/>
      <c r="X47" s="66"/>
      <c r="Z47" s="66"/>
    </row>
    <row r="48" spans="2:26">
      <c r="B48" s="45" t="s">
        <v>18</v>
      </c>
      <c r="C48" s="46" t="s">
        <v>12</v>
      </c>
      <c r="D48" s="47">
        <v>80</v>
      </c>
      <c r="E48" s="46" t="s">
        <v>31</v>
      </c>
      <c r="F48" s="304"/>
      <c r="G48" s="311"/>
      <c r="H48" s="311"/>
      <c r="I48" s="311"/>
      <c r="J48" s="339"/>
      <c r="K48" s="339"/>
      <c r="L48" s="339"/>
      <c r="M48" s="339"/>
      <c r="N48" s="339"/>
      <c r="O48" s="311"/>
      <c r="P48" s="339"/>
      <c r="Q48" s="339"/>
      <c r="R48" s="339"/>
      <c r="S48" s="339"/>
      <c r="T48" s="339"/>
      <c r="U48" s="339"/>
      <c r="V48" s="339"/>
    </row>
    <row r="49" spans="2:26">
      <c r="B49" s="45" t="s">
        <v>18</v>
      </c>
      <c r="C49" s="46" t="s">
        <v>12</v>
      </c>
      <c r="D49" s="47">
        <v>80</v>
      </c>
      <c r="E49" s="46" t="s">
        <v>118</v>
      </c>
      <c r="F49" s="304"/>
      <c r="G49" s="311"/>
      <c r="H49" s="311"/>
      <c r="I49" s="311"/>
      <c r="J49" s="339"/>
      <c r="K49" s="339"/>
      <c r="L49" s="339"/>
      <c r="M49" s="339"/>
      <c r="N49" s="339"/>
      <c r="O49" s="311"/>
      <c r="P49" s="339"/>
      <c r="Q49" s="339"/>
      <c r="R49" s="339"/>
      <c r="S49" s="339"/>
      <c r="T49" s="339"/>
      <c r="U49" s="339"/>
      <c r="V49" s="339"/>
    </row>
    <row r="50" spans="2:26">
      <c r="B50" s="45" t="s">
        <v>18</v>
      </c>
      <c r="C50" s="46" t="s">
        <v>12</v>
      </c>
      <c r="D50" s="47">
        <v>80</v>
      </c>
      <c r="E50" s="46" t="s">
        <v>119</v>
      </c>
      <c r="F50" s="304"/>
      <c r="G50" s="311"/>
      <c r="H50" s="311"/>
      <c r="I50" s="311"/>
      <c r="J50" s="339"/>
      <c r="K50" s="339"/>
      <c r="L50" s="339"/>
      <c r="M50" s="339"/>
      <c r="N50" s="339"/>
      <c r="O50" s="311"/>
      <c r="P50" s="339"/>
      <c r="Q50" s="339"/>
      <c r="R50" s="339"/>
      <c r="S50" s="339"/>
      <c r="T50" s="339"/>
      <c r="U50" s="339"/>
      <c r="V50" s="339"/>
    </row>
    <row r="51" spans="2:26">
      <c r="B51" s="45" t="s">
        <v>18</v>
      </c>
      <c r="C51" s="46" t="s">
        <v>12</v>
      </c>
      <c r="D51" s="47">
        <v>80</v>
      </c>
      <c r="E51" s="46" t="s">
        <v>34</v>
      </c>
      <c r="F51" s="304"/>
      <c r="G51" s="311"/>
      <c r="H51" s="311"/>
      <c r="I51" s="311"/>
      <c r="J51" s="339"/>
      <c r="K51" s="339"/>
      <c r="L51" s="339"/>
      <c r="M51" s="339"/>
      <c r="N51" s="339"/>
      <c r="O51" s="311"/>
      <c r="P51" s="339"/>
      <c r="Q51" s="339"/>
      <c r="R51" s="339"/>
      <c r="S51" s="339"/>
      <c r="T51" s="339"/>
      <c r="U51" s="339"/>
      <c r="V51" s="339"/>
    </row>
    <row r="52" spans="2:26" ht="15.6">
      <c r="B52" s="54" t="s">
        <v>18</v>
      </c>
      <c r="C52" s="55" t="s">
        <v>12</v>
      </c>
      <c r="D52" s="56" t="s">
        <v>120</v>
      </c>
      <c r="E52" s="57" t="s">
        <v>121</v>
      </c>
      <c r="F52" s="307"/>
      <c r="G52" s="307"/>
      <c r="H52" s="307"/>
      <c r="I52" s="307"/>
      <c r="J52" s="335"/>
      <c r="K52" s="338"/>
      <c r="L52" s="335"/>
      <c r="M52" s="335"/>
      <c r="N52" s="335"/>
      <c r="O52" s="333"/>
      <c r="P52" s="338"/>
      <c r="Q52" s="335"/>
      <c r="R52" s="335"/>
      <c r="S52" s="336"/>
      <c r="T52" s="338"/>
      <c r="U52" s="335"/>
      <c r="V52" s="335"/>
      <c r="X52" s="66"/>
      <c r="Z52" s="66"/>
    </row>
    <row r="53" spans="2:26">
      <c r="B53" s="45" t="s">
        <v>18</v>
      </c>
      <c r="C53" s="46" t="s">
        <v>12</v>
      </c>
      <c r="D53" s="47">
        <v>90</v>
      </c>
      <c r="E53" s="46" t="s">
        <v>31</v>
      </c>
      <c r="F53" s="304"/>
      <c r="G53" s="311"/>
      <c r="H53" s="311"/>
      <c r="I53" s="311"/>
      <c r="J53" s="339"/>
      <c r="K53" s="339"/>
      <c r="L53" s="339"/>
      <c r="M53" s="339"/>
      <c r="N53" s="339"/>
      <c r="O53" s="311"/>
      <c r="P53" s="339"/>
      <c r="Q53" s="339"/>
      <c r="R53" s="339"/>
      <c r="S53" s="339"/>
      <c r="T53" s="339"/>
      <c r="U53" s="339"/>
      <c r="V53" s="339"/>
    </row>
    <row r="54" spans="2:26">
      <c r="B54" s="45" t="s">
        <v>18</v>
      </c>
      <c r="C54" s="46" t="s">
        <v>12</v>
      </c>
      <c r="D54" s="47">
        <v>90</v>
      </c>
      <c r="E54" s="46" t="s">
        <v>118</v>
      </c>
      <c r="F54" s="304"/>
      <c r="G54" s="311"/>
      <c r="H54" s="311"/>
      <c r="I54" s="311"/>
      <c r="J54" s="339"/>
      <c r="K54" s="339"/>
      <c r="L54" s="339"/>
      <c r="M54" s="339"/>
      <c r="N54" s="339"/>
      <c r="O54" s="311"/>
      <c r="P54" s="339"/>
      <c r="Q54" s="339"/>
      <c r="R54" s="339"/>
      <c r="S54" s="339"/>
      <c r="T54" s="339"/>
      <c r="U54" s="339"/>
      <c r="V54" s="339"/>
    </row>
    <row r="55" spans="2:26">
      <c r="B55" s="45" t="s">
        <v>18</v>
      </c>
      <c r="C55" s="46" t="s">
        <v>12</v>
      </c>
      <c r="D55" s="47">
        <v>90</v>
      </c>
      <c r="E55" s="46" t="s">
        <v>119</v>
      </c>
      <c r="F55" s="304"/>
      <c r="G55" s="311"/>
      <c r="H55" s="311"/>
      <c r="I55" s="311"/>
      <c r="J55" s="339"/>
      <c r="K55" s="339"/>
      <c r="L55" s="339"/>
      <c r="M55" s="339"/>
      <c r="N55" s="339"/>
      <c r="O55" s="311"/>
      <c r="P55" s="339"/>
      <c r="Q55" s="339"/>
      <c r="R55" s="339"/>
      <c r="S55" s="339"/>
      <c r="T55" s="339"/>
      <c r="U55" s="339"/>
      <c r="V55" s="339"/>
    </row>
    <row r="56" spans="2:26">
      <c r="B56" s="45" t="s">
        <v>18</v>
      </c>
      <c r="C56" s="46" t="s">
        <v>12</v>
      </c>
      <c r="D56" s="47">
        <v>90</v>
      </c>
      <c r="E56" s="46" t="s">
        <v>34</v>
      </c>
      <c r="F56" s="304"/>
      <c r="G56" s="311"/>
      <c r="H56" s="311"/>
      <c r="I56" s="311"/>
      <c r="J56" s="339"/>
      <c r="K56" s="339"/>
      <c r="L56" s="339"/>
      <c r="M56" s="339"/>
      <c r="N56" s="339"/>
      <c r="O56" s="311"/>
      <c r="P56" s="339"/>
      <c r="Q56" s="339"/>
      <c r="R56" s="339"/>
      <c r="S56" s="339"/>
      <c r="T56" s="339"/>
      <c r="U56" s="339"/>
      <c r="V56" s="339"/>
    </row>
    <row r="57" spans="2:26" ht="15.6">
      <c r="B57" s="54" t="s">
        <v>18</v>
      </c>
      <c r="C57" s="55" t="s">
        <v>12</v>
      </c>
      <c r="D57" s="56" t="s">
        <v>122</v>
      </c>
      <c r="E57" s="57" t="s">
        <v>121</v>
      </c>
      <c r="F57" s="307"/>
      <c r="G57" s="307"/>
      <c r="H57" s="307"/>
      <c r="I57" s="307"/>
      <c r="J57" s="335"/>
      <c r="K57" s="338"/>
      <c r="L57" s="335"/>
      <c r="M57" s="335"/>
      <c r="N57" s="335"/>
      <c r="O57" s="333"/>
      <c r="P57" s="338"/>
      <c r="Q57" s="335"/>
      <c r="R57" s="335"/>
      <c r="S57" s="336"/>
      <c r="T57" s="338"/>
      <c r="U57" s="335"/>
      <c r="V57" s="335"/>
      <c r="X57" s="66"/>
      <c r="Z57" s="66"/>
    </row>
    <row r="58" spans="2:26">
      <c r="B58" s="45" t="s">
        <v>18</v>
      </c>
      <c r="C58" s="46" t="s">
        <v>12</v>
      </c>
      <c r="D58" s="47">
        <v>100</v>
      </c>
      <c r="E58" s="46" t="s">
        <v>31</v>
      </c>
      <c r="F58" s="304"/>
      <c r="G58" s="311"/>
      <c r="H58" s="311"/>
      <c r="I58" s="311"/>
      <c r="J58" s="339"/>
      <c r="K58" s="339"/>
      <c r="L58" s="339"/>
      <c r="M58" s="339"/>
      <c r="N58" s="339"/>
      <c r="O58" s="311"/>
      <c r="P58" s="339"/>
      <c r="Q58" s="339"/>
      <c r="R58" s="339"/>
      <c r="S58" s="339"/>
      <c r="T58" s="339"/>
      <c r="U58" s="339"/>
      <c r="V58" s="339"/>
    </row>
    <row r="59" spans="2:26">
      <c r="B59" s="45" t="s">
        <v>18</v>
      </c>
      <c r="C59" s="46" t="s">
        <v>12</v>
      </c>
      <c r="D59" s="47">
        <v>100</v>
      </c>
      <c r="E59" s="46" t="s">
        <v>118</v>
      </c>
      <c r="F59" s="304"/>
      <c r="G59" s="311"/>
      <c r="H59" s="311"/>
      <c r="I59" s="311"/>
      <c r="J59" s="339"/>
      <c r="K59" s="339"/>
      <c r="L59" s="339"/>
      <c r="M59" s="339"/>
      <c r="N59" s="339"/>
      <c r="O59" s="311"/>
      <c r="P59" s="339"/>
      <c r="Q59" s="339"/>
      <c r="R59" s="339"/>
      <c r="S59" s="339"/>
      <c r="T59" s="339"/>
      <c r="U59" s="339"/>
      <c r="V59" s="339"/>
    </row>
    <row r="60" spans="2:26">
      <c r="B60" s="45" t="s">
        <v>18</v>
      </c>
      <c r="C60" s="46" t="s">
        <v>12</v>
      </c>
      <c r="D60" s="47">
        <v>100</v>
      </c>
      <c r="E60" s="46" t="s">
        <v>119</v>
      </c>
      <c r="F60" s="304"/>
      <c r="G60" s="311"/>
      <c r="H60" s="311"/>
      <c r="I60" s="311"/>
      <c r="J60" s="339"/>
      <c r="K60" s="339"/>
      <c r="L60" s="339"/>
      <c r="M60" s="339"/>
      <c r="N60" s="339"/>
      <c r="O60" s="311"/>
      <c r="P60" s="339"/>
      <c r="Q60" s="339"/>
      <c r="R60" s="339"/>
      <c r="S60" s="339"/>
      <c r="T60" s="339"/>
      <c r="U60" s="339"/>
      <c r="V60" s="339"/>
    </row>
    <row r="61" spans="2:26">
      <c r="B61" s="45" t="s">
        <v>18</v>
      </c>
      <c r="C61" s="46" t="s">
        <v>12</v>
      </c>
      <c r="D61" s="47">
        <v>100</v>
      </c>
      <c r="E61" s="46" t="s">
        <v>34</v>
      </c>
      <c r="F61" s="304"/>
      <c r="G61" s="311"/>
      <c r="H61" s="311"/>
      <c r="I61" s="311"/>
      <c r="J61" s="339"/>
      <c r="K61" s="339"/>
      <c r="L61" s="339"/>
      <c r="M61" s="339"/>
      <c r="N61" s="339"/>
      <c r="O61" s="311"/>
      <c r="P61" s="339"/>
      <c r="Q61" s="339"/>
      <c r="R61" s="339"/>
      <c r="S61" s="339"/>
      <c r="T61" s="339"/>
      <c r="U61" s="339"/>
      <c r="V61" s="339"/>
    </row>
    <row r="62" spans="2:26" ht="15.6">
      <c r="B62" s="54" t="s">
        <v>18</v>
      </c>
      <c r="C62" s="55" t="s">
        <v>12</v>
      </c>
      <c r="D62" s="56" t="s">
        <v>123</v>
      </c>
      <c r="E62" s="57" t="s">
        <v>121</v>
      </c>
      <c r="F62" s="307"/>
      <c r="G62" s="307"/>
      <c r="H62" s="307"/>
      <c r="I62" s="307"/>
      <c r="J62" s="335"/>
      <c r="K62" s="338"/>
      <c r="L62" s="335"/>
      <c r="M62" s="335"/>
      <c r="N62" s="335"/>
      <c r="O62" s="333"/>
      <c r="P62" s="338"/>
      <c r="Q62" s="335"/>
      <c r="R62" s="335"/>
      <c r="S62" s="336"/>
      <c r="T62" s="338"/>
      <c r="U62" s="335"/>
      <c r="V62" s="335"/>
      <c r="X62" s="66"/>
      <c r="Z62" s="66"/>
    </row>
    <row r="63" spans="2:26" ht="15.6">
      <c r="B63" s="54" t="s">
        <v>18</v>
      </c>
      <c r="C63" s="55" t="s">
        <v>12</v>
      </c>
      <c r="D63" s="67" t="s">
        <v>127</v>
      </c>
      <c r="E63" s="68" t="s">
        <v>31</v>
      </c>
      <c r="F63" s="311">
        <v>42</v>
      </c>
      <c r="G63" s="677">
        <v>61623</v>
      </c>
      <c r="H63" s="677">
        <v>61623</v>
      </c>
      <c r="I63" s="678">
        <v>3.57</v>
      </c>
      <c r="J63" s="679">
        <v>88.406504065040707</v>
      </c>
      <c r="K63" s="679">
        <v>6.7143358247606991E-2</v>
      </c>
      <c r="L63" s="679">
        <v>88.274903082875397</v>
      </c>
      <c r="M63" s="679">
        <v>88.538105047205903</v>
      </c>
      <c r="N63" s="679">
        <v>16.667632941737001</v>
      </c>
      <c r="O63" s="680">
        <v>105</v>
      </c>
      <c r="P63" s="679">
        <v>0.30731025541938939</v>
      </c>
      <c r="Q63" s="679">
        <v>104.397671899378</v>
      </c>
      <c r="R63" s="679">
        <v>106.142328100622</v>
      </c>
      <c r="S63" s="679">
        <v>0.60302159907826602</v>
      </c>
      <c r="T63" s="679">
        <v>1.9709629220176E-3</v>
      </c>
      <c r="U63" s="679">
        <v>0.59915858270577704</v>
      </c>
      <c r="V63" s="679">
        <v>0.606884615450756</v>
      </c>
      <c r="X63" s="66"/>
      <c r="Z63" s="66"/>
    </row>
    <row r="64" spans="2:26" ht="15.6">
      <c r="B64" s="54" t="s">
        <v>18</v>
      </c>
      <c r="C64" s="55" t="s">
        <v>12</v>
      </c>
      <c r="D64" s="67" t="s">
        <v>127</v>
      </c>
      <c r="E64" s="68" t="s">
        <v>118</v>
      </c>
      <c r="F64" s="311">
        <v>42</v>
      </c>
      <c r="G64" s="677">
        <v>10768</v>
      </c>
      <c r="H64" s="677">
        <v>10768</v>
      </c>
      <c r="I64" s="678">
        <v>3.57</v>
      </c>
      <c r="J64" s="679">
        <v>85.732355126300106</v>
      </c>
      <c r="K64" s="679">
        <v>0.14174032533556796</v>
      </c>
      <c r="L64" s="679">
        <v>85.454544088642393</v>
      </c>
      <c r="M64" s="679">
        <v>86.010166163957905</v>
      </c>
      <c r="N64" s="679">
        <v>14.706864986319401</v>
      </c>
      <c r="O64" s="680">
        <v>100</v>
      </c>
      <c r="P64" s="679">
        <v>0.36435746396275231</v>
      </c>
      <c r="Q64" s="679">
        <v>99.285859370633005</v>
      </c>
      <c r="R64" s="679">
        <v>100.754140629367</v>
      </c>
      <c r="S64" s="679">
        <v>0.66465453194650803</v>
      </c>
      <c r="T64" s="679">
        <v>4.5496363225724498E-3</v>
      </c>
      <c r="U64" s="679">
        <v>0.65573740854117402</v>
      </c>
      <c r="V64" s="679">
        <v>0.67357165535184205</v>
      </c>
      <c r="X64" s="66"/>
      <c r="Z64" s="66"/>
    </row>
    <row r="65" spans="2:26" ht="15.6">
      <c r="B65" s="54" t="s">
        <v>18</v>
      </c>
      <c r="C65" s="55" t="s">
        <v>12</v>
      </c>
      <c r="D65" s="67" t="s">
        <v>127</v>
      </c>
      <c r="E65" s="68" t="s">
        <v>119</v>
      </c>
      <c r="F65" s="311">
        <v>42</v>
      </c>
      <c r="G65" s="677">
        <v>13404</v>
      </c>
      <c r="H65" s="677">
        <v>13404</v>
      </c>
      <c r="I65" s="678">
        <v>3.57</v>
      </c>
      <c r="J65" s="679">
        <v>78.906222023276598</v>
      </c>
      <c r="K65" s="679">
        <v>9.283442200086546E-2</v>
      </c>
      <c r="L65" s="679">
        <v>78.724266556154902</v>
      </c>
      <c r="M65" s="679">
        <v>79.088177490398294</v>
      </c>
      <c r="N65" s="679">
        <v>10.747191978542901</v>
      </c>
      <c r="O65" s="680">
        <v>87</v>
      </c>
      <c r="P65" s="679">
        <v>0.1048486351899988</v>
      </c>
      <c r="Q65" s="679">
        <v>86.794496675027602</v>
      </c>
      <c r="R65" s="679">
        <v>87.185503324972402</v>
      </c>
      <c r="S65" s="679">
        <v>0.15517755893763099</v>
      </c>
      <c r="T65" s="679">
        <v>3.1273750645030699E-3</v>
      </c>
      <c r="U65" s="679">
        <v>0.14904801639670701</v>
      </c>
      <c r="V65" s="679">
        <v>0.16130710147855401</v>
      </c>
      <c r="X65" s="66"/>
      <c r="Z65" s="66"/>
    </row>
    <row r="66" spans="2:26" ht="15.6">
      <c r="B66" s="54" t="s">
        <v>18</v>
      </c>
      <c r="C66" s="55" t="s">
        <v>12</v>
      </c>
      <c r="D66" s="67" t="s">
        <v>127</v>
      </c>
      <c r="E66" s="68" t="s">
        <v>34</v>
      </c>
      <c r="F66" s="311">
        <v>36</v>
      </c>
      <c r="G66" s="677">
        <v>234</v>
      </c>
      <c r="H66" s="677">
        <v>234</v>
      </c>
      <c r="I66" s="678">
        <v>3.57</v>
      </c>
      <c r="J66" s="679">
        <v>73.820512820512803</v>
      </c>
      <c r="K66" s="679">
        <v>2.0364832773776058</v>
      </c>
      <c r="L66" s="679">
        <v>69.829005596852696</v>
      </c>
      <c r="M66" s="679">
        <v>77.812020044172897</v>
      </c>
      <c r="N66" s="679">
        <v>30.990962377637</v>
      </c>
      <c r="O66" s="680">
        <v>107</v>
      </c>
      <c r="P66" s="679">
        <v>3.6890648340889807</v>
      </c>
      <c r="Q66" s="679">
        <v>99.769432925185598</v>
      </c>
      <c r="R66" s="679">
        <v>113.940567074814</v>
      </c>
      <c r="S66" s="679">
        <v>0.65384615384615397</v>
      </c>
      <c r="T66" s="679">
        <v>3.11002900024092E-2</v>
      </c>
      <c r="U66" s="679">
        <v>0.59289070505187202</v>
      </c>
      <c r="V66" s="679">
        <v>0.71480160264043602</v>
      </c>
      <c r="X66" s="66"/>
      <c r="Z66" s="66"/>
    </row>
    <row r="67" spans="2:26" ht="15.6">
      <c r="B67" s="76" t="s">
        <v>18</v>
      </c>
      <c r="C67" s="77" t="s">
        <v>131</v>
      </c>
      <c r="D67" s="78" t="s">
        <v>127</v>
      </c>
      <c r="E67" s="79" t="s">
        <v>121</v>
      </c>
      <c r="F67" s="315">
        <v>42</v>
      </c>
      <c r="G67" s="687">
        <v>86029</v>
      </c>
      <c r="H67" s="687">
        <v>86029</v>
      </c>
      <c r="I67" s="688">
        <v>3.57</v>
      </c>
      <c r="J67" s="689">
        <v>86.551895291122804</v>
      </c>
      <c r="K67" s="689">
        <v>5.484331292091945E-2</v>
      </c>
      <c r="L67" s="689">
        <v>86.444402397797802</v>
      </c>
      <c r="M67" s="689">
        <v>86.659388184447707</v>
      </c>
      <c r="N67" s="689">
        <v>16.085997197804701</v>
      </c>
      <c r="O67" s="690">
        <v>102</v>
      </c>
      <c r="P67" s="689">
        <v>6.8158358385205439E-2</v>
      </c>
      <c r="Q67" s="689">
        <v>101.866409617565</v>
      </c>
      <c r="R67" s="689">
        <v>102.14359038243499</v>
      </c>
      <c r="S67" s="689">
        <v>0.54109660695811901</v>
      </c>
      <c r="T67" s="689">
        <v>1.69893045808166E-3</v>
      </c>
      <c r="U67" s="689">
        <v>0.53776676442177496</v>
      </c>
      <c r="V67" s="689">
        <v>0.54442644949446195</v>
      </c>
      <c r="X67" s="66"/>
      <c r="Z67" s="66"/>
    </row>
    <row r="68" spans="2:26">
      <c r="B68" s="45" t="s">
        <v>18</v>
      </c>
      <c r="C68" s="46" t="s">
        <v>10</v>
      </c>
      <c r="D68" s="47">
        <v>30</v>
      </c>
      <c r="E68" s="46" t="s">
        <v>31</v>
      </c>
      <c r="G68" s="304"/>
      <c r="H68" s="304"/>
      <c r="I68" s="304"/>
      <c r="J68" s="332"/>
      <c r="K68" s="332"/>
      <c r="L68" s="332"/>
      <c r="M68" s="332"/>
      <c r="N68" s="332"/>
      <c r="O68" s="304"/>
      <c r="P68" s="332"/>
      <c r="Q68" s="332"/>
      <c r="R68" s="332"/>
      <c r="S68" s="332"/>
      <c r="T68" s="332"/>
      <c r="U68" s="332"/>
      <c r="V68" s="332"/>
    </row>
    <row r="69" spans="2:26">
      <c r="B69" s="45" t="s">
        <v>18</v>
      </c>
      <c r="C69" s="46" t="s">
        <v>10</v>
      </c>
      <c r="D69" s="47">
        <v>30</v>
      </c>
      <c r="E69" s="46" t="s">
        <v>118</v>
      </c>
      <c r="G69" s="304"/>
      <c r="H69" s="304"/>
      <c r="I69" s="304"/>
      <c r="J69" s="332"/>
      <c r="K69" s="332"/>
      <c r="L69" s="332"/>
      <c r="M69" s="332"/>
      <c r="N69" s="332"/>
      <c r="O69" s="304"/>
      <c r="P69" s="332"/>
      <c r="Q69" s="332"/>
      <c r="R69" s="332"/>
      <c r="S69" s="332"/>
      <c r="T69" s="332"/>
      <c r="U69" s="332"/>
      <c r="V69" s="332"/>
    </row>
    <row r="70" spans="2:26">
      <c r="B70" s="45" t="s">
        <v>18</v>
      </c>
      <c r="C70" s="46" t="s">
        <v>10</v>
      </c>
      <c r="D70" s="47">
        <v>30</v>
      </c>
      <c r="E70" s="46" t="s">
        <v>119</v>
      </c>
      <c r="G70" s="304"/>
      <c r="H70" s="304"/>
      <c r="I70" s="304"/>
      <c r="J70" s="332"/>
      <c r="K70" s="332"/>
      <c r="L70" s="332"/>
      <c r="M70" s="332"/>
      <c r="N70" s="332"/>
      <c r="O70" s="304"/>
      <c r="P70" s="332"/>
      <c r="Q70" s="332"/>
      <c r="R70" s="332"/>
      <c r="S70" s="332"/>
      <c r="T70" s="332"/>
      <c r="U70" s="332"/>
      <c r="V70" s="332"/>
    </row>
    <row r="71" spans="2:26">
      <c r="B71" s="45" t="s">
        <v>18</v>
      </c>
      <c r="C71" s="46" t="s">
        <v>10</v>
      </c>
      <c r="D71" s="47">
        <v>30</v>
      </c>
      <c r="E71" s="46" t="s">
        <v>34</v>
      </c>
      <c r="G71" s="304"/>
      <c r="H71" s="304"/>
      <c r="I71" s="304"/>
      <c r="J71" s="332"/>
      <c r="K71" s="332"/>
      <c r="L71" s="332"/>
      <c r="M71" s="332"/>
      <c r="N71" s="332"/>
      <c r="O71" s="304"/>
      <c r="P71" s="332"/>
      <c r="Q71" s="332"/>
      <c r="R71" s="332"/>
      <c r="S71" s="332"/>
      <c r="T71" s="332"/>
      <c r="U71" s="332"/>
      <c r="V71" s="332"/>
    </row>
    <row r="72" spans="2:26" ht="15.6">
      <c r="B72" s="54" t="s">
        <v>18</v>
      </c>
      <c r="C72" s="55" t="s">
        <v>10</v>
      </c>
      <c r="D72" s="56" t="s">
        <v>132</v>
      </c>
      <c r="E72" s="57" t="s">
        <v>121</v>
      </c>
      <c r="G72" s="307"/>
      <c r="H72" s="307"/>
      <c r="I72" s="307"/>
      <c r="J72" s="335"/>
      <c r="K72" s="339"/>
      <c r="L72" s="335"/>
      <c r="M72" s="335"/>
      <c r="N72" s="335"/>
      <c r="O72" s="333"/>
      <c r="P72" s="339"/>
      <c r="Q72" s="335"/>
      <c r="R72" s="335"/>
      <c r="S72" s="336"/>
      <c r="T72" s="339"/>
      <c r="U72" s="335"/>
      <c r="V72" s="335"/>
      <c r="X72" s="66"/>
      <c r="Z72" s="66"/>
    </row>
    <row r="73" spans="2:26">
      <c r="B73" s="45" t="s">
        <v>18</v>
      </c>
      <c r="C73" s="46" t="s">
        <v>10</v>
      </c>
      <c r="D73" s="47">
        <v>50</v>
      </c>
      <c r="E73" s="46" t="s">
        <v>31</v>
      </c>
      <c r="F73" s="304">
        <v>22</v>
      </c>
      <c r="G73" s="672">
        <v>48331</v>
      </c>
      <c r="H73" s="672">
        <v>48331</v>
      </c>
      <c r="I73" s="673">
        <v>2.35</v>
      </c>
      <c r="J73" s="674">
        <v>59.499741366824601</v>
      </c>
      <c r="K73" s="674">
        <v>5.7909903897399084E-2</v>
      </c>
      <c r="L73" s="674">
        <v>59.386237955185699</v>
      </c>
      <c r="M73" s="674">
        <v>59.613244778463503</v>
      </c>
      <c r="N73" s="674">
        <v>12.7310093936577</v>
      </c>
      <c r="O73" s="675">
        <v>71</v>
      </c>
      <c r="P73" s="674">
        <v>0.59794707715540496</v>
      </c>
      <c r="Q73" s="674">
        <v>69.828023728775406</v>
      </c>
      <c r="R73" s="674">
        <v>71.601976271224601</v>
      </c>
      <c r="S73" s="674">
        <v>0.20754795059071801</v>
      </c>
      <c r="T73" s="674">
        <v>1.84473008509243E-3</v>
      </c>
      <c r="U73" s="674">
        <v>0.20393234603422</v>
      </c>
      <c r="V73" s="674">
        <v>0.21116355514721599</v>
      </c>
    </row>
    <row r="74" spans="2:26">
      <c r="B74" s="45" t="s">
        <v>18</v>
      </c>
      <c r="C74" s="46" t="s">
        <v>10</v>
      </c>
      <c r="D74" s="47">
        <v>50</v>
      </c>
      <c r="E74" s="46" t="s">
        <v>118</v>
      </c>
      <c r="F74" s="304">
        <v>22</v>
      </c>
      <c r="G74" s="672">
        <v>8164</v>
      </c>
      <c r="H74" s="672">
        <v>8164</v>
      </c>
      <c r="I74" s="673">
        <v>2.35</v>
      </c>
      <c r="J74" s="674">
        <v>60.128245957863797</v>
      </c>
      <c r="K74" s="674">
        <v>0.13880771588494586</v>
      </c>
      <c r="L74" s="674">
        <v>59.856182834729303</v>
      </c>
      <c r="M74" s="674">
        <v>60.400309080998298</v>
      </c>
      <c r="N74" s="674">
        <v>12.540321962912101</v>
      </c>
      <c r="O74" s="675">
        <v>72</v>
      </c>
      <c r="P74" s="674">
        <v>0.20048693502586418</v>
      </c>
      <c r="Q74" s="674">
        <v>71.607045607349306</v>
      </c>
      <c r="R74" s="674">
        <v>72.502954392650693</v>
      </c>
      <c r="S74" s="674">
        <v>0.18287604115629599</v>
      </c>
      <c r="T74" s="674">
        <v>4.27829650798106E-3</v>
      </c>
      <c r="U74" s="674">
        <v>0.17449073401932699</v>
      </c>
      <c r="V74" s="674">
        <v>0.19126134829326499</v>
      </c>
    </row>
    <row r="75" spans="2:26">
      <c r="B75" s="45" t="s">
        <v>18</v>
      </c>
      <c r="C75" s="46" t="s">
        <v>10</v>
      </c>
      <c r="D75" s="47">
        <v>50</v>
      </c>
      <c r="E75" s="46" t="s">
        <v>119</v>
      </c>
      <c r="F75" s="304">
        <v>22</v>
      </c>
      <c r="G75" s="672">
        <v>9778</v>
      </c>
      <c r="H75" s="672">
        <v>9778</v>
      </c>
      <c r="I75" s="673">
        <v>2.35</v>
      </c>
      <c r="J75" s="674">
        <v>59.522499488648002</v>
      </c>
      <c r="K75" s="674">
        <v>0.11522888502199252</v>
      </c>
      <c r="L75" s="674">
        <v>59.296650874004897</v>
      </c>
      <c r="M75" s="674">
        <v>59.748348103291001</v>
      </c>
      <c r="N75" s="674">
        <v>11.393065357219101</v>
      </c>
      <c r="O75" s="675">
        <v>70</v>
      </c>
      <c r="P75" s="674">
        <v>0.30231275590810963</v>
      </c>
      <c r="Q75" s="674">
        <v>69.407466998420105</v>
      </c>
      <c r="R75" s="674">
        <v>70.442533001579903</v>
      </c>
      <c r="S75" s="674">
        <v>0.15821231335651501</v>
      </c>
      <c r="T75" s="674">
        <v>3.6905951637924502E-3</v>
      </c>
      <c r="U75" s="674">
        <v>0.15097887969690699</v>
      </c>
      <c r="V75" s="674">
        <v>0.165445747016122</v>
      </c>
    </row>
    <row r="76" spans="2:26">
      <c r="B76" s="45" t="s">
        <v>18</v>
      </c>
      <c r="C76" s="46" t="s">
        <v>10</v>
      </c>
      <c r="D76" s="47">
        <v>50</v>
      </c>
      <c r="E76" s="46" t="s">
        <v>34</v>
      </c>
      <c r="F76" s="304">
        <v>22</v>
      </c>
      <c r="G76" s="672">
        <v>209</v>
      </c>
      <c r="H76" s="672">
        <v>209</v>
      </c>
      <c r="I76" s="673">
        <v>2.35</v>
      </c>
      <c r="J76" s="674">
        <v>47.789473684210499</v>
      </c>
      <c r="K76" s="674">
        <v>1.2153884862941848</v>
      </c>
      <c r="L76" s="674">
        <v>45.407312251073897</v>
      </c>
      <c r="M76" s="674">
        <v>50.171635117347201</v>
      </c>
      <c r="N76" s="674">
        <v>17.4687546397552</v>
      </c>
      <c r="O76" s="675">
        <v>64</v>
      </c>
      <c r="P76" s="674">
        <v>1.3952229364533675</v>
      </c>
      <c r="Q76" s="674">
        <v>61.2653630445514</v>
      </c>
      <c r="R76" s="674">
        <v>67.154636955448694</v>
      </c>
      <c r="S76" s="674">
        <v>0.52153110047846896</v>
      </c>
      <c r="T76" s="674">
        <v>3.4553641241189197E-2</v>
      </c>
      <c r="U76" s="674">
        <v>0.45380720757682302</v>
      </c>
      <c r="V76" s="674">
        <v>0.589254993380115</v>
      </c>
    </row>
    <row r="77" spans="2:26" ht="15" customHeight="1">
      <c r="B77" s="54" t="s">
        <v>18</v>
      </c>
      <c r="C77" s="55" t="s">
        <v>10</v>
      </c>
      <c r="D77" s="56" t="s">
        <v>133</v>
      </c>
      <c r="E77" s="57" t="s">
        <v>121</v>
      </c>
      <c r="F77" s="307">
        <v>22</v>
      </c>
      <c r="G77" s="677">
        <v>66482</v>
      </c>
      <c r="H77" s="677">
        <v>66482</v>
      </c>
      <c r="I77" s="678">
        <v>2.35</v>
      </c>
      <c r="J77" s="679">
        <v>59.543455371378698</v>
      </c>
      <c r="K77" s="679">
        <v>4.8697454082601038E-2</v>
      </c>
      <c r="L77" s="679">
        <v>59.4480083613768</v>
      </c>
      <c r="M77" s="679">
        <v>59.638902381380603</v>
      </c>
      <c r="N77" s="679">
        <v>12.556204148662401</v>
      </c>
      <c r="O77" s="680">
        <v>71</v>
      </c>
      <c r="P77" s="679">
        <v>0</v>
      </c>
      <c r="Q77" s="679">
        <v>71</v>
      </c>
      <c r="R77" s="679">
        <v>71</v>
      </c>
      <c r="S77" s="679">
        <v>0.198249150145904</v>
      </c>
      <c r="T77" s="679">
        <v>1.5462273240511E-3</v>
      </c>
      <c r="U77" s="679">
        <v>0.195218600254948</v>
      </c>
      <c r="V77" s="679">
        <v>0.20127970003686099</v>
      </c>
      <c r="X77" s="66"/>
      <c r="Z77" s="66"/>
    </row>
    <row r="78" spans="2:26">
      <c r="B78" s="45" t="s">
        <v>18</v>
      </c>
      <c r="C78" s="46" t="s">
        <v>10</v>
      </c>
      <c r="D78" s="47">
        <v>70</v>
      </c>
      <c r="E78" s="46" t="s">
        <v>31</v>
      </c>
      <c r="F78" s="311"/>
      <c r="G78" s="311"/>
      <c r="H78" s="311"/>
      <c r="I78" s="311"/>
      <c r="J78" s="339"/>
      <c r="K78" s="339"/>
      <c r="L78" s="339"/>
      <c r="M78" s="339"/>
      <c r="N78" s="339"/>
      <c r="O78" s="311"/>
      <c r="P78" s="339"/>
      <c r="Q78" s="339"/>
      <c r="R78" s="339"/>
      <c r="S78" s="339"/>
      <c r="T78" s="339"/>
      <c r="U78" s="339"/>
      <c r="V78" s="339"/>
    </row>
    <row r="79" spans="2:26">
      <c r="B79" s="45" t="s">
        <v>18</v>
      </c>
      <c r="C79" s="46" t="s">
        <v>10</v>
      </c>
      <c r="D79" s="47">
        <v>70</v>
      </c>
      <c r="E79" s="46" t="s">
        <v>118</v>
      </c>
      <c r="F79" s="311"/>
      <c r="G79" s="311"/>
      <c r="H79" s="311"/>
      <c r="I79" s="311"/>
      <c r="J79" s="339"/>
      <c r="K79" s="339"/>
      <c r="L79" s="339"/>
      <c r="M79" s="339"/>
      <c r="N79" s="339"/>
      <c r="O79" s="311"/>
      <c r="P79" s="339"/>
      <c r="Q79" s="339"/>
      <c r="R79" s="339"/>
      <c r="S79" s="339"/>
      <c r="T79" s="339"/>
      <c r="U79" s="339"/>
      <c r="V79" s="339"/>
    </row>
    <row r="80" spans="2:26">
      <c r="B80" s="45" t="s">
        <v>18</v>
      </c>
      <c r="C80" s="46" t="s">
        <v>10</v>
      </c>
      <c r="D80" s="47">
        <v>70</v>
      </c>
      <c r="E80" s="46" t="s">
        <v>119</v>
      </c>
      <c r="F80" s="311"/>
      <c r="G80" s="311"/>
      <c r="H80" s="311"/>
      <c r="I80" s="311"/>
      <c r="J80" s="339"/>
      <c r="K80" s="339"/>
      <c r="L80" s="339"/>
      <c r="M80" s="339"/>
      <c r="N80" s="339"/>
      <c r="O80" s="311"/>
      <c r="P80" s="339"/>
      <c r="Q80" s="339"/>
      <c r="R80" s="339"/>
      <c r="S80" s="339"/>
      <c r="T80" s="339"/>
      <c r="U80" s="339"/>
      <c r="V80" s="339"/>
    </row>
    <row r="81" spans="2:26">
      <c r="B81" s="45" t="s">
        <v>18</v>
      </c>
      <c r="C81" s="46" t="s">
        <v>10</v>
      </c>
      <c r="D81" s="47">
        <v>70</v>
      </c>
      <c r="E81" s="46" t="s">
        <v>34</v>
      </c>
      <c r="F81" s="311"/>
      <c r="G81" s="311"/>
      <c r="H81" s="311"/>
      <c r="I81" s="311"/>
      <c r="J81" s="339"/>
      <c r="K81" s="339"/>
      <c r="L81" s="339"/>
      <c r="M81" s="339"/>
      <c r="N81" s="339"/>
      <c r="O81" s="311"/>
      <c r="P81" s="339"/>
      <c r="Q81" s="339"/>
      <c r="R81" s="339"/>
      <c r="S81" s="339"/>
      <c r="T81" s="339"/>
      <c r="U81" s="339"/>
      <c r="V81" s="339"/>
    </row>
    <row r="82" spans="2:26" ht="15.6">
      <c r="B82" s="54" t="s">
        <v>18</v>
      </c>
      <c r="C82" s="55" t="s">
        <v>10</v>
      </c>
      <c r="D82" s="56" t="s">
        <v>130</v>
      </c>
      <c r="E82" s="57" t="s">
        <v>121</v>
      </c>
      <c r="F82" s="307"/>
      <c r="G82" s="307"/>
      <c r="H82" s="307"/>
      <c r="I82" s="307"/>
      <c r="J82" s="335"/>
      <c r="K82" s="339"/>
      <c r="L82" s="335"/>
      <c r="M82" s="335"/>
      <c r="N82" s="335"/>
      <c r="O82" s="333"/>
      <c r="P82" s="339"/>
      <c r="Q82" s="335"/>
      <c r="R82" s="335"/>
      <c r="S82" s="336"/>
      <c r="T82" s="339"/>
      <c r="U82" s="335"/>
      <c r="V82" s="335"/>
      <c r="X82" s="66"/>
      <c r="Z82" s="66"/>
    </row>
    <row r="83" spans="2:26" ht="15.6">
      <c r="B83" s="54" t="s">
        <v>18</v>
      </c>
      <c r="C83" s="55" t="s">
        <v>10</v>
      </c>
      <c r="D83" s="67" t="s">
        <v>127</v>
      </c>
      <c r="E83" s="68" t="s">
        <v>31</v>
      </c>
      <c r="F83" s="311">
        <v>22</v>
      </c>
      <c r="G83" s="677">
        <v>48331</v>
      </c>
      <c r="H83" s="677">
        <v>48331</v>
      </c>
      <c r="I83" s="678">
        <v>2.35</v>
      </c>
      <c r="J83" s="679">
        <v>59.499741366824601</v>
      </c>
      <c r="K83" s="679">
        <v>5.7909903897399084E-2</v>
      </c>
      <c r="L83" s="679">
        <v>59.386237955185699</v>
      </c>
      <c r="M83" s="679">
        <v>59.613244778463503</v>
      </c>
      <c r="N83" s="679">
        <v>12.7310093936577</v>
      </c>
      <c r="O83" s="680">
        <v>71</v>
      </c>
      <c r="P83" s="679">
        <v>0.59794707715540496</v>
      </c>
      <c r="Q83" s="679">
        <v>69.828023728775406</v>
      </c>
      <c r="R83" s="679">
        <v>71.601976271224601</v>
      </c>
      <c r="S83" s="679">
        <v>0.20754795059071801</v>
      </c>
      <c r="T83" s="679">
        <v>1.84473008509243E-3</v>
      </c>
      <c r="U83" s="679">
        <v>0.20393234603422</v>
      </c>
      <c r="V83" s="679">
        <v>0.21116355514721599</v>
      </c>
      <c r="X83" s="66"/>
      <c r="Z83" s="66"/>
    </row>
    <row r="84" spans="2:26" ht="15.6">
      <c r="B84" s="54" t="s">
        <v>18</v>
      </c>
      <c r="C84" s="55" t="s">
        <v>10</v>
      </c>
      <c r="D84" s="67" t="s">
        <v>127</v>
      </c>
      <c r="E84" s="68" t="s">
        <v>118</v>
      </c>
      <c r="F84" s="311">
        <v>22</v>
      </c>
      <c r="G84" s="677">
        <v>8164</v>
      </c>
      <c r="H84" s="677">
        <v>8164</v>
      </c>
      <c r="I84" s="678">
        <v>2.35</v>
      </c>
      <c r="J84" s="679">
        <v>60.128245957863797</v>
      </c>
      <c r="K84" s="679">
        <v>0.13880771588494586</v>
      </c>
      <c r="L84" s="679">
        <v>59.856182834729303</v>
      </c>
      <c r="M84" s="679">
        <v>60.400309080998298</v>
      </c>
      <c r="N84" s="679">
        <v>12.540321962912101</v>
      </c>
      <c r="O84" s="680">
        <v>72</v>
      </c>
      <c r="P84" s="679">
        <v>0.20048693502586418</v>
      </c>
      <c r="Q84" s="679">
        <v>71.607045607349306</v>
      </c>
      <c r="R84" s="679">
        <v>72.502954392650693</v>
      </c>
      <c r="S84" s="679">
        <v>0.18287604115629599</v>
      </c>
      <c r="T84" s="679">
        <v>4.27829650798106E-3</v>
      </c>
      <c r="U84" s="679">
        <v>0.17449073401932699</v>
      </c>
      <c r="V84" s="679">
        <v>0.19126134829326499</v>
      </c>
      <c r="X84" s="66"/>
      <c r="Z84" s="66"/>
    </row>
    <row r="85" spans="2:26" ht="15.6">
      <c r="B85" s="54" t="s">
        <v>18</v>
      </c>
      <c r="C85" s="55" t="s">
        <v>10</v>
      </c>
      <c r="D85" s="67" t="s">
        <v>127</v>
      </c>
      <c r="E85" s="68" t="s">
        <v>119</v>
      </c>
      <c r="F85" s="311">
        <v>22</v>
      </c>
      <c r="G85" s="677">
        <v>9778</v>
      </c>
      <c r="H85" s="677">
        <v>9778</v>
      </c>
      <c r="I85" s="678">
        <v>2.35</v>
      </c>
      <c r="J85" s="679">
        <v>59.522499488648002</v>
      </c>
      <c r="K85" s="679">
        <v>0.11522888502199252</v>
      </c>
      <c r="L85" s="679">
        <v>59.296650874004897</v>
      </c>
      <c r="M85" s="679">
        <v>59.748348103291001</v>
      </c>
      <c r="N85" s="679">
        <v>11.393065357219101</v>
      </c>
      <c r="O85" s="680">
        <v>70</v>
      </c>
      <c r="P85" s="679">
        <v>0.30231275590810963</v>
      </c>
      <c r="Q85" s="679">
        <v>69.407466998420105</v>
      </c>
      <c r="R85" s="679">
        <v>70.442533001579903</v>
      </c>
      <c r="S85" s="679">
        <v>0.15821231335651501</v>
      </c>
      <c r="T85" s="679">
        <v>3.6905951637924502E-3</v>
      </c>
      <c r="U85" s="679">
        <v>0.15097887969690699</v>
      </c>
      <c r="V85" s="679">
        <v>0.165445747016122</v>
      </c>
      <c r="X85" s="66"/>
      <c r="Z85" s="66"/>
    </row>
    <row r="86" spans="2:26" ht="15.6">
      <c r="B86" s="54" t="s">
        <v>18</v>
      </c>
      <c r="C86" s="55" t="s">
        <v>10</v>
      </c>
      <c r="D86" s="67" t="s">
        <v>127</v>
      </c>
      <c r="E86" s="68" t="s">
        <v>34</v>
      </c>
      <c r="F86" s="311">
        <v>22</v>
      </c>
      <c r="G86" s="677">
        <v>209</v>
      </c>
      <c r="H86" s="677">
        <v>209</v>
      </c>
      <c r="I86" s="678">
        <v>2.35</v>
      </c>
      <c r="J86" s="679">
        <v>47.789473684210499</v>
      </c>
      <c r="K86" s="679">
        <v>1.2153884862941848</v>
      </c>
      <c r="L86" s="679">
        <v>45.407312251073897</v>
      </c>
      <c r="M86" s="679">
        <v>50.171635117347201</v>
      </c>
      <c r="N86" s="679">
        <v>17.4687546397552</v>
      </c>
      <c r="O86" s="680">
        <v>64</v>
      </c>
      <c r="P86" s="679">
        <v>1.3952229364533675</v>
      </c>
      <c r="Q86" s="679">
        <v>61.2653630445514</v>
      </c>
      <c r="R86" s="679">
        <v>67.154636955448694</v>
      </c>
      <c r="S86" s="679">
        <v>0.52153110047846896</v>
      </c>
      <c r="T86" s="679">
        <v>3.4553641241189197E-2</v>
      </c>
      <c r="U86" s="679">
        <v>0.45380720757682302</v>
      </c>
      <c r="V86" s="679">
        <v>0.589254993380115</v>
      </c>
      <c r="X86" s="66"/>
      <c r="Z86" s="66"/>
    </row>
    <row r="87" spans="2:26" ht="15.6">
      <c r="B87" s="76" t="s">
        <v>18</v>
      </c>
      <c r="C87" s="77" t="s">
        <v>134</v>
      </c>
      <c r="D87" s="78" t="s">
        <v>127</v>
      </c>
      <c r="E87" s="79" t="s">
        <v>121</v>
      </c>
      <c r="F87" s="315">
        <v>22</v>
      </c>
      <c r="G87" s="687">
        <v>66482</v>
      </c>
      <c r="H87" s="687">
        <v>66482</v>
      </c>
      <c r="I87" s="688">
        <v>2.35</v>
      </c>
      <c r="J87" s="689">
        <v>59.543455371378698</v>
      </c>
      <c r="K87" s="689">
        <v>4.8697454082601038E-2</v>
      </c>
      <c r="L87" s="689">
        <v>59.4480083613768</v>
      </c>
      <c r="M87" s="689">
        <v>59.638902381380603</v>
      </c>
      <c r="N87" s="689">
        <v>12.556204148662401</v>
      </c>
      <c r="O87" s="690">
        <v>71</v>
      </c>
      <c r="P87" s="689">
        <v>0</v>
      </c>
      <c r="Q87" s="689">
        <v>71</v>
      </c>
      <c r="R87" s="689">
        <v>71</v>
      </c>
      <c r="S87" s="689">
        <v>0.198249150145904</v>
      </c>
      <c r="T87" s="689">
        <v>1.5462273240511E-3</v>
      </c>
      <c r="U87" s="689">
        <v>0.195218600254948</v>
      </c>
      <c r="V87" s="689">
        <v>0.20127970003686099</v>
      </c>
      <c r="X87" s="66"/>
      <c r="Z87" s="66"/>
    </row>
    <row r="88" spans="2:26" ht="15.6">
      <c r="B88" s="76" t="s">
        <v>18</v>
      </c>
      <c r="C88" s="79" t="s">
        <v>135</v>
      </c>
      <c r="D88" s="78" t="s">
        <v>136</v>
      </c>
      <c r="E88" s="77" t="s">
        <v>137</v>
      </c>
      <c r="F88" s="261">
        <v>80</v>
      </c>
      <c r="G88" s="687">
        <v>332870</v>
      </c>
      <c r="H88" s="687">
        <v>332870</v>
      </c>
      <c r="I88" s="283"/>
      <c r="J88" s="689">
        <v>104.441049058191</v>
      </c>
      <c r="K88" s="689">
        <v>5.0630491598470585E-2</v>
      </c>
      <c r="L88" s="689">
        <v>104.341813294658</v>
      </c>
      <c r="M88" s="689">
        <v>104.54028482172301</v>
      </c>
      <c r="N88" s="689">
        <v>29.211635530897599</v>
      </c>
      <c r="O88" s="690">
        <v>104</v>
      </c>
      <c r="P88" s="689">
        <v>9.4644553557144753E-2</v>
      </c>
      <c r="Q88" s="689">
        <v>103.814496675028</v>
      </c>
      <c r="R88" s="689">
        <v>104.205503324972</v>
      </c>
      <c r="S88" s="689">
        <v>0.483930139657684</v>
      </c>
      <c r="T88" s="689">
        <v>1.4334187143944699E-3</v>
      </c>
      <c r="U88" s="689">
        <v>0.48112069058054502</v>
      </c>
      <c r="V88" s="689">
        <v>0.48673958873482398</v>
      </c>
    </row>
    <row r="89" spans="2:26" ht="15.6">
      <c r="B89" s="76" t="s">
        <v>18</v>
      </c>
      <c r="C89" s="79" t="s">
        <v>135</v>
      </c>
      <c r="D89" s="78" t="s">
        <v>136</v>
      </c>
      <c r="E89" s="77" t="s">
        <v>138</v>
      </c>
      <c r="F89" s="261">
        <v>80</v>
      </c>
      <c r="G89" s="687">
        <v>61287</v>
      </c>
      <c r="H89" s="687">
        <v>61287</v>
      </c>
      <c r="I89" s="283"/>
      <c r="J89" s="689">
        <v>95.177933330070005</v>
      </c>
      <c r="K89" s="689">
        <v>9.3002534244084653E-2</v>
      </c>
      <c r="L89" s="689">
        <v>94.995648362951599</v>
      </c>
      <c r="M89" s="689">
        <v>95.360218297188396</v>
      </c>
      <c r="N89" s="689">
        <v>23.023872290496399</v>
      </c>
      <c r="O89" s="690">
        <v>98</v>
      </c>
      <c r="P89" s="689">
        <v>0.3517677060297969</v>
      </c>
      <c r="Q89" s="689">
        <v>97.310535296181598</v>
      </c>
      <c r="R89" s="689">
        <v>98.489464703818399</v>
      </c>
      <c r="S89" s="689">
        <v>0.53313967891127101</v>
      </c>
      <c r="T89" s="689">
        <v>3.42493289504339E-3</v>
      </c>
      <c r="U89" s="689">
        <v>0.52642693373456995</v>
      </c>
      <c r="V89" s="689">
        <v>0.53985242408797196</v>
      </c>
    </row>
    <row r="90" spans="2:26" ht="15.6">
      <c r="B90" s="76" t="s">
        <v>18</v>
      </c>
      <c r="C90" s="79" t="s">
        <v>135</v>
      </c>
      <c r="D90" s="78" t="s">
        <v>136</v>
      </c>
      <c r="E90" s="77" t="s">
        <v>139</v>
      </c>
      <c r="F90" s="261">
        <v>80</v>
      </c>
      <c r="G90" s="687">
        <v>101855</v>
      </c>
      <c r="H90" s="687">
        <v>101855</v>
      </c>
      <c r="I90" s="283"/>
      <c r="J90" s="689">
        <v>85.585341907613795</v>
      </c>
      <c r="K90" s="689">
        <v>3.9510078295250529E-2</v>
      </c>
      <c r="L90" s="689">
        <v>85.507902154155104</v>
      </c>
      <c r="M90" s="689">
        <v>85.662781661072501</v>
      </c>
      <c r="N90" s="689">
        <v>12.6096167280296</v>
      </c>
      <c r="O90" s="690">
        <v>88</v>
      </c>
      <c r="P90" s="689">
        <v>0</v>
      </c>
      <c r="Q90" s="689">
        <v>88</v>
      </c>
      <c r="R90" s="689">
        <v>88</v>
      </c>
      <c r="S90" s="689">
        <v>0.14606399905591799</v>
      </c>
      <c r="T90" s="689">
        <v>2.1112875779897501E-3</v>
      </c>
      <c r="U90" s="689">
        <v>0.141925951409411</v>
      </c>
      <c r="V90" s="689">
        <v>0.15020204670242501</v>
      </c>
    </row>
    <row r="91" spans="2:26" ht="15.6">
      <c r="B91" s="76" t="s">
        <v>18</v>
      </c>
      <c r="C91" s="79" t="s">
        <v>135</v>
      </c>
      <c r="D91" s="78" t="s">
        <v>136</v>
      </c>
      <c r="E91" s="77" t="s">
        <v>140</v>
      </c>
      <c r="F91" s="261">
        <v>73</v>
      </c>
      <c r="G91" s="687">
        <v>1619</v>
      </c>
      <c r="H91" s="687">
        <v>1619</v>
      </c>
      <c r="I91" s="261"/>
      <c r="J91" s="689">
        <v>107.690549722051</v>
      </c>
      <c r="K91" s="689">
        <v>1.0140566704948979</v>
      </c>
      <c r="L91" s="689">
        <v>105.702998647881</v>
      </c>
      <c r="M91" s="689">
        <v>109.678100796221</v>
      </c>
      <c r="N91" s="689">
        <v>40.772621371816498</v>
      </c>
      <c r="O91" s="690">
        <v>107</v>
      </c>
      <c r="P91" s="689">
        <v>2.8860780036244935</v>
      </c>
      <c r="Q91" s="689">
        <v>101.34328711289599</v>
      </c>
      <c r="R91" s="689">
        <v>112.616712887104</v>
      </c>
      <c r="S91" s="689">
        <v>0.60581499975959696</v>
      </c>
      <c r="T91" s="689">
        <v>2.1624904204009102E-2</v>
      </c>
      <c r="U91" s="689">
        <v>0.56343096601629095</v>
      </c>
      <c r="V91" s="689">
        <v>0.64819903350290398</v>
      </c>
    </row>
    <row r="92" spans="2:26" ht="15.6">
      <c r="B92" s="96" t="s">
        <v>141</v>
      </c>
      <c r="C92" s="97" t="s">
        <v>135</v>
      </c>
      <c r="D92" s="98" t="s">
        <v>136</v>
      </c>
      <c r="E92" s="97" t="s">
        <v>121</v>
      </c>
      <c r="F92" s="279">
        <v>80</v>
      </c>
      <c r="G92" s="697">
        <v>497631</v>
      </c>
      <c r="H92" s="697">
        <v>497631</v>
      </c>
      <c r="I92" s="319"/>
      <c r="J92" s="698">
        <v>99.451416812859307</v>
      </c>
      <c r="K92" s="698">
        <v>3.8365810879598457E-2</v>
      </c>
      <c r="L92" s="698">
        <v>99.376219823535294</v>
      </c>
      <c r="M92" s="698">
        <v>99.526613802183405</v>
      </c>
      <c r="N92" s="698">
        <v>27.064812277544199</v>
      </c>
      <c r="O92" s="699">
        <v>100</v>
      </c>
      <c r="P92" s="698">
        <v>0</v>
      </c>
      <c r="Q92" s="698">
        <v>100</v>
      </c>
      <c r="R92" s="698">
        <v>100</v>
      </c>
      <c r="S92" s="698">
        <v>0.43682916897914797</v>
      </c>
      <c r="T92" s="698">
        <v>1.1986377767280499E-3</v>
      </c>
      <c r="U92" s="698">
        <v>0.43447988208772098</v>
      </c>
      <c r="V92" s="698">
        <v>0.43917845587057502</v>
      </c>
    </row>
    <row r="93" spans="2:26">
      <c r="B93" s="45" t="s">
        <v>21</v>
      </c>
      <c r="C93" s="46" t="s">
        <v>14</v>
      </c>
      <c r="D93" s="47">
        <v>140</v>
      </c>
      <c r="E93" s="46" t="s">
        <v>31</v>
      </c>
      <c r="F93" s="304">
        <v>6</v>
      </c>
      <c r="G93" s="672">
        <v>49807</v>
      </c>
      <c r="H93" s="672">
        <v>49807</v>
      </c>
      <c r="I93" s="673">
        <v>0.11</v>
      </c>
      <c r="J93" s="674">
        <v>124.184271287168</v>
      </c>
      <c r="K93" s="674">
        <v>9.099789476275541E-2</v>
      </c>
      <c r="L93" s="674">
        <v>124.005915413433</v>
      </c>
      <c r="M93" s="674">
        <v>124.362627160904</v>
      </c>
      <c r="N93" s="674">
        <v>20.308318369750701</v>
      </c>
      <c r="O93" s="675">
        <v>145</v>
      </c>
      <c r="P93" s="674">
        <v>0.16638041071173831</v>
      </c>
      <c r="Q93" s="674">
        <v>144.67389439500499</v>
      </c>
      <c r="R93" s="674">
        <v>145.396105604995</v>
      </c>
      <c r="S93" s="674">
        <v>0.79960648101672505</v>
      </c>
      <c r="T93" s="674">
        <v>1.7936380015372299E-3</v>
      </c>
      <c r="U93" s="674">
        <v>0.79609101510468006</v>
      </c>
      <c r="V93" s="674">
        <v>0.80312194692876904</v>
      </c>
    </row>
    <row r="94" spans="2:26">
      <c r="B94" s="45" t="s">
        <v>21</v>
      </c>
      <c r="C94" s="46" t="s">
        <v>14</v>
      </c>
      <c r="D94" s="47">
        <v>140</v>
      </c>
      <c r="E94" s="46" t="s">
        <v>118</v>
      </c>
      <c r="F94" s="304">
        <v>6</v>
      </c>
      <c r="G94" s="672">
        <v>12111</v>
      </c>
      <c r="H94" s="672">
        <v>12111</v>
      </c>
      <c r="I94" s="673">
        <v>0.11</v>
      </c>
      <c r="J94" s="674">
        <v>107.12294608207399</v>
      </c>
      <c r="K94" s="674">
        <v>0.15983498507397406</v>
      </c>
      <c r="L94" s="674">
        <v>106.80966951132901</v>
      </c>
      <c r="M94" s="674">
        <v>107.436222652819</v>
      </c>
      <c r="N94" s="674">
        <v>17.588403424865501</v>
      </c>
      <c r="O94" s="675">
        <v>127</v>
      </c>
      <c r="P94" s="674">
        <v>0.2511452373178597</v>
      </c>
      <c r="Q94" s="674">
        <v>126.50775533485699</v>
      </c>
      <c r="R94" s="674">
        <v>128.47224466514299</v>
      </c>
      <c r="S94" s="674">
        <v>0.95351333498472501</v>
      </c>
      <c r="T94" s="674">
        <v>1.9130995908924499E-3</v>
      </c>
      <c r="U94" s="674">
        <v>0.94976372865816105</v>
      </c>
      <c r="V94" s="674">
        <v>0.95726294131128897</v>
      </c>
    </row>
    <row r="95" spans="2:26">
      <c r="B95" s="45" t="s">
        <v>21</v>
      </c>
      <c r="C95" s="46" t="s">
        <v>14</v>
      </c>
      <c r="D95" s="47" t="s">
        <v>689</v>
      </c>
      <c r="E95" s="46" t="s">
        <v>119</v>
      </c>
      <c r="F95" s="304">
        <v>6</v>
      </c>
      <c r="G95" s="672">
        <v>31224</v>
      </c>
      <c r="H95" s="672">
        <v>31224</v>
      </c>
      <c r="I95" s="673">
        <v>0.11</v>
      </c>
      <c r="J95" s="674">
        <v>90.6052715859595</v>
      </c>
      <c r="K95" s="674">
        <v>3.5103007647192E-2</v>
      </c>
      <c r="L95" s="674">
        <v>90.536469690971003</v>
      </c>
      <c r="M95" s="674">
        <v>90.674073480947996</v>
      </c>
      <c r="N95" s="674">
        <v>6.2026852288504903</v>
      </c>
      <c r="O95" s="675">
        <v>94</v>
      </c>
      <c r="P95" s="674">
        <v>0.41145235450612144</v>
      </c>
      <c r="Q95" s="674">
        <v>93.193553385168002</v>
      </c>
      <c r="R95" s="674">
        <v>94.536446614832002</v>
      </c>
      <c r="S95" s="674">
        <v>2.9304381245196E-2</v>
      </c>
      <c r="T95" s="674">
        <v>9.5447277107430905E-4</v>
      </c>
      <c r="U95" s="674">
        <v>2.7433648974910099E-2</v>
      </c>
      <c r="V95" s="674">
        <v>3.1175113515481901E-2</v>
      </c>
    </row>
    <row r="96" spans="2:26">
      <c r="B96" s="45" t="s">
        <v>21</v>
      </c>
      <c r="C96" s="46" t="s">
        <v>14</v>
      </c>
      <c r="D96" s="47">
        <v>140</v>
      </c>
      <c r="E96" s="46" t="s">
        <v>34</v>
      </c>
      <c r="F96" s="304">
        <v>6</v>
      </c>
      <c r="G96" s="672">
        <v>185</v>
      </c>
      <c r="H96" s="672">
        <v>185</v>
      </c>
      <c r="I96" s="673">
        <v>0.11</v>
      </c>
      <c r="J96" s="674">
        <v>131.89189189189199</v>
      </c>
      <c r="K96" s="674">
        <v>1.583382425194376</v>
      </c>
      <c r="L96" s="674">
        <v>128.78846233851101</v>
      </c>
      <c r="M96" s="674">
        <v>134.99532144527299</v>
      </c>
      <c r="N96" s="674">
        <v>21.395072299104299</v>
      </c>
      <c r="O96" s="675">
        <v>153</v>
      </c>
      <c r="P96" s="674">
        <v>2.601862409795916</v>
      </c>
      <c r="Q96" s="674">
        <v>147.9003496768</v>
      </c>
      <c r="R96" s="674">
        <v>159.04965032320001</v>
      </c>
      <c r="S96" s="674">
        <v>0.65945945945945905</v>
      </c>
      <c r="T96" s="674">
        <v>3.4841159318293201E-2</v>
      </c>
      <c r="U96" s="674">
        <v>0.59117204147734004</v>
      </c>
      <c r="V96" s="674">
        <v>0.72774687744157895</v>
      </c>
    </row>
    <row r="97" spans="2:22" s="66" customFormat="1" ht="15.6">
      <c r="B97" s="54" t="s">
        <v>21</v>
      </c>
      <c r="C97" s="55" t="s">
        <v>14</v>
      </c>
      <c r="D97" s="56" t="s">
        <v>690</v>
      </c>
      <c r="E97" s="57" t="s">
        <v>121</v>
      </c>
      <c r="F97" s="307">
        <v>6</v>
      </c>
      <c r="G97" s="677">
        <v>93327</v>
      </c>
      <c r="H97" s="677">
        <v>93327</v>
      </c>
      <c r="I97" s="678">
        <v>0.11</v>
      </c>
      <c r="J97" s="679">
        <v>110.75113311260399</v>
      </c>
      <c r="K97" s="679">
        <v>7.3828914923979028E-2</v>
      </c>
      <c r="L97" s="679">
        <v>110.606428439353</v>
      </c>
      <c r="M97" s="679">
        <v>110.89583778585499</v>
      </c>
      <c r="N97" s="679">
        <v>22.554462730433102</v>
      </c>
      <c r="O97" s="680">
        <v>137</v>
      </c>
      <c r="P97" s="679">
        <v>0.26494505868214158</v>
      </c>
      <c r="Q97" s="679">
        <v>136.480707684983</v>
      </c>
      <c r="R97" s="679">
        <v>138.43929231501701</v>
      </c>
      <c r="S97" s="679">
        <v>0.56158453609352099</v>
      </c>
      <c r="T97" s="679">
        <v>1.6242274635353E-3</v>
      </c>
      <c r="U97" s="679">
        <v>0.55840110873717996</v>
      </c>
      <c r="V97" s="679">
        <v>0.56476796344986102</v>
      </c>
    </row>
    <row r="98" spans="2:22">
      <c r="B98" s="45" t="s">
        <v>21</v>
      </c>
      <c r="C98" s="46" t="s">
        <v>691</v>
      </c>
      <c r="D98" s="47">
        <v>120</v>
      </c>
      <c r="E98" s="46" t="s">
        <v>31</v>
      </c>
      <c r="F98" s="304">
        <v>10</v>
      </c>
      <c r="G98" s="672">
        <v>60621</v>
      </c>
      <c r="H98" s="672">
        <v>60621</v>
      </c>
      <c r="I98" s="673">
        <v>0.11</v>
      </c>
      <c r="J98" s="674">
        <v>114.588607908151</v>
      </c>
      <c r="K98" s="674">
        <v>8.4045048841329559E-2</v>
      </c>
      <c r="L98" s="674">
        <v>114.423879612422</v>
      </c>
      <c r="M98" s="674">
        <v>114.753336203879</v>
      </c>
      <c r="N98" s="674">
        <v>20.692977757749201</v>
      </c>
      <c r="O98" s="675">
        <v>135</v>
      </c>
      <c r="P98" s="674">
        <v>0</v>
      </c>
      <c r="Q98" s="674">
        <v>135</v>
      </c>
      <c r="R98" s="674">
        <v>135</v>
      </c>
      <c r="S98" s="674">
        <v>0.63167879117797499</v>
      </c>
      <c r="T98" s="674">
        <v>1.9590700414295198E-3</v>
      </c>
      <c r="U98" s="674">
        <v>0.62783908442329395</v>
      </c>
      <c r="V98" s="674">
        <v>0.63551849793265502</v>
      </c>
    </row>
    <row r="99" spans="2:22">
      <c r="B99" s="45" t="s">
        <v>21</v>
      </c>
      <c r="C99" s="46" t="s">
        <v>691</v>
      </c>
      <c r="D99" s="47">
        <v>120</v>
      </c>
      <c r="E99" s="46" t="s">
        <v>118</v>
      </c>
      <c r="F99" s="304">
        <v>10</v>
      </c>
      <c r="G99" s="672">
        <v>10232</v>
      </c>
      <c r="H99" s="672">
        <v>10232</v>
      </c>
      <c r="I99" s="673">
        <v>0.11</v>
      </c>
      <c r="J99" s="674">
        <v>102.517103205629</v>
      </c>
      <c r="K99" s="674">
        <v>0.17056787659540459</v>
      </c>
      <c r="L99" s="674">
        <v>102.18279016750201</v>
      </c>
      <c r="M99" s="674">
        <v>102.851416243757</v>
      </c>
      <c r="N99" s="674">
        <v>17.2517877939556</v>
      </c>
      <c r="O99" s="675">
        <v>121</v>
      </c>
      <c r="P99" s="674">
        <v>0.26581217074642605</v>
      </c>
      <c r="Q99" s="674">
        <v>120.479008145337</v>
      </c>
      <c r="R99" s="674">
        <v>121.610991854663</v>
      </c>
      <c r="S99" s="674">
        <v>0.84431196247067997</v>
      </c>
      <c r="T99" s="674">
        <v>3.58425440534827E-3</v>
      </c>
      <c r="U99" s="674">
        <v>0.83728695286935595</v>
      </c>
      <c r="V99" s="674">
        <v>0.85133697207200398</v>
      </c>
    </row>
    <row r="100" spans="2:22">
      <c r="B100" s="45" t="s">
        <v>21</v>
      </c>
      <c r="C100" s="46" t="s">
        <v>691</v>
      </c>
      <c r="D100" s="47" t="s">
        <v>689</v>
      </c>
      <c r="E100" s="46" t="s">
        <v>119</v>
      </c>
      <c r="F100" s="304">
        <v>10</v>
      </c>
      <c r="G100" s="672">
        <v>24298</v>
      </c>
      <c r="H100" s="672">
        <v>24298</v>
      </c>
      <c r="I100" s="673">
        <v>0.11</v>
      </c>
      <c r="J100" s="674">
        <v>89.049016379948995</v>
      </c>
      <c r="K100" s="674">
        <v>4.3420253383465141E-2</v>
      </c>
      <c r="L100" s="674">
        <v>88.963912683317403</v>
      </c>
      <c r="M100" s="674">
        <v>89.134120076580601</v>
      </c>
      <c r="N100" s="674">
        <v>6.7680562984993502</v>
      </c>
      <c r="O100" s="675">
        <v>93</v>
      </c>
      <c r="P100" s="674">
        <v>0.67665539563474142</v>
      </c>
      <c r="Q100" s="674">
        <v>91.673755424555907</v>
      </c>
      <c r="R100" s="674">
        <v>93.576244575444093</v>
      </c>
      <c r="S100" s="674">
        <v>7.4903284220923502E-2</v>
      </c>
      <c r="T100" s="674">
        <v>1.68872423433385E-3</v>
      </c>
      <c r="U100" s="674">
        <v>7.1593445515701598E-2</v>
      </c>
      <c r="V100" s="674">
        <v>7.8213122926145406E-2</v>
      </c>
    </row>
    <row r="101" spans="2:22">
      <c r="B101" s="45" t="s">
        <v>21</v>
      </c>
      <c r="C101" s="46" t="s">
        <v>691</v>
      </c>
      <c r="D101" s="47">
        <v>120</v>
      </c>
      <c r="E101" s="46" t="s">
        <v>34</v>
      </c>
      <c r="F101" s="304">
        <v>9</v>
      </c>
      <c r="G101" s="672">
        <v>186</v>
      </c>
      <c r="H101" s="672">
        <v>186</v>
      </c>
      <c r="I101" s="673">
        <v>0.11</v>
      </c>
      <c r="J101" s="674">
        <v>104.698924731183</v>
      </c>
      <c r="K101" s="674">
        <v>1.6098069814076488</v>
      </c>
      <c r="L101" s="674">
        <v>101.54370304762401</v>
      </c>
      <c r="M101" s="674">
        <v>107.854146414741</v>
      </c>
      <c r="N101" s="674">
        <v>21.811618498870001</v>
      </c>
      <c r="O101" s="675">
        <v>126</v>
      </c>
      <c r="P101" s="674">
        <v>2.8520047645285702</v>
      </c>
      <c r="Q101" s="674">
        <v>120.410070661524</v>
      </c>
      <c r="R101" s="674">
        <v>130.09992933847599</v>
      </c>
      <c r="S101" s="674">
        <v>0.76344086021505397</v>
      </c>
      <c r="T101" s="674">
        <v>3.1160261532260699E-2</v>
      </c>
      <c r="U101" s="674">
        <v>0.70236786938123796</v>
      </c>
      <c r="V101" s="674">
        <v>0.82451385104886898</v>
      </c>
    </row>
    <row r="102" spans="2:22" s="66" customFormat="1" ht="15.6">
      <c r="B102" s="54" t="s">
        <v>21</v>
      </c>
      <c r="C102" s="55" t="s">
        <v>691</v>
      </c>
      <c r="D102" s="56" t="s">
        <v>690</v>
      </c>
      <c r="E102" s="57" t="s">
        <v>121</v>
      </c>
      <c r="F102" s="307">
        <v>10</v>
      </c>
      <c r="G102" s="677">
        <v>95337</v>
      </c>
      <c r="H102" s="677">
        <v>95337</v>
      </c>
      <c r="I102" s="678">
        <v>0.11</v>
      </c>
      <c r="J102" s="679">
        <v>106.764613948415</v>
      </c>
      <c r="K102" s="679">
        <v>6.7754612905105496E-2</v>
      </c>
      <c r="L102" s="679">
        <v>106.631814907121</v>
      </c>
      <c r="M102" s="679">
        <v>106.897412989708</v>
      </c>
      <c r="N102" s="679">
        <v>20.920500766682899</v>
      </c>
      <c r="O102" s="680">
        <v>130</v>
      </c>
      <c r="P102" s="679">
        <v>0.30615854461837161</v>
      </c>
      <c r="Q102" s="679">
        <v>129.39992925254799</v>
      </c>
      <c r="R102" s="679">
        <v>131.09007074745199</v>
      </c>
      <c r="S102" s="679">
        <v>0.51285440070486799</v>
      </c>
      <c r="T102" s="679">
        <v>1.61880931288916E-3</v>
      </c>
      <c r="U102" s="679">
        <v>0.50968159272874003</v>
      </c>
      <c r="V102" s="679">
        <v>0.51602720868099505</v>
      </c>
    </row>
    <row r="103" spans="2:22">
      <c r="B103" s="45" t="s">
        <v>21</v>
      </c>
      <c r="C103" s="46" t="s">
        <v>14</v>
      </c>
      <c r="D103" s="47">
        <v>100</v>
      </c>
      <c r="E103" s="46" t="s">
        <v>31</v>
      </c>
      <c r="F103" s="304"/>
      <c r="G103" s="311"/>
      <c r="H103" s="311"/>
      <c r="I103" s="311"/>
      <c r="J103" s="339"/>
      <c r="K103" s="339"/>
      <c r="L103" s="339"/>
      <c r="M103" s="339"/>
      <c r="N103" s="339"/>
      <c r="O103" s="311"/>
      <c r="P103" s="339"/>
      <c r="Q103" s="339"/>
      <c r="R103" s="339"/>
      <c r="S103" s="339"/>
      <c r="T103" s="339"/>
      <c r="U103" s="339"/>
      <c r="V103" s="339"/>
    </row>
    <row r="104" spans="2:22">
      <c r="B104" s="45" t="s">
        <v>21</v>
      </c>
      <c r="C104" s="46" t="s">
        <v>14</v>
      </c>
      <c r="D104" s="47">
        <v>100</v>
      </c>
      <c r="E104" s="46" t="s">
        <v>118</v>
      </c>
      <c r="F104" s="304"/>
      <c r="G104" s="311"/>
      <c r="H104" s="311"/>
      <c r="I104" s="311"/>
      <c r="J104" s="339"/>
      <c r="K104" s="339"/>
      <c r="L104" s="339"/>
      <c r="M104" s="339"/>
      <c r="N104" s="339"/>
      <c r="O104" s="311"/>
      <c r="P104" s="339"/>
      <c r="Q104" s="339"/>
      <c r="R104" s="339"/>
      <c r="S104" s="339"/>
      <c r="T104" s="339"/>
      <c r="U104" s="339"/>
      <c r="V104" s="339"/>
    </row>
    <row r="105" spans="2:22">
      <c r="B105" s="45" t="s">
        <v>21</v>
      </c>
      <c r="C105" s="46" t="s">
        <v>14</v>
      </c>
      <c r="D105" s="47">
        <v>100</v>
      </c>
      <c r="E105" s="46" t="s">
        <v>119</v>
      </c>
      <c r="F105" s="304"/>
      <c r="G105" s="311"/>
      <c r="H105" s="311"/>
      <c r="I105" s="311"/>
      <c r="J105" s="339"/>
      <c r="K105" s="339"/>
      <c r="L105" s="339"/>
      <c r="M105" s="339"/>
      <c r="N105" s="339"/>
      <c r="O105" s="311"/>
      <c r="P105" s="339"/>
      <c r="Q105" s="339"/>
      <c r="R105" s="339"/>
      <c r="S105" s="339"/>
      <c r="T105" s="339"/>
      <c r="U105" s="339"/>
      <c r="V105" s="339"/>
    </row>
    <row r="106" spans="2:22">
      <c r="B106" s="45" t="s">
        <v>21</v>
      </c>
      <c r="C106" s="46" t="s">
        <v>14</v>
      </c>
      <c r="D106" s="47">
        <v>100</v>
      </c>
      <c r="E106" s="46" t="s">
        <v>34</v>
      </c>
      <c r="F106" s="304"/>
      <c r="G106" s="311"/>
      <c r="H106" s="311"/>
      <c r="I106" s="311"/>
      <c r="J106" s="339"/>
      <c r="K106" s="339"/>
      <c r="L106" s="339"/>
      <c r="M106" s="339"/>
      <c r="N106" s="339"/>
      <c r="O106" s="311"/>
      <c r="P106" s="339"/>
      <c r="Q106" s="339"/>
      <c r="R106" s="339"/>
      <c r="S106" s="339"/>
      <c r="T106" s="339"/>
      <c r="U106" s="339"/>
      <c r="V106" s="339"/>
    </row>
    <row r="107" spans="2:22" s="66" customFormat="1" ht="15.6">
      <c r="B107" s="54" t="s">
        <v>21</v>
      </c>
      <c r="C107" s="55" t="s">
        <v>14</v>
      </c>
      <c r="D107" s="56" t="s">
        <v>123</v>
      </c>
      <c r="E107" s="57" t="s">
        <v>121</v>
      </c>
      <c r="F107" s="307"/>
      <c r="G107" s="307"/>
      <c r="H107" s="307"/>
      <c r="I107" s="307"/>
      <c r="J107" s="335"/>
      <c r="K107" s="338"/>
      <c r="L107" s="335"/>
      <c r="M107" s="335"/>
      <c r="N107" s="335"/>
      <c r="O107" s="333"/>
      <c r="P107" s="338"/>
      <c r="Q107" s="335"/>
      <c r="R107" s="335"/>
      <c r="S107" s="336"/>
      <c r="T107" s="338"/>
      <c r="U107" s="335"/>
      <c r="V107" s="335"/>
    </row>
    <row r="108" spans="2:22">
      <c r="B108" s="45" t="s">
        <v>21</v>
      </c>
      <c r="C108" s="46" t="s">
        <v>14</v>
      </c>
      <c r="D108" s="47">
        <v>110</v>
      </c>
      <c r="E108" s="46" t="s">
        <v>31</v>
      </c>
      <c r="F108" s="304"/>
      <c r="G108" s="311"/>
      <c r="H108" s="311"/>
      <c r="I108" s="311"/>
      <c r="J108" s="339"/>
      <c r="K108" s="339"/>
      <c r="L108" s="339"/>
      <c r="M108" s="339"/>
      <c r="N108" s="339"/>
      <c r="O108" s="311"/>
      <c r="P108" s="339"/>
      <c r="Q108" s="339"/>
      <c r="R108" s="339"/>
      <c r="S108" s="339"/>
      <c r="T108" s="339"/>
      <c r="U108" s="339"/>
      <c r="V108" s="339"/>
    </row>
    <row r="109" spans="2:22">
      <c r="B109" s="45" t="s">
        <v>21</v>
      </c>
      <c r="C109" s="46" t="s">
        <v>14</v>
      </c>
      <c r="D109" s="47">
        <v>110</v>
      </c>
      <c r="E109" s="46" t="s">
        <v>118</v>
      </c>
      <c r="F109" s="304"/>
      <c r="G109" s="311"/>
      <c r="H109" s="311"/>
      <c r="I109" s="311"/>
      <c r="J109" s="339"/>
      <c r="K109" s="339"/>
      <c r="L109" s="339"/>
      <c r="M109" s="339"/>
      <c r="N109" s="339"/>
      <c r="O109" s="311"/>
      <c r="P109" s="339"/>
      <c r="Q109" s="339"/>
      <c r="R109" s="339"/>
      <c r="S109" s="339"/>
      <c r="T109" s="339"/>
      <c r="U109" s="339"/>
      <c r="V109" s="339"/>
    </row>
    <row r="110" spans="2:22">
      <c r="B110" s="45" t="s">
        <v>21</v>
      </c>
      <c r="C110" s="46" t="s">
        <v>14</v>
      </c>
      <c r="D110" s="47">
        <v>110</v>
      </c>
      <c r="E110" s="46" t="s">
        <v>119</v>
      </c>
      <c r="F110" s="304"/>
      <c r="G110" s="311"/>
      <c r="H110" s="311"/>
      <c r="I110" s="311"/>
      <c r="J110" s="339"/>
      <c r="K110" s="339"/>
      <c r="L110" s="339"/>
      <c r="M110" s="339"/>
      <c r="N110" s="339"/>
      <c r="O110" s="311"/>
      <c r="P110" s="339"/>
      <c r="Q110" s="339"/>
      <c r="R110" s="339"/>
      <c r="S110" s="339"/>
      <c r="T110" s="339"/>
      <c r="U110" s="339"/>
      <c r="V110" s="339"/>
    </row>
    <row r="111" spans="2:22">
      <c r="B111" s="45" t="s">
        <v>21</v>
      </c>
      <c r="C111" s="46" t="s">
        <v>14</v>
      </c>
      <c r="D111" s="47">
        <v>110</v>
      </c>
      <c r="E111" s="46" t="s">
        <v>34</v>
      </c>
      <c r="F111" s="304"/>
      <c r="G111" s="311"/>
      <c r="H111" s="311"/>
      <c r="I111" s="311"/>
      <c r="J111" s="339"/>
      <c r="K111" s="339"/>
      <c r="L111" s="339"/>
      <c r="M111" s="339"/>
      <c r="N111" s="339"/>
      <c r="O111" s="311"/>
      <c r="P111" s="339"/>
      <c r="Q111" s="339"/>
      <c r="R111" s="339"/>
      <c r="S111" s="339"/>
      <c r="T111" s="339"/>
      <c r="U111" s="339"/>
      <c r="V111" s="339"/>
    </row>
    <row r="112" spans="2:22" s="66" customFormat="1" ht="15.6">
      <c r="B112" s="54" t="s">
        <v>21</v>
      </c>
      <c r="C112" s="55" t="s">
        <v>14</v>
      </c>
      <c r="D112" s="56" t="s">
        <v>124</v>
      </c>
      <c r="E112" s="57" t="s">
        <v>121</v>
      </c>
      <c r="F112" s="307"/>
      <c r="G112" s="307"/>
      <c r="H112" s="307"/>
      <c r="I112" s="307"/>
      <c r="J112" s="335"/>
      <c r="K112" s="338"/>
      <c r="L112" s="335"/>
      <c r="M112" s="335"/>
      <c r="N112" s="335"/>
      <c r="O112" s="333"/>
      <c r="P112" s="338"/>
      <c r="Q112" s="335"/>
      <c r="R112" s="335"/>
      <c r="S112" s="336"/>
      <c r="T112" s="338"/>
      <c r="U112" s="335"/>
      <c r="V112" s="335"/>
    </row>
    <row r="113" spans="2:26">
      <c r="B113" s="45" t="s">
        <v>21</v>
      </c>
      <c r="C113" s="46" t="s">
        <v>14</v>
      </c>
      <c r="D113" s="47">
        <v>120</v>
      </c>
      <c r="E113" s="46" t="s">
        <v>31</v>
      </c>
      <c r="F113" s="304"/>
      <c r="G113" s="311"/>
      <c r="H113" s="311"/>
      <c r="I113" s="311"/>
      <c r="J113" s="339"/>
      <c r="K113" s="339"/>
      <c r="L113" s="339"/>
      <c r="M113" s="339"/>
      <c r="N113" s="339"/>
      <c r="O113" s="311"/>
      <c r="P113" s="339"/>
      <c r="Q113" s="339"/>
      <c r="R113" s="339"/>
      <c r="S113" s="339"/>
      <c r="T113" s="339"/>
      <c r="U113" s="339"/>
      <c r="V113" s="339"/>
    </row>
    <row r="114" spans="2:26">
      <c r="B114" s="45" t="s">
        <v>21</v>
      </c>
      <c r="C114" s="46" t="s">
        <v>14</v>
      </c>
      <c r="D114" s="47">
        <v>120</v>
      </c>
      <c r="E114" s="46" t="s">
        <v>118</v>
      </c>
      <c r="F114" s="304"/>
      <c r="G114" s="311"/>
      <c r="H114" s="311"/>
      <c r="I114" s="311"/>
      <c r="J114" s="339"/>
      <c r="K114" s="339"/>
      <c r="L114" s="339"/>
      <c r="M114" s="339"/>
      <c r="N114" s="339"/>
      <c r="O114" s="311"/>
      <c r="P114" s="339"/>
      <c r="Q114" s="339"/>
      <c r="R114" s="339"/>
      <c r="S114" s="339"/>
      <c r="T114" s="339"/>
      <c r="U114" s="339"/>
      <c r="V114" s="339"/>
    </row>
    <row r="115" spans="2:26">
      <c r="B115" s="45" t="s">
        <v>21</v>
      </c>
      <c r="C115" s="46" t="s">
        <v>14</v>
      </c>
      <c r="D115" s="47">
        <v>120</v>
      </c>
      <c r="E115" s="46" t="s">
        <v>119</v>
      </c>
      <c r="F115" s="304"/>
      <c r="G115" s="311"/>
      <c r="H115" s="311"/>
      <c r="I115" s="311"/>
      <c r="J115" s="339"/>
      <c r="K115" s="339"/>
      <c r="L115" s="339"/>
      <c r="M115" s="339"/>
      <c r="N115" s="339"/>
      <c r="O115" s="311"/>
      <c r="P115" s="339"/>
      <c r="Q115" s="339"/>
      <c r="R115" s="339"/>
      <c r="S115" s="339"/>
      <c r="T115" s="339"/>
      <c r="U115" s="339"/>
      <c r="V115" s="339"/>
    </row>
    <row r="116" spans="2:26">
      <c r="B116" s="45" t="s">
        <v>21</v>
      </c>
      <c r="C116" s="46" t="s">
        <v>14</v>
      </c>
      <c r="D116" s="47">
        <v>120</v>
      </c>
      <c r="E116" s="46" t="s">
        <v>34</v>
      </c>
      <c r="F116" s="304"/>
      <c r="G116" s="311"/>
      <c r="H116" s="311"/>
      <c r="I116" s="311"/>
      <c r="J116" s="339"/>
      <c r="K116" s="339"/>
      <c r="L116" s="339"/>
      <c r="M116" s="339"/>
      <c r="N116" s="339"/>
      <c r="O116" s="311"/>
      <c r="P116" s="339"/>
      <c r="Q116" s="339"/>
      <c r="R116" s="339"/>
      <c r="S116" s="339"/>
      <c r="T116" s="339"/>
      <c r="U116" s="339"/>
      <c r="V116" s="339"/>
    </row>
    <row r="117" spans="2:26" s="66" customFormat="1" ht="15.6">
      <c r="B117" s="54" t="s">
        <v>21</v>
      </c>
      <c r="C117" s="55" t="s">
        <v>14</v>
      </c>
      <c r="D117" s="56" t="s">
        <v>125</v>
      </c>
      <c r="E117" s="57" t="s">
        <v>121</v>
      </c>
      <c r="F117" s="307"/>
      <c r="G117" s="307"/>
      <c r="H117" s="307"/>
      <c r="I117" s="307"/>
      <c r="J117" s="335"/>
      <c r="K117" s="338"/>
      <c r="L117" s="335"/>
      <c r="M117" s="335"/>
      <c r="N117" s="335"/>
      <c r="O117" s="333"/>
      <c r="P117" s="338"/>
      <c r="Q117" s="335"/>
      <c r="R117" s="335"/>
      <c r="S117" s="336"/>
      <c r="T117" s="338"/>
      <c r="U117" s="335"/>
      <c r="V117" s="335"/>
    </row>
    <row r="118" spans="2:26">
      <c r="B118" s="45" t="s">
        <v>21</v>
      </c>
      <c r="C118" s="46" t="s">
        <v>14</v>
      </c>
      <c r="D118" s="47">
        <v>130</v>
      </c>
      <c r="E118" s="46" t="s">
        <v>31</v>
      </c>
      <c r="F118" s="304"/>
      <c r="G118" s="311"/>
      <c r="H118" s="311"/>
      <c r="I118" s="311"/>
      <c r="J118" s="339"/>
      <c r="K118" s="339"/>
      <c r="L118" s="339"/>
      <c r="M118" s="339"/>
      <c r="N118" s="339"/>
      <c r="O118" s="311"/>
      <c r="P118" s="339"/>
      <c r="Q118" s="339"/>
      <c r="R118" s="339"/>
      <c r="S118" s="339"/>
      <c r="T118" s="339"/>
      <c r="U118" s="339"/>
      <c r="V118" s="339"/>
    </row>
    <row r="119" spans="2:26">
      <c r="B119" s="45" t="s">
        <v>21</v>
      </c>
      <c r="C119" s="46" t="s">
        <v>14</v>
      </c>
      <c r="D119" s="47">
        <v>130</v>
      </c>
      <c r="E119" s="46" t="s">
        <v>118</v>
      </c>
      <c r="F119" s="304"/>
      <c r="G119" s="311"/>
      <c r="H119" s="311"/>
      <c r="I119" s="311"/>
      <c r="J119" s="339"/>
      <c r="K119" s="339"/>
      <c r="L119" s="339"/>
      <c r="M119" s="339"/>
      <c r="N119" s="339"/>
      <c r="O119" s="311"/>
      <c r="P119" s="339"/>
      <c r="Q119" s="339"/>
      <c r="R119" s="339"/>
      <c r="S119" s="339"/>
      <c r="T119" s="339"/>
      <c r="U119" s="339"/>
      <c r="V119" s="339"/>
    </row>
    <row r="120" spans="2:26">
      <c r="B120" s="45" t="s">
        <v>21</v>
      </c>
      <c r="C120" s="46" t="s">
        <v>14</v>
      </c>
      <c r="D120" s="47">
        <v>130</v>
      </c>
      <c r="E120" s="46" t="s">
        <v>119</v>
      </c>
      <c r="F120" s="304"/>
      <c r="G120" s="311"/>
      <c r="H120" s="311"/>
      <c r="I120" s="311"/>
      <c r="J120" s="339"/>
      <c r="K120" s="339"/>
      <c r="L120" s="339"/>
      <c r="M120" s="339"/>
      <c r="N120" s="339"/>
      <c r="O120" s="311"/>
      <c r="P120" s="339"/>
      <c r="Q120" s="339"/>
      <c r="R120" s="339"/>
      <c r="S120" s="339"/>
      <c r="T120" s="339"/>
      <c r="U120" s="339"/>
      <c r="V120" s="339"/>
    </row>
    <row r="121" spans="2:26">
      <c r="B121" s="45" t="s">
        <v>21</v>
      </c>
      <c r="C121" s="46" t="s">
        <v>14</v>
      </c>
      <c r="D121" s="47">
        <v>130</v>
      </c>
      <c r="E121" s="46" t="s">
        <v>34</v>
      </c>
      <c r="F121" s="304"/>
      <c r="G121" s="311"/>
      <c r="H121" s="311"/>
      <c r="I121" s="311"/>
      <c r="J121" s="339"/>
      <c r="K121" s="339"/>
      <c r="L121" s="339"/>
      <c r="M121" s="339"/>
      <c r="N121" s="339"/>
      <c r="O121" s="311"/>
      <c r="P121" s="339"/>
      <c r="Q121" s="339"/>
      <c r="R121" s="339"/>
      <c r="S121" s="339"/>
      <c r="T121" s="339"/>
      <c r="U121" s="339"/>
      <c r="V121" s="339"/>
    </row>
    <row r="122" spans="2:26" s="66" customFormat="1" ht="15.6">
      <c r="B122" s="54" t="s">
        <v>21</v>
      </c>
      <c r="C122" s="55" t="s">
        <v>14</v>
      </c>
      <c r="D122" s="56" t="s">
        <v>126</v>
      </c>
      <c r="E122" s="57" t="s">
        <v>121</v>
      </c>
      <c r="F122" s="307"/>
      <c r="G122" s="307"/>
      <c r="H122" s="307"/>
      <c r="I122" s="307"/>
      <c r="J122" s="335"/>
      <c r="K122" s="338"/>
      <c r="L122" s="335"/>
      <c r="M122" s="335"/>
      <c r="N122" s="335"/>
      <c r="O122" s="333"/>
      <c r="P122" s="338"/>
      <c r="Q122" s="335"/>
      <c r="R122" s="335"/>
      <c r="S122" s="336"/>
      <c r="T122" s="338"/>
      <c r="U122" s="335"/>
      <c r="V122" s="335"/>
    </row>
    <row r="123" spans="2:26" ht="15.6">
      <c r="B123" s="54" t="s">
        <v>21</v>
      </c>
      <c r="C123" s="55" t="s">
        <v>14</v>
      </c>
      <c r="D123" s="67" t="s">
        <v>127</v>
      </c>
      <c r="E123" s="68" t="s">
        <v>31</v>
      </c>
      <c r="F123" s="311">
        <v>16</v>
      </c>
      <c r="G123" s="677">
        <v>110428</v>
      </c>
      <c r="H123" s="677">
        <v>110428</v>
      </c>
      <c r="I123" s="678">
        <v>0.11</v>
      </c>
      <c r="J123" s="679">
        <v>118.91659723983</v>
      </c>
      <c r="K123" s="679">
        <v>6.3400149251530036E-2</v>
      </c>
      <c r="L123" s="679">
        <v>118.792332947297</v>
      </c>
      <c r="M123" s="679">
        <v>119.040861532364</v>
      </c>
      <c r="N123" s="679">
        <v>21.068475119702299</v>
      </c>
      <c r="O123" s="680">
        <v>140</v>
      </c>
      <c r="P123" s="679">
        <v>0</v>
      </c>
      <c r="Q123" s="679">
        <v>140</v>
      </c>
      <c r="R123" s="679">
        <v>140</v>
      </c>
      <c r="S123" s="679">
        <v>0.70742021950954503</v>
      </c>
      <c r="T123" s="679">
        <v>1.3690562301195499E-3</v>
      </c>
      <c r="U123" s="679">
        <v>0.70473691858453502</v>
      </c>
      <c r="V123" s="679">
        <v>0.71010352043455505</v>
      </c>
      <c r="X123" s="66"/>
      <c r="Z123" s="66"/>
    </row>
    <row r="124" spans="2:26" ht="15.6">
      <c r="B124" s="54" t="s">
        <v>21</v>
      </c>
      <c r="C124" s="55" t="s">
        <v>14</v>
      </c>
      <c r="D124" s="67" t="s">
        <v>127</v>
      </c>
      <c r="E124" s="68" t="s">
        <v>118</v>
      </c>
      <c r="F124" s="311">
        <v>16</v>
      </c>
      <c r="G124" s="677">
        <v>22343</v>
      </c>
      <c r="H124" s="677">
        <v>22343</v>
      </c>
      <c r="I124" s="678">
        <v>0.11</v>
      </c>
      <c r="J124" s="679">
        <v>105.013695564606</v>
      </c>
      <c r="K124" s="679">
        <v>0.11764901396785153</v>
      </c>
      <c r="L124" s="679">
        <v>104.78310349722901</v>
      </c>
      <c r="M124" s="679">
        <v>105.24428763198399</v>
      </c>
      <c r="N124" s="679">
        <v>17.585045100023802</v>
      </c>
      <c r="O124" s="680">
        <v>124</v>
      </c>
      <c r="P124" s="679">
        <v>0.43449149604337023</v>
      </c>
      <c r="Q124" s="679">
        <v>123.14839666775499</v>
      </c>
      <c r="R124" s="679">
        <v>124.55160333224499</v>
      </c>
      <c r="S124" s="679">
        <v>0.903504453296334</v>
      </c>
      <c r="T124" s="679">
        <v>1.97536812443963E-3</v>
      </c>
      <c r="U124" s="679">
        <v>0.89963280288568503</v>
      </c>
      <c r="V124" s="679">
        <v>0.90737610370698396</v>
      </c>
      <c r="X124" s="66"/>
      <c r="Z124" s="66"/>
    </row>
    <row r="125" spans="2:26" ht="15.6">
      <c r="B125" s="54" t="s">
        <v>21</v>
      </c>
      <c r="C125" s="55" t="s">
        <v>14</v>
      </c>
      <c r="D125" s="67" t="s">
        <v>127</v>
      </c>
      <c r="E125" s="68" t="s">
        <v>119</v>
      </c>
      <c r="F125" s="311">
        <v>16</v>
      </c>
      <c r="G125" s="677">
        <v>55522</v>
      </c>
      <c r="H125" s="677">
        <v>55522</v>
      </c>
      <c r="I125" s="678">
        <v>0.11</v>
      </c>
      <c r="J125" s="679">
        <v>89.924210222974693</v>
      </c>
      <c r="K125" s="679">
        <v>2.7594684676425254E-2</v>
      </c>
      <c r="L125" s="679">
        <v>89.8701246410089</v>
      </c>
      <c r="M125" s="679">
        <v>89.978295804940402</v>
      </c>
      <c r="N125" s="679">
        <v>6.5021427397572902</v>
      </c>
      <c r="O125" s="680">
        <v>94</v>
      </c>
      <c r="P125" s="679">
        <v>0</v>
      </c>
      <c r="Q125" s="679">
        <v>94</v>
      </c>
      <c r="R125" s="679">
        <v>94</v>
      </c>
      <c r="S125" s="679">
        <v>4.9259752890746002E-2</v>
      </c>
      <c r="T125" s="679">
        <v>9.1842670477489401E-4</v>
      </c>
      <c r="U125" s="679">
        <v>4.7459669612748598E-2</v>
      </c>
      <c r="V125" s="679">
        <v>5.1059836168743399E-2</v>
      </c>
      <c r="X125" s="66"/>
      <c r="Z125" s="66"/>
    </row>
    <row r="126" spans="2:26" ht="15.6">
      <c r="B126" s="54" t="s">
        <v>21</v>
      </c>
      <c r="C126" s="55" t="s">
        <v>14</v>
      </c>
      <c r="D126" s="67" t="s">
        <v>127</v>
      </c>
      <c r="E126" s="68" t="s">
        <v>34</v>
      </c>
      <c r="F126" s="311">
        <v>16</v>
      </c>
      <c r="G126" s="677">
        <v>371</v>
      </c>
      <c r="H126" s="677">
        <v>371</v>
      </c>
      <c r="I126" s="678">
        <v>0.11</v>
      </c>
      <c r="J126" s="679">
        <v>118.258760107817</v>
      </c>
      <c r="K126" s="679">
        <v>1.3288509210147961</v>
      </c>
      <c r="L126" s="679">
        <v>115.654212302628</v>
      </c>
      <c r="M126" s="679">
        <v>120.863307913006</v>
      </c>
      <c r="N126" s="679">
        <v>25.512220655655099</v>
      </c>
      <c r="O126" s="680">
        <v>146</v>
      </c>
      <c r="P126" s="679">
        <v>1.6634468736102013</v>
      </c>
      <c r="Q126" s="679">
        <v>142.73964412772401</v>
      </c>
      <c r="R126" s="679">
        <v>150.83035587227599</v>
      </c>
      <c r="S126" s="679">
        <v>0.71159029649595695</v>
      </c>
      <c r="T126" s="679">
        <v>2.35197655266354E-2</v>
      </c>
      <c r="U126" s="679">
        <v>0.66549240277531096</v>
      </c>
      <c r="V126" s="679">
        <v>0.75768819021660305</v>
      </c>
      <c r="X126" s="66"/>
      <c r="Z126" s="66"/>
    </row>
    <row r="127" spans="2:26" s="66" customFormat="1" ht="15.6">
      <c r="B127" s="76" t="s">
        <v>21</v>
      </c>
      <c r="C127" s="77" t="s">
        <v>128</v>
      </c>
      <c r="D127" s="78" t="s">
        <v>127</v>
      </c>
      <c r="E127" s="79" t="s">
        <v>121</v>
      </c>
      <c r="F127" s="315">
        <v>16</v>
      </c>
      <c r="G127" s="687">
        <v>188664</v>
      </c>
      <c r="H127" s="687">
        <v>188664</v>
      </c>
      <c r="I127" s="688">
        <v>0.11</v>
      </c>
      <c r="J127" s="689">
        <v>108.73663762032</v>
      </c>
      <c r="K127" s="689">
        <v>5.0269906285714566E-2</v>
      </c>
      <c r="L127" s="689">
        <v>108.638108604</v>
      </c>
      <c r="M127" s="689">
        <v>108.83516663664</v>
      </c>
      <c r="N127" s="689">
        <v>21.835230896133901</v>
      </c>
      <c r="O127" s="690">
        <v>133</v>
      </c>
      <c r="P127" s="689">
        <v>0</v>
      </c>
      <c r="Q127" s="689">
        <v>133</v>
      </c>
      <c r="R127" s="689">
        <v>133</v>
      </c>
      <c r="S127" s="689">
        <v>0.53695988635881797</v>
      </c>
      <c r="T127" s="689">
        <v>1.14798367046558E-3</v>
      </c>
      <c r="U127" s="689">
        <v>0.53470987969211703</v>
      </c>
      <c r="V127" s="689">
        <v>0.53920989302551803</v>
      </c>
    </row>
    <row r="128" spans="2:26">
      <c r="B128" s="45" t="s">
        <v>21</v>
      </c>
      <c r="C128" s="46" t="s">
        <v>12</v>
      </c>
      <c r="D128" s="47">
        <v>60</v>
      </c>
      <c r="E128" s="46" t="s">
        <v>31</v>
      </c>
      <c r="F128" s="304"/>
      <c r="G128" s="304"/>
      <c r="H128" s="304"/>
      <c r="I128" s="304"/>
      <c r="J128" s="332"/>
      <c r="K128" s="332"/>
      <c r="L128" s="332"/>
      <c r="M128" s="332"/>
      <c r="N128" s="332"/>
      <c r="O128" s="304"/>
      <c r="P128" s="332"/>
      <c r="Q128" s="332"/>
      <c r="R128" s="332"/>
      <c r="S128" s="332"/>
      <c r="T128" s="332"/>
      <c r="U128" s="332"/>
      <c r="V128" s="332"/>
    </row>
    <row r="129" spans="2:26">
      <c r="B129" s="45" t="s">
        <v>21</v>
      </c>
      <c r="C129" s="46" t="s">
        <v>12</v>
      </c>
      <c r="D129" s="47">
        <v>60</v>
      </c>
      <c r="E129" s="46" t="s">
        <v>118</v>
      </c>
      <c r="F129" s="304"/>
      <c r="G129" s="304"/>
      <c r="H129" s="304"/>
      <c r="I129" s="304"/>
      <c r="J129" s="332"/>
      <c r="K129" s="332"/>
      <c r="L129" s="332"/>
      <c r="M129" s="332"/>
      <c r="N129" s="332"/>
      <c r="O129" s="304"/>
      <c r="P129" s="332"/>
      <c r="Q129" s="332"/>
      <c r="R129" s="332"/>
      <c r="S129" s="332"/>
      <c r="T129" s="332"/>
      <c r="U129" s="332"/>
      <c r="V129" s="332"/>
    </row>
    <row r="130" spans="2:26">
      <c r="B130" s="45" t="s">
        <v>21</v>
      </c>
      <c r="C130" s="46" t="s">
        <v>12</v>
      </c>
      <c r="D130" s="47">
        <v>60</v>
      </c>
      <c r="E130" s="46" t="s">
        <v>119</v>
      </c>
      <c r="F130" s="304"/>
      <c r="G130" s="304"/>
      <c r="H130" s="304"/>
      <c r="I130" s="304"/>
      <c r="J130" s="332"/>
      <c r="K130" s="332"/>
      <c r="L130" s="332"/>
      <c r="M130" s="332"/>
      <c r="N130" s="332"/>
      <c r="O130" s="304"/>
      <c r="P130" s="332"/>
      <c r="Q130" s="332"/>
      <c r="R130" s="332"/>
      <c r="S130" s="332"/>
      <c r="T130" s="332"/>
      <c r="U130" s="332"/>
      <c r="V130" s="332"/>
    </row>
    <row r="131" spans="2:26">
      <c r="B131" s="45" t="s">
        <v>21</v>
      </c>
      <c r="C131" s="46" t="s">
        <v>12</v>
      </c>
      <c r="D131" s="47">
        <v>60</v>
      </c>
      <c r="E131" s="46" t="s">
        <v>34</v>
      </c>
      <c r="F131" s="304"/>
      <c r="G131" s="304"/>
      <c r="H131" s="304"/>
      <c r="I131" s="304"/>
      <c r="J131" s="332"/>
      <c r="K131" s="332"/>
      <c r="L131" s="332"/>
      <c r="M131" s="332"/>
      <c r="N131" s="332"/>
      <c r="O131" s="304"/>
      <c r="P131" s="332"/>
      <c r="Q131" s="332"/>
      <c r="R131" s="332"/>
      <c r="S131" s="332"/>
      <c r="T131" s="332"/>
      <c r="U131" s="332"/>
      <c r="V131" s="332"/>
    </row>
    <row r="132" spans="2:26" ht="15.6">
      <c r="B132" s="54" t="s">
        <v>21</v>
      </c>
      <c r="C132" s="55" t="s">
        <v>12</v>
      </c>
      <c r="D132" s="56" t="s">
        <v>129</v>
      </c>
      <c r="E132" s="57" t="s">
        <v>121</v>
      </c>
      <c r="F132" s="307"/>
      <c r="G132" s="307"/>
      <c r="H132" s="307"/>
      <c r="I132" s="307"/>
      <c r="J132" s="335"/>
      <c r="K132" s="338"/>
      <c r="L132" s="335"/>
      <c r="M132" s="335"/>
      <c r="N132" s="335"/>
      <c r="O132" s="333"/>
      <c r="P132" s="338"/>
      <c r="Q132" s="335"/>
      <c r="R132" s="335"/>
      <c r="S132" s="336"/>
      <c r="T132" s="338"/>
      <c r="U132" s="335"/>
      <c r="V132" s="335"/>
      <c r="X132" s="66"/>
      <c r="Z132" s="66"/>
    </row>
    <row r="133" spans="2:26">
      <c r="B133" s="45" t="s">
        <v>21</v>
      </c>
      <c r="C133" s="46" t="s">
        <v>12</v>
      </c>
      <c r="D133" s="47">
        <v>70</v>
      </c>
      <c r="E133" s="46" t="s">
        <v>31</v>
      </c>
      <c r="F133" s="304"/>
      <c r="G133" s="304"/>
      <c r="H133" s="304"/>
      <c r="I133" s="304"/>
      <c r="J133" s="332"/>
      <c r="K133" s="332"/>
      <c r="L133" s="332"/>
      <c r="M133" s="332"/>
      <c r="N133" s="332"/>
      <c r="O133" s="304"/>
      <c r="P133" s="332"/>
      <c r="Q133" s="332"/>
      <c r="R133" s="332"/>
      <c r="S133" s="332"/>
      <c r="T133" s="332"/>
      <c r="U133" s="332"/>
      <c r="V133" s="332"/>
    </row>
    <row r="134" spans="2:26">
      <c r="B134" s="45" t="s">
        <v>21</v>
      </c>
      <c r="C134" s="46" t="s">
        <v>12</v>
      </c>
      <c r="D134" s="47">
        <v>70</v>
      </c>
      <c r="E134" s="46" t="s">
        <v>118</v>
      </c>
      <c r="F134" s="304"/>
      <c r="G134" s="304"/>
      <c r="H134" s="304"/>
      <c r="I134" s="304"/>
      <c r="J134" s="332"/>
      <c r="K134" s="332"/>
      <c r="L134" s="332"/>
      <c r="M134" s="332"/>
      <c r="N134" s="332"/>
      <c r="O134" s="304"/>
      <c r="P134" s="332"/>
      <c r="Q134" s="332"/>
      <c r="R134" s="332"/>
      <c r="S134" s="332"/>
      <c r="T134" s="332"/>
      <c r="U134" s="332"/>
      <c r="V134" s="332"/>
    </row>
    <row r="135" spans="2:26">
      <c r="B135" s="45" t="s">
        <v>21</v>
      </c>
      <c r="C135" s="46" t="s">
        <v>12</v>
      </c>
      <c r="D135" s="47">
        <v>70</v>
      </c>
      <c r="E135" s="46" t="s">
        <v>119</v>
      </c>
      <c r="F135" s="304"/>
      <c r="G135" s="304"/>
      <c r="H135" s="304"/>
      <c r="I135" s="304"/>
      <c r="J135" s="332"/>
      <c r="K135" s="332"/>
      <c r="L135" s="332"/>
      <c r="M135" s="332"/>
      <c r="N135" s="332"/>
      <c r="O135" s="304"/>
      <c r="P135" s="332"/>
      <c r="Q135" s="332"/>
      <c r="R135" s="332"/>
      <c r="S135" s="332"/>
      <c r="T135" s="332"/>
      <c r="U135" s="332"/>
      <c r="V135" s="332"/>
    </row>
    <row r="136" spans="2:26">
      <c r="B136" s="45" t="s">
        <v>21</v>
      </c>
      <c r="C136" s="46" t="s">
        <v>12</v>
      </c>
      <c r="D136" s="47">
        <v>70</v>
      </c>
      <c r="E136" s="46" t="s">
        <v>34</v>
      </c>
      <c r="F136" s="304"/>
      <c r="G136" s="304"/>
      <c r="H136" s="304"/>
      <c r="I136" s="304"/>
      <c r="J136" s="332"/>
      <c r="K136" s="332"/>
      <c r="L136" s="332"/>
      <c r="M136" s="332"/>
      <c r="N136" s="332"/>
      <c r="O136" s="304"/>
      <c r="P136" s="332"/>
      <c r="Q136" s="332"/>
      <c r="R136" s="332"/>
      <c r="S136" s="332"/>
      <c r="T136" s="332"/>
      <c r="U136" s="332"/>
      <c r="V136" s="332"/>
    </row>
    <row r="137" spans="2:26" ht="15.6">
      <c r="B137" s="54" t="s">
        <v>21</v>
      </c>
      <c r="C137" s="55" t="s">
        <v>12</v>
      </c>
      <c r="D137" s="56" t="s">
        <v>130</v>
      </c>
      <c r="E137" s="57" t="s">
        <v>121</v>
      </c>
      <c r="F137" s="307"/>
      <c r="G137" s="307"/>
      <c r="H137" s="307"/>
      <c r="I137" s="307"/>
      <c r="J137" s="335"/>
      <c r="K137" s="338"/>
      <c r="L137" s="335"/>
      <c r="M137" s="335"/>
      <c r="N137" s="335"/>
      <c r="O137" s="333"/>
      <c r="P137" s="338"/>
      <c r="Q137" s="335"/>
      <c r="R137" s="335"/>
      <c r="S137" s="336"/>
      <c r="T137" s="338"/>
      <c r="U137" s="335"/>
      <c r="V137" s="335"/>
      <c r="X137" s="66"/>
      <c r="Z137" s="66"/>
    </row>
    <row r="138" spans="2:26">
      <c r="B138" s="45" t="s">
        <v>21</v>
      </c>
      <c r="C138" s="46" t="s">
        <v>12</v>
      </c>
      <c r="D138" s="47">
        <v>80</v>
      </c>
      <c r="E138" s="46" t="s">
        <v>31</v>
      </c>
      <c r="F138" s="304"/>
      <c r="G138" s="304"/>
      <c r="H138" s="304"/>
      <c r="I138" s="304"/>
      <c r="J138" s="332"/>
      <c r="K138" s="332"/>
      <c r="L138" s="332"/>
      <c r="M138" s="332"/>
      <c r="N138" s="332"/>
      <c r="O138" s="304"/>
      <c r="P138" s="332"/>
      <c r="Q138" s="332"/>
      <c r="R138" s="332"/>
      <c r="S138" s="332"/>
      <c r="T138" s="332"/>
      <c r="U138" s="332"/>
      <c r="V138" s="332"/>
    </row>
    <row r="139" spans="2:26">
      <c r="B139" s="45" t="s">
        <v>21</v>
      </c>
      <c r="C139" s="46" t="s">
        <v>12</v>
      </c>
      <c r="D139" s="47">
        <v>80</v>
      </c>
      <c r="E139" s="46" t="s">
        <v>118</v>
      </c>
      <c r="F139" s="304"/>
      <c r="G139" s="304"/>
      <c r="H139" s="304"/>
      <c r="I139" s="304"/>
      <c r="J139" s="332"/>
      <c r="K139" s="332"/>
      <c r="L139" s="332"/>
      <c r="M139" s="332"/>
      <c r="N139" s="332"/>
      <c r="O139" s="304"/>
      <c r="P139" s="332"/>
      <c r="Q139" s="332"/>
      <c r="R139" s="332"/>
      <c r="S139" s="332"/>
      <c r="T139" s="332"/>
      <c r="U139" s="332"/>
      <c r="V139" s="332"/>
    </row>
    <row r="140" spans="2:26">
      <c r="B140" s="45" t="s">
        <v>21</v>
      </c>
      <c r="C140" s="46" t="s">
        <v>12</v>
      </c>
      <c r="D140" s="47">
        <v>80</v>
      </c>
      <c r="E140" s="46" t="s">
        <v>119</v>
      </c>
      <c r="F140" s="304"/>
      <c r="G140" s="304"/>
      <c r="H140" s="304"/>
      <c r="I140" s="304"/>
      <c r="J140" s="332"/>
      <c r="K140" s="332"/>
      <c r="L140" s="332"/>
      <c r="M140" s="332"/>
      <c r="N140" s="332"/>
      <c r="O140" s="304"/>
      <c r="P140" s="332"/>
      <c r="Q140" s="332"/>
      <c r="R140" s="332"/>
      <c r="S140" s="332"/>
      <c r="T140" s="332"/>
      <c r="U140" s="332"/>
      <c r="V140" s="332"/>
    </row>
    <row r="141" spans="2:26">
      <c r="B141" s="45" t="s">
        <v>21</v>
      </c>
      <c r="C141" s="46" t="s">
        <v>12</v>
      </c>
      <c r="D141" s="47">
        <v>80</v>
      </c>
      <c r="E141" s="46" t="s">
        <v>34</v>
      </c>
      <c r="F141" s="304"/>
      <c r="G141" s="304"/>
      <c r="H141" s="304"/>
      <c r="I141" s="304"/>
      <c r="J141" s="332"/>
      <c r="K141" s="332"/>
      <c r="L141" s="332"/>
      <c r="M141" s="332"/>
      <c r="N141" s="332"/>
      <c r="O141" s="304"/>
      <c r="P141" s="332"/>
      <c r="Q141" s="332"/>
      <c r="R141" s="332"/>
      <c r="S141" s="332"/>
      <c r="T141" s="332"/>
      <c r="U141" s="332"/>
      <c r="V141" s="332"/>
    </row>
    <row r="142" spans="2:26" ht="15.6">
      <c r="B142" s="54" t="s">
        <v>21</v>
      </c>
      <c r="C142" s="55" t="s">
        <v>12</v>
      </c>
      <c r="D142" s="56" t="s">
        <v>120</v>
      </c>
      <c r="E142" s="57" t="s">
        <v>121</v>
      </c>
      <c r="F142" s="307"/>
      <c r="G142" s="307"/>
      <c r="H142" s="307"/>
      <c r="I142" s="307"/>
      <c r="J142" s="335"/>
      <c r="K142" s="338"/>
      <c r="L142" s="335"/>
      <c r="M142" s="335"/>
      <c r="N142" s="335"/>
      <c r="O142" s="333"/>
      <c r="P142" s="338"/>
      <c r="Q142" s="335"/>
      <c r="R142" s="335"/>
      <c r="S142" s="336"/>
      <c r="T142" s="338"/>
      <c r="U142" s="335"/>
      <c r="V142" s="335"/>
      <c r="X142" s="66"/>
      <c r="Z142" s="66"/>
    </row>
    <row r="143" spans="2:26">
      <c r="B143" s="45" t="s">
        <v>21</v>
      </c>
      <c r="C143" s="46" t="s">
        <v>12</v>
      </c>
      <c r="D143" s="47">
        <v>90</v>
      </c>
      <c r="E143" s="46" t="s">
        <v>31</v>
      </c>
      <c r="F143" s="304">
        <v>42</v>
      </c>
      <c r="G143" s="672">
        <v>32801</v>
      </c>
      <c r="H143" s="672">
        <v>32801</v>
      </c>
      <c r="I143" s="673">
        <v>3.57</v>
      </c>
      <c r="J143" s="674">
        <v>85.458278711014898</v>
      </c>
      <c r="K143" s="674">
        <v>9.0037216029029088E-2</v>
      </c>
      <c r="L143" s="674">
        <v>85.281805767598001</v>
      </c>
      <c r="M143" s="674">
        <v>85.634751654431795</v>
      </c>
      <c r="N143" s="674">
        <v>16.3063798251018</v>
      </c>
      <c r="O143" s="675">
        <v>101</v>
      </c>
      <c r="P143" s="674">
        <v>9.4644553557144753E-2</v>
      </c>
      <c r="Q143" s="674">
        <v>100.814496675028</v>
      </c>
      <c r="R143" s="674">
        <v>101.205503324972</v>
      </c>
      <c r="S143" s="674">
        <v>0.67299777445809605</v>
      </c>
      <c r="T143" s="674">
        <v>2.5902317718826898E-3</v>
      </c>
      <c r="U143" s="674">
        <v>0.66792101343354904</v>
      </c>
      <c r="V143" s="674">
        <v>0.67807453548264196</v>
      </c>
    </row>
    <row r="144" spans="2:26">
      <c r="B144" s="45" t="s">
        <v>21</v>
      </c>
      <c r="C144" s="46" t="s">
        <v>12</v>
      </c>
      <c r="D144" s="47">
        <v>90</v>
      </c>
      <c r="E144" s="46" t="s">
        <v>118</v>
      </c>
      <c r="F144" s="304">
        <v>42</v>
      </c>
      <c r="G144" s="672">
        <v>5101</v>
      </c>
      <c r="H144" s="672">
        <v>5101</v>
      </c>
      <c r="I144" s="673">
        <v>3.57</v>
      </c>
      <c r="J144" s="674">
        <v>84.845716526171302</v>
      </c>
      <c r="K144" s="674">
        <v>0.21278190794408475</v>
      </c>
      <c r="L144" s="674">
        <v>84.428663986600895</v>
      </c>
      <c r="M144" s="674">
        <v>85.262769065741693</v>
      </c>
      <c r="N144" s="674">
        <v>15.1938298809805</v>
      </c>
      <c r="O144" s="675">
        <v>100</v>
      </c>
      <c r="P144" s="674">
        <v>0.36405967387989568</v>
      </c>
      <c r="Q144" s="674">
        <v>99.286443039195404</v>
      </c>
      <c r="R144" s="674">
        <v>101.363556960805</v>
      </c>
      <c r="S144" s="674">
        <v>0.68868849245246</v>
      </c>
      <c r="T144" s="674">
        <v>6.4830793714745899E-3</v>
      </c>
      <c r="U144" s="674">
        <v>0.67598189027522704</v>
      </c>
      <c r="V144" s="674">
        <v>0.70139509462969296</v>
      </c>
    </row>
    <row r="145" spans="2:26">
      <c r="B145" s="45" t="s">
        <v>21</v>
      </c>
      <c r="C145" s="46" t="s">
        <v>12</v>
      </c>
      <c r="D145" s="47">
        <v>70</v>
      </c>
      <c r="E145" s="46" t="s">
        <v>119</v>
      </c>
      <c r="F145" s="304">
        <v>42</v>
      </c>
      <c r="G145" s="672">
        <v>8179</v>
      </c>
      <c r="H145" s="672">
        <v>8179</v>
      </c>
      <c r="I145" s="673">
        <v>3.57</v>
      </c>
      <c r="J145" s="674">
        <v>79.762807189142904</v>
      </c>
      <c r="K145" s="674">
        <v>0.1077626918304629</v>
      </c>
      <c r="L145" s="674">
        <v>79.551592313155197</v>
      </c>
      <c r="M145" s="674">
        <v>79.974022065130697</v>
      </c>
      <c r="N145" s="674">
        <v>9.7445600073438392</v>
      </c>
      <c r="O145" s="675">
        <v>88</v>
      </c>
      <c r="P145" s="674">
        <v>0.26494505868224305</v>
      </c>
      <c r="Q145" s="674">
        <v>87.480707684982804</v>
      </c>
      <c r="R145" s="674">
        <v>89.439292315017198</v>
      </c>
      <c r="S145" s="674">
        <v>0.132779068345764</v>
      </c>
      <c r="T145" s="674">
        <v>3.7521447158687699E-3</v>
      </c>
      <c r="U145" s="674">
        <v>0.12542499977987101</v>
      </c>
      <c r="V145" s="674">
        <v>0.14013313691165699</v>
      </c>
    </row>
    <row r="146" spans="2:26">
      <c r="B146" s="45" t="s">
        <v>21</v>
      </c>
      <c r="C146" s="46" t="s">
        <v>12</v>
      </c>
      <c r="D146" s="47">
        <v>90</v>
      </c>
      <c r="E146" s="46" t="s">
        <v>34</v>
      </c>
      <c r="F146" s="304">
        <v>30</v>
      </c>
      <c r="G146" s="672">
        <v>121</v>
      </c>
      <c r="H146" s="672">
        <v>121</v>
      </c>
      <c r="I146" s="673">
        <v>3.57</v>
      </c>
      <c r="J146" s="674">
        <v>66.347107438016494</v>
      </c>
      <c r="K146" s="674">
        <v>2.7810978296710158</v>
      </c>
      <c r="L146" s="674">
        <v>60.896155691861303</v>
      </c>
      <c r="M146" s="674">
        <v>71.798059184171805</v>
      </c>
      <c r="N146" s="674">
        <v>30.284129711726798</v>
      </c>
      <c r="O146" s="675">
        <v>102</v>
      </c>
      <c r="P146" s="674">
        <v>4.2470951057284161</v>
      </c>
      <c r="Q146" s="674">
        <v>93.675693592772305</v>
      </c>
      <c r="R146" s="674">
        <v>109.174306407228</v>
      </c>
      <c r="S146" s="674">
        <v>0.73553719008264495</v>
      </c>
      <c r="T146" s="674">
        <v>4.0095158720139197E-2</v>
      </c>
      <c r="U146" s="674">
        <v>0.65695212241688605</v>
      </c>
      <c r="V146" s="674">
        <v>0.81412225774840397</v>
      </c>
    </row>
    <row r="147" spans="2:26" ht="15.6">
      <c r="B147" s="54" t="s">
        <v>21</v>
      </c>
      <c r="C147" s="55" t="s">
        <v>12</v>
      </c>
      <c r="D147" s="56" t="s">
        <v>690</v>
      </c>
      <c r="E147" s="57" t="s">
        <v>121</v>
      </c>
      <c r="F147" s="307">
        <v>42</v>
      </c>
      <c r="G147" s="677">
        <v>46202</v>
      </c>
      <c r="H147" s="677">
        <v>46202</v>
      </c>
      <c r="I147" s="678">
        <v>3.57</v>
      </c>
      <c r="J147" s="679">
        <v>84.332344920133295</v>
      </c>
      <c r="K147" s="679">
        <v>7.1911387369181873E-2</v>
      </c>
      <c r="L147" s="679">
        <v>84.191398600889698</v>
      </c>
      <c r="M147" s="679">
        <v>84.473291239376906</v>
      </c>
      <c r="N147" s="679">
        <v>15.4569804664697</v>
      </c>
      <c r="O147" s="680">
        <v>98</v>
      </c>
      <c r="P147" s="679">
        <v>0.74574229870372344</v>
      </c>
      <c r="Q147" s="679">
        <v>96.538345094540702</v>
      </c>
      <c r="R147" s="679">
        <v>98.501654905459304</v>
      </c>
      <c r="S147" s="679">
        <v>0.57926063806761596</v>
      </c>
      <c r="T147" s="679">
        <v>2.2967471876784301E-3</v>
      </c>
      <c r="U147" s="679">
        <v>0.57475909626266497</v>
      </c>
      <c r="V147" s="679">
        <v>0.58376217987256696</v>
      </c>
      <c r="X147" s="66"/>
      <c r="Z147" s="66"/>
    </row>
    <row r="148" spans="2:26">
      <c r="B148" s="45" t="s">
        <v>21</v>
      </c>
      <c r="C148" s="46" t="s">
        <v>12</v>
      </c>
      <c r="D148" s="47">
        <v>100</v>
      </c>
      <c r="E148" s="46" t="s">
        <v>31</v>
      </c>
      <c r="F148" s="304"/>
      <c r="G148" s="311"/>
      <c r="H148" s="311"/>
      <c r="I148" s="311"/>
      <c r="J148" s="339"/>
      <c r="K148" s="339"/>
      <c r="L148" s="339"/>
      <c r="M148" s="339"/>
      <c r="N148" s="339"/>
      <c r="O148" s="311"/>
      <c r="P148" s="339"/>
      <c r="Q148" s="339"/>
      <c r="R148" s="339"/>
      <c r="S148" s="339"/>
      <c r="T148" s="339"/>
      <c r="U148" s="339"/>
      <c r="V148" s="339"/>
    </row>
    <row r="149" spans="2:26">
      <c r="B149" s="45" t="s">
        <v>21</v>
      </c>
      <c r="C149" s="46" t="s">
        <v>12</v>
      </c>
      <c r="D149" s="47">
        <v>100</v>
      </c>
      <c r="E149" s="46" t="s">
        <v>118</v>
      </c>
      <c r="F149" s="304"/>
      <c r="G149" s="311"/>
      <c r="H149" s="311"/>
      <c r="I149" s="311"/>
      <c r="J149" s="339"/>
      <c r="K149" s="339"/>
      <c r="L149" s="339"/>
      <c r="M149" s="339"/>
      <c r="N149" s="339"/>
      <c r="O149" s="311"/>
      <c r="P149" s="339"/>
      <c r="Q149" s="339"/>
      <c r="R149" s="339"/>
      <c r="S149" s="339"/>
      <c r="T149" s="339"/>
      <c r="U149" s="339"/>
      <c r="V149" s="339"/>
    </row>
    <row r="150" spans="2:26">
      <c r="B150" s="45" t="s">
        <v>21</v>
      </c>
      <c r="C150" s="46" t="s">
        <v>12</v>
      </c>
      <c r="D150" s="47">
        <v>100</v>
      </c>
      <c r="E150" s="46" t="s">
        <v>119</v>
      </c>
      <c r="F150" s="304"/>
      <c r="G150" s="311"/>
      <c r="H150" s="311"/>
      <c r="I150" s="311"/>
      <c r="J150" s="339"/>
      <c r="K150" s="339"/>
      <c r="L150" s="339"/>
      <c r="M150" s="339"/>
      <c r="N150" s="339"/>
      <c r="O150" s="311"/>
      <c r="P150" s="339"/>
      <c r="Q150" s="339"/>
      <c r="R150" s="339"/>
      <c r="S150" s="339"/>
      <c r="T150" s="339"/>
      <c r="U150" s="339"/>
      <c r="V150" s="339"/>
    </row>
    <row r="151" spans="2:26">
      <c r="B151" s="45" t="s">
        <v>21</v>
      </c>
      <c r="C151" s="46" t="s">
        <v>12</v>
      </c>
      <c r="D151" s="47">
        <v>100</v>
      </c>
      <c r="E151" s="46" t="s">
        <v>34</v>
      </c>
      <c r="F151" s="304"/>
      <c r="G151" s="311"/>
      <c r="H151" s="311"/>
      <c r="I151" s="311"/>
      <c r="J151" s="339"/>
      <c r="K151" s="339"/>
      <c r="L151" s="339"/>
      <c r="M151" s="339"/>
      <c r="N151" s="339"/>
      <c r="O151" s="311"/>
      <c r="P151" s="339"/>
      <c r="Q151" s="339"/>
      <c r="R151" s="339"/>
      <c r="S151" s="339"/>
      <c r="T151" s="339"/>
      <c r="U151" s="339"/>
      <c r="V151" s="339"/>
    </row>
    <row r="152" spans="2:26" ht="15.6">
      <c r="B152" s="54" t="s">
        <v>21</v>
      </c>
      <c r="C152" s="55" t="s">
        <v>12</v>
      </c>
      <c r="D152" s="56" t="s">
        <v>123</v>
      </c>
      <c r="E152" s="57" t="s">
        <v>121</v>
      </c>
      <c r="F152" s="307"/>
      <c r="G152" s="307"/>
      <c r="H152" s="307"/>
      <c r="I152" s="307"/>
      <c r="J152" s="335"/>
      <c r="K152" s="338"/>
      <c r="L152" s="335"/>
      <c r="M152" s="335"/>
      <c r="N152" s="335"/>
      <c r="O152" s="333"/>
      <c r="P152" s="338"/>
      <c r="Q152" s="335"/>
      <c r="R152" s="335"/>
      <c r="S152" s="336"/>
      <c r="T152" s="338"/>
      <c r="U152" s="335"/>
      <c r="V152" s="335"/>
      <c r="X152" s="66"/>
      <c r="Z152" s="66"/>
    </row>
    <row r="153" spans="2:26" ht="15.6">
      <c r="B153" s="54" t="s">
        <v>21</v>
      </c>
      <c r="C153" s="55" t="s">
        <v>12</v>
      </c>
      <c r="D153" s="67" t="s">
        <v>127</v>
      </c>
      <c r="E153" s="68" t="s">
        <v>31</v>
      </c>
      <c r="F153" s="311">
        <v>42</v>
      </c>
      <c r="G153" s="677">
        <v>32801</v>
      </c>
      <c r="H153" s="677">
        <v>32801</v>
      </c>
      <c r="I153" s="678">
        <v>3.57</v>
      </c>
      <c r="J153" s="679">
        <v>85.458278711014898</v>
      </c>
      <c r="K153" s="679">
        <v>9.0037216029029088E-2</v>
      </c>
      <c r="L153" s="679">
        <v>85.281805767598001</v>
      </c>
      <c r="M153" s="679">
        <v>85.634751654431795</v>
      </c>
      <c r="N153" s="679">
        <v>16.3063798251018</v>
      </c>
      <c r="O153" s="680">
        <v>101</v>
      </c>
      <c r="P153" s="679">
        <v>9.4644553557144753E-2</v>
      </c>
      <c r="Q153" s="679">
        <v>100.814496675028</v>
      </c>
      <c r="R153" s="679">
        <v>101.205503324972</v>
      </c>
      <c r="S153" s="679">
        <v>0.67299777445809605</v>
      </c>
      <c r="T153" s="679">
        <v>2.5902317718826898E-3</v>
      </c>
      <c r="U153" s="679">
        <v>0.66792101343354904</v>
      </c>
      <c r="V153" s="679">
        <v>0.67807453548264196</v>
      </c>
      <c r="X153" s="66"/>
      <c r="Z153" s="66"/>
    </row>
    <row r="154" spans="2:26" ht="15.6">
      <c r="B154" s="54" t="s">
        <v>21</v>
      </c>
      <c r="C154" s="55" t="s">
        <v>12</v>
      </c>
      <c r="D154" s="67" t="s">
        <v>127</v>
      </c>
      <c r="E154" s="68" t="s">
        <v>118</v>
      </c>
      <c r="F154" s="311">
        <v>42</v>
      </c>
      <c r="G154" s="677">
        <v>5101</v>
      </c>
      <c r="H154" s="677">
        <v>5101</v>
      </c>
      <c r="I154" s="678">
        <v>3.57</v>
      </c>
      <c r="J154" s="679">
        <v>84.845716526171302</v>
      </c>
      <c r="K154" s="679">
        <v>0.21278190794408475</v>
      </c>
      <c r="L154" s="679">
        <v>84.428663986600895</v>
      </c>
      <c r="M154" s="679">
        <v>85.262769065741693</v>
      </c>
      <c r="N154" s="679">
        <v>15.1938298809805</v>
      </c>
      <c r="O154" s="680">
        <v>100</v>
      </c>
      <c r="P154" s="679">
        <v>0.36405967387989568</v>
      </c>
      <c r="Q154" s="679">
        <v>99.286443039195404</v>
      </c>
      <c r="R154" s="679">
        <v>101.363556960805</v>
      </c>
      <c r="S154" s="679">
        <v>0.68868849245246</v>
      </c>
      <c r="T154" s="679">
        <v>6.4830793714745899E-3</v>
      </c>
      <c r="U154" s="679">
        <v>0.67598189027522704</v>
      </c>
      <c r="V154" s="679">
        <v>0.70139509462969296</v>
      </c>
      <c r="X154" s="66"/>
      <c r="Z154" s="66"/>
    </row>
    <row r="155" spans="2:26" ht="15.6">
      <c r="B155" s="54" t="s">
        <v>21</v>
      </c>
      <c r="C155" s="55" t="s">
        <v>12</v>
      </c>
      <c r="D155" s="67" t="s">
        <v>127</v>
      </c>
      <c r="E155" s="68" t="s">
        <v>119</v>
      </c>
      <c r="F155" s="311">
        <v>42</v>
      </c>
      <c r="G155" s="677">
        <v>8179</v>
      </c>
      <c r="H155" s="677">
        <v>8179</v>
      </c>
      <c r="I155" s="678">
        <v>3.57</v>
      </c>
      <c r="J155" s="679">
        <v>79.762807189142904</v>
      </c>
      <c r="K155" s="679">
        <v>0.1077626918304629</v>
      </c>
      <c r="L155" s="679">
        <v>79.551592313155197</v>
      </c>
      <c r="M155" s="679">
        <v>79.974022065130697</v>
      </c>
      <c r="N155" s="679">
        <v>9.7445600073438392</v>
      </c>
      <c r="O155" s="680">
        <v>88</v>
      </c>
      <c r="P155" s="679">
        <v>0.26494505868224305</v>
      </c>
      <c r="Q155" s="679">
        <v>87.480707684982804</v>
      </c>
      <c r="R155" s="679">
        <v>89.439292315017198</v>
      </c>
      <c r="S155" s="679">
        <v>0.132779068345764</v>
      </c>
      <c r="T155" s="679">
        <v>3.7521447158687699E-3</v>
      </c>
      <c r="U155" s="679">
        <v>0.12542499977987101</v>
      </c>
      <c r="V155" s="679">
        <v>0.14013313691165699</v>
      </c>
      <c r="X155" s="66"/>
      <c r="Z155" s="66"/>
    </row>
    <row r="156" spans="2:26" ht="15.6">
      <c r="B156" s="54" t="s">
        <v>21</v>
      </c>
      <c r="C156" s="55" t="s">
        <v>12</v>
      </c>
      <c r="D156" s="67" t="s">
        <v>127</v>
      </c>
      <c r="E156" s="68" t="s">
        <v>34</v>
      </c>
      <c r="F156" s="311">
        <v>30</v>
      </c>
      <c r="G156" s="677">
        <v>121</v>
      </c>
      <c r="H156" s="677">
        <v>121</v>
      </c>
      <c r="I156" s="678">
        <v>3.57</v>
      </c>
      <c r="J156" s="679">
        <v>66.347107438016494</v>
      </c>
      <c r="K156" s="679">
        <v>2.7810978296710158</v>
      </c>
      <c r="L156" s="679">
        <v>60.896155691861303</v>
      </c>
      <c r="M156" s="679">
        <v>71.798059184171805</v>
      </c>
      <c r="N156" s="679">
        <v>30.284129711726798</v>
      </c>
      <c r="O156" s="680">
        <v>102</v>
      </c>
      <c r="P156" s="679">
        <v>4.2470951057284161</v>
      </c>
      <c r="Q156" s="679">
        <v>93.675693592772305</v>
      </c>
      <c r="R156" s="679">
        <v>109.174306407228</v>
      </c>
      <c r="S156" s="679">
        <v>0.73553719008264495</v>
      </c>
      <c r="T156" s="679">
        <v>4.0095158720139197E-2</v>
      </c>
      <c r="U156" s="679">
        <v>0.65695212241688605</v>
      </c>
      <c r="V156" s="679">
        <v>0.81412225774840397</v>
      </c>
      <c r="X156" s="66"/>
      <c r="Z156" s="66"/>
    </row>
    <row r="157" spans="2:26" ht="15.6">
      <c r="B157" s="76" t="s">
        <v>21</v>
      </c>
      <c r="C157" s="77" t="s">
        <v>131</v>
      </c>
      <c r="D157" s="78" t="s">
        <v>127</v>
      </c>
      <c r="E157" s="79" t="s">
        <v>121</v>
      </c>
      <c r="F157" s="315">
        <v>42</v>
      </c>
      <c r="G157" s="687">
        <v>46202</v>
      </c>
      <c r="H157" s="687">
        <v>46202</v>
      </c>
      <c r="I157" s="688">
        <v>3.57</v>
      </c>
      <c r="J157" s="689">
        <v>84.332344920133295</v>
      </c>
      <c r="K157" s="689">
        <v>7.1911387369181873E-2</v>
      </c>
      <c r="L157" s="689">
        <v>84.191398600889698</v>
      </c>
      <c r="M157" s="689">
        <v>84.473291239376906</v>
      </c>
      <c r="N157" s="689">
        <v>15.4569804664697</v>
      </c>
      <c r="O157" s="690">
        <v>98</v>
      </c>
      <c r="P157" s="689">
        <v>0.74574229870372344</v>
      </c>
      <c r="Q157" s="689">
        <v>96.538345094540702</v>
      </c>
      <c r="R157" s="689">
        <v>98.501654905459304</v>
      </c>
      <c r="S157" s="689">
        <v>0.57926063806761596</v>
      </c>
      <c r="T157" s="689">
        <v>2.2967471876784301E-3</v>
      </c>
      <c r="U157" s="689">
        <v>0.57475909626266497</v>
      </c>
      <c r="V157" s="689">
        <v>0.58376217987256696</v>
      </c>
      <c r="X157" s="66"/>
      <c r="Z157" s="66"/>
    </row>
    <row r="158" spans="2:26">
      <c r="B158" s="45" t="s">
        <v>21</v>
      </c>
      <c r="C158" s="46" t="s">
        <v>10</v>
      </c>
      <c r="D158" s="47">
        <v>30</v>
      </c>
      <c r="E158" s="46" t="s">
        <v>31</v>
      </c>
      <c r="F158" s="304"/>
      <c r="G158" s="304"/>
      <c r="H158" s="304"/>
      <c r="I158" s="304"/>
      <c r="J158" s="332"/>
      <c r="K158" s="332"/>
      <c r="L158" s="332"/>
      <c r="M158" s="332"/>
      <c r="N158" s="332"/>
      <c r="O158" s="304"/>
      <c r="P158" s="332"/>
      <c r="Q158" s="332"/>
      <c r="R158" s="332"/>
      <c r="S158" s="332"/>
      <c r="T158" s="332"/>
      <c r="U158" s="332"/>
      <c r="V158" s="332"/>
    </row>
    <row r="159" spans="2:26">
      <c r="B159" s="45" t="s">
        <v>21</v>
      </c>
      <c r="C159" s="46" t="s">
        <v>10</v>
      </c>
      <c r="D159" s="47">
        <v>30</v>
      </c>
      <c r="E159" s="46" t="s">
        <v>118</v>
      </c>
      <c r="F159" s="304"/>
      <c r="G159" s="304"/>
      <c r="H159" s="304"/>
      <c r="I159" s="304"/>
      <c r="J159" s="332"/>
      <c r="K159" s="332"/>
      <c r="L159" s="332"/>
      <c r="M159" s="332"/>
      <c r="N159" s="332"/>
      <c r="O159" s="304"/>
      <c r="P159" s="332"/>
      <c r="Q159" s="332"/>
      <c r="R159" s="332"/>
      <c r="S159" s="332"/>
      <c r="T159" s="332"/>
      <c r="U159" s="332"/>
      <c r="V159" s="332"/>
    </row>
    <row r="160" spans="2:26">
      <c r="B160" s="45" t="s">
        <v>21</v>
      </c>
      <c r="C160" s="46" t="s">
        <v>10</v>
      </c>
      <c r="D160" s="47">
        <v>30</v>
      </c>
      <c r="E160" s="46" t="s">
        <v>119</v>
      </c>
      <c r="F160" s="304"/>
      <c r="G160" s="304"/>
      <c r="H160" s="304"/>
      <c r="I160" s="304"/>
      <c r="J160" s="332"/>
      <c r="K160" s="332"/>
      <c r="L160" s="332"/>
      <c r="M160" s="332"/>
      <c r="N160" s="332"/>
      <c r="O160" s="304"/>
      <c r="P160" s="332"/>
      <c r="Q160" s="332"/>
      <c r="R160" s="332"/>
      <c r="S160" s="332"/>
      <c r="T160" s="332"/>
      <c r="U160" s="332"/>
      <c r="V160" s="332"/>
    </row>
    <row r="161" spans="2:26">
      <c r="B161" s="45" t="s">
        <v>21</v>
      </c>
      <c r="C161" s="46" t="s">
        <v>10</v>
      </c>
      <c r="D161" s="47">
        <v>30</v>
      </c>
      <c r="E161" s="46" t="s">
        <v>34</v>
      </c>
      <c r="F161" s="304"/>
      <c r="G161" s="304"/>
      <c r="H161" s="304"/>
      <c r="I161" s="304"/>
      <c r="J161" s="332"/>
      <c r="K161" s="332"/>
      <c r="L161" s="332"/>
      <c r="M161" s="332"/>
      <c r="N161" s="332"/>
      <c r="O161" s="304"/>
      <c r="P161" s="332"/>
      <c r="Q161" s="332"/>
      <c r="R161" s="332"/>
      <c r="S161" s="332"/>
      <c r="T161" s="332"/>
      <c r="U161" s="332"/>
      <c r="V161" s="332"/>
    </row>
    <row r="162" spans="2:26" ht="15.6">
      <c r="B162" s="54" t="s">
        <v>21</v>
      </c>
      <c r="C162" s="55" t="s">
        <v>10</v>
      </c>
      <c r="D162" s="56" t="s">
        <v>132</v>
      </c>
      <c r="E162" s="57" t="s">
        <v>121</v>
      </c>
      <c r="F162" s="307"/>
      <c r="G162" s="307"/>
      <c r="H162" s="307"/>
      <c r="I162" s="307"/>
      <c r="J162" s="335"/>
      <c r="K162" s="339"/>
      <c r="L162" s="335"/>
      <c r="M162" s="335"/>
      <c r="N162" s="335"/>
      <c r="O162" s="333"/>
      <c r="P162" s="339"/>
      <c r="Q162" s="335"/>
      <c r="R162" s="335"/>
      <c r="S162" s="336"/>
      <c r="T162" s="339"/>
      <c r="U162" s="335"/>
      <c r="V162" s="335"/>
      <c r="X162" s="66"/>
      <c r="Z162" s="66"/>
    </row>
    <row r="163" spans="2:26">
      <c r="B163" s="45" t="s">
        <v>21</v>
      </c>
      <c r="C163" s="46" t="s">
        <v>10</v>
      </c>
      <c r="D163" s="47">
        <v>50</v>
      </c>
      <c r="E163" s="46" t="s">
        <v>31</v>
      </c>
      <c r="F163" s="304">
        <v>22</v>
      </c>
      <c r="G163" s="672">
        <v>25801</v>
      </c>
      <c r="H163" s="672">
        <v>25801</v>
      </c>
      <c r="I163" s="673">
        <v>2.35</v>
      </c>
      <c r="J163" s="674">
        <v>60.925933103368102</v>
      </c>
      <c r="K163" s="674">
        <v>8.7441024544236606E-2</v>
      </c>
      <c r="L163" s="674">
        <v>60.754548695261398</v>
      </c>
      <c r="M163" s="674">
        <v>61.097317511474799</v>
      </c>
      <c r="N163" s="674">
        <v>14.0449795965209</v>
      </c>
      <c r="O163" s="675">
        <v>74</v>
      </c>
      <c r="P163" s="674">
        <v>0.20209469642596978</v>
      </c>
      <c r="Q163" s="674">
        <v>73.603894395005099</v>
      </c>
      <c r="R163" s="674">
        <v>74.326105604994893</v>
      </c>
      <c r="S163" s="674">
        <v>0.19770551529010499</v>
      </c>
      <c r="T163" s="674">
        <v>2.4794652521598899E-3</v>
      </c>
      <c r="U163" s="674">
        <v>0.19284585265662099</v>
      </c>
      <c r="V163" s="674">
        <v>0.202565177923589</v>
      </c>
    </row>
    <row r="164" spans="2:26">
      <c r="B164" s="45" t="s">
        <v>21</v>
      </c>
      <c r="C164" s="46" t="s">
        <v>10</v>
      </c>
      <c r="D164" s="47">
        <v>50</v>
      </c>
      <c r="E164" s="46" t="s">
        <v>118</v>
      </c>
      <c r="F164" s="304">
        <v>22</v>
      </c>
      <c r="G164" s="672">
        <v>3638</v>
      </c>
      <c r="H164" s="672">
        <v>3638</v>
      </c>
      <c r="I164" s="673">
        <v>2.35</v>
      </c>
      <c r="J164" s="674">
        <v>63.390874106651999</v>
      </c>
      <c r="K164" s="674">
        <v>0.2356933150277559</v>
      </c>
      <c r="L164" s="674">
        <v>62.928915209197598</v>
      </c>
      <c r="M164" s="674">
        <v>63.852833004106401</v>
      </c>
      <c r="N164" s="674">
        <v>14.211569377002901</v>
      </c>
      <c r="O164" s="675">
        <v>77</v>
      </c>
      <c r="P164" s="674">
        <v>0.32422947128969609</v>
      </c>
      <c r="Q164" s="674">
        <v>76.364510236272196</v>
      </c>
      <c r="R164" s="674">
        <v>78.045489763727801</v>
      </c>
      <c r="S164" s="674">
        <v>0.145409565695437</v>
      </c>
      <c r="T164" s="674">
        <v>5.84445682834509E-3</v>
      </c>
      <c r="U164" s="674">
        <v>0.13395464071232599</v>
      </c>
      <c r="V164" s="674">
        <v>0.15686449067854799</v>
      </c>
    </row>
    <row r="165" spans="2:26">
      <c r="B165" s="45" t="s">
        <v>21</v>
      </c>
      <c r="C165" s="46" t="s">
        <v>10</v>
      </c>
      <c r="D165" s="47">
        <v>50</v>
      </c>
      <c r="E165" s="46" t="s">
        <v>119</v>
      </c>
      <c r="F165" s="304">
        <v>21</v>
      </c>
      <c r="G165" s="672">
        <v>5507</v>
      </c>
      <c r="H165" s="672">
        <v>5507</v>
      </c>
      <c r="I165" s="673">
        <v>2.35</v>
      </c>
      <c r="J165" s="674">
        <v>64.151080443072502</v>
      </c>
      <c r="K165" s="674">
        <v>0.16800980652438927</v>
      </c>
      <c r="L165" s="674">
        <v>63.821781222284699</v>
      </c>
      <c r="M165" s="674">
        <v>64.480379663860205</v>
      </c>
      <c r="N165" s="674">
        <v>12.4653555580419</v>
      </c>
      <c r="O165" s="675">
        <v>77</v>
      </c>
      <c r="P165" s="674">
        <v>0.14652079840301116</v>
      </c>
      <c r="Q165" s="674">
        <v>76.712819235130098</v>
      </c>
      <c r="R165" s="674">
        <v>77.267180764869906</v>
      </c>
      <c r="S165" s="674">
        <v>0.111857635736336</v>
      </c>
      <c r="T165" s="674">
        <v>4.2473355508609797E-3</v>
      </c>
      <c r="U165" s="674">
        <v>0.10353301096072801</v>
      </c>
      <c r="V165" s="674">
        <v>0.120182260511943</v>
      </c>
    </row>
    <row r="166" spans="2:26">
      <c r="B166" s="45" t="s">
        <v>21</v>
      </c>
      <c r="C166" s="46" t="s">
        <v>10</v>
      </c>
      <c r="D166" s="47">
        <v>50</v>
      </c>
      <c r="E166" s="46" t="s">
        <v>34</v>
      </c>
      <c r="F166" s="304">
        <v>21</v>
      </c>
      <c r="G166" s="672">
        <v>99</v>
      </c>
      <c r="H166" s="672">
        <v>99</v>
      </c>
      <c r="I166" s="673">
        <v>2.35</v>
      </c>
      <c r="J166" s="674">
        <v>48.898989898989903</v>
      </c>
      <c r="K166" s="674">
        <v>1.9657379960268899</v>
      </c>
      <c r="L166" s="674">
        <v>45.046143426777199</v>
      </c>
      <c r="M166" s="674">
        <v>52.7518363712026</v>
      </c>
      <c r="N166" s="674">
        <v>19.3176956782175</v>
      </c>
      <c r="O166" s="675">
        <v>66</v>
      </c>
      <c r="P166" s="674">
        <v>4.3095192391303048</v>
      </c>
      <c r="Q166" s="674">
        <v>57.553342291304602</v>
      </c>
      <c r="R166" s="674">
        <v>73.066657708695402</v>
      </c>
      <c r="S166" s="674">
        <v>0.52525252525252497</v>
      </c>
      <c r="T166" s="674">
        <v>5.0187759581413097E-2</v>
      </c>
      <c r="U166" s="674">
        <v>0.42688632323230102</v>
      </c>
      <c r="V166" s="674">
        <v>0.62361872727275003</v>
      </c>
    </row>
    <row r="167" spans="2:26" ht="15.6">
      <c r="B167" s="54" t="s">
        <v>21</v>
      </c>
      <c r="C167" s="55" t="s">
        <v>10</v>
      </c>
      <c r="D167" s="56" t="s">
        <v>133</v>
      </c>
      <c r="E167" s="57" t="s">
        <v>121</v>
      </c>
      <c r="F167" s="307">
        <v>22</v>
      </c>
      <c r="G167" s="677">
        <v>35045</v>
      </c>
      <c r="H167" s="677">
        <v>35045</v>
      </c>
      <c r="I167" s="678">
        <v>2.35</v>
      </c>
      <c r="J167" s="679">
        <v>61.654644029105398</v>
      </c>
      <c r="K167" s="679">
        <v>7.4363180294691383E-2</v>
      </c>
      <c r="L167" s="679">
        <v>61.508892195727803</v>
      </c>
      <c r="M167" s="679">
        <v>61.800395862483001</v>
      </c>
      <c r="N167" s="679">
        <v>13.9207927360341</v>
      </c>
      <c r="O167" s="680">
        <v>75</v>
      </c>
      <c r="P167" s="679">
        <v>0</v>
      </c>
      <c r="Q167" s="679">
        <v>75</v>
      </c>
      <c r="R167" s="679">
        <v>75</v>
      </c>
      <c r="S167" s="679">
        <v>0.17971179911542301</v>
      </c>
      <c r="T167" s="679">
        <v>2.0509661665690502E-3</v>
      </c>
      <c r="U167" s="679">
        <v>0.17569197926373001</v>
      </c>
      <c r="V167" s="679">
        <v>0.18373161896711601</v>
      </c>
      <c r="X167" s="66"/>
      <c r="Z167" s="66"/>
    </row>
    <row r="168" spans="2:26">
      <c r="B168" s="45" t="s">
        <v>21</v>
      </c>
      <c r="C168" s="46" t="s">
        <v>10</v>
      </c>
      <c r="D168" s="47">
        <v>70</v>
      </c>
      <c r="E168" s="46" t="s">
        <v>31</v>
      </c>
      <c r="F168" s="304"/>
      <c r="G168" s="311"/>
      <c r="H168" s="311"/>
      <c r="I168" s="311"/>
      <c r="J168" s="339"/>
      <c r="K168" s="339"/>
      <c r="L168" s="339"/>
      <c r="M168" s="339"/>
      <c r="N168" s="339"/>
      <c r="O168" s="311"/>
      <c r="P168" s="339"/>
      <c r="Q168" s="339"/>
      <c r="R168" s="339"/>
      <c r="S168" s="339"/>
      <c r="T168" s="339"/>
      <c r="U168" s="339"/>
      <c r="V168" s="339"/>
    </row>
    <row r="169" spans="2:26">
      <c r="B169" s="45" t="s">
        <v>21</v>
      </c>
      <c r="C169" s="46" t="s">
        <v>10</v>
      </c>
      <c r="D169" s="47">
        <v>70</v>
      </c>
      <c r="E169" s="46" t="s">
        <v>118</v>
      </c>
      <c r="F169" s="304"/>
      <c r="G169" s="311"/>
      <c r="H169" s="311"/>
      <c r="I169" s="311"/>
      <c r="J169" s="339"/>
      <c r="K169" s="339"/>
      <c r="L169" s="339"/>
      <c r="M169" s="339"/>
      <c r="N169" s="339"/>
      <c r="O169" s="311"/>
      <c r="P169" s="339"/>
      <c r="Q169" s="339"/>
      <c r="R169" s="339"/>
      <c r="S169" s="339"/>
      <c r="T169" s="339"/>
      <c r="U169" s="339"/>
      <c r="V169" s="339"/>
    </row>
    <row r="170" spans="2:26">
      <c r="B170" s="45" t="s">
        <v>21</v>
      </c>
      <c r="C170" s="46" t="s">
        <v>10</v>
      </c>
      <c r="D170" s="47">
        <v>70</v>
      </c>
      <c r="E170" s="46" t="s">
        <v>119</v>
      </c>
      <c r="F170" s="304"/>
      <c r="G170" s="311"/>
      <c r="H170" s="311"/>
      <c r="I170" s="311"/>
      <c r="J170" s="339"/>
      <c r="K170" s="339"/>
      <c r="L170" s="339"/>
      <c r="M170" s="339"/>
      <c r="N170" s="339"/>
      <c r="O170" s="311"/>
      <c r="P170" s="339"/>
      <c r="Q170" s="339"/>
      <c r="R170" s="339"/>
      <c r="S170" s="339"/>
      <c r="T170" s="339"/>
      <c r="U170" s="339"/>
      <c r="V170" s="339"/>
    </row>
    <row r="171" spans="2:26">
      <c r="B171" s="45" t="s">
        <v>21</v>
      </c>
      <c r="C171" s="46" t="s">
        <v>10</v>
      </c>
      <c r="D171" s="47">
        <v>70</v>
      </c>
      <c r="E171" s="46" t="s">
        <v>34</v>
      </c>
      <c r="F171" s="304"/>
      <c r="G171" s="311"/>
      <c r="H171" s="311"/>
      <c r="I171" s="311"/>
      <c r="J171" s="339"/>
      <c r="K171" s="339"/>
      <c r="L171" s="339"/>
      <c r="M171" s="339"/>
      <c r="N171" s="339"/>
      <c r="O171" s="311"/>
      <c r="P171" s="339"/>
      <c r="Q171" s="339"/>
      <c r="R171" s="339"/>
      <c r="S171" s="339"/>
      <c r="T171" s="339"/>
      <c r="U171" s="339"/>
      <c r="V171" s="339"/>
    </row>
    <row r="172" spans="2:26" ht="15.6">
      <c r="B172" s="54" t="s">
        <v>21</v>
      </c>
      <c r="C172" s="55" t="s">
        <v>10</v>
      </c>
      <c r="D172" s="56" t="s">
        <v>130</v>
      </c>
      <c r="E172" s="57" t="s">
        <v>121</v>
      </c>
      <c r="F172" s="307"/>
      <c r="G172" s="307"/>
      <c r="H172" s="307"/>
      <c r="I172" s="307"/>
      <c r="J172" s="335"/>
      <c r="K172" s="339"/>
      <c r="L172" s="335"/>
      <c r="M172" s="335"/>
      <c r="N172" s="335"/>
      <c r="O172" s="333"/>
      <c r="P172" s="339"/>
      <c r="Q172" s="335"/>
      <c r="R172" s="335"/>
      <c r="S172" s="336"/>
      <c r="T172" s="339"/>
      <c r="U172" s="335"/>
      <c r="V172" s="335"/>
      <c r="X172" s="66"/>
      <c r="Z172" s="66"/>
    </row>
    <row r="173" spans="2:26" ht="15.6">
      <c r="B173" s="54" t="s">
        <v>21</v>
      </c>
      <c r="C173" s="55" t="s">
        <v>10</v>
      </c>
      <c r="D173" s="67" t="s">
        <v>127</v>
      </c>
      <c r="E173" s="68" t="s">
        <v>31</v>
      </c>
      <c r="F173" s="311">
        <v>22</v>
      </c>
      <c r="G173" s="677">
        <v>25801</v>
      </c>
      <c r="H173" s="677">
        <v>25801</v>
      </c>
      <c r="I173" s="678">
        <v>2.35</v>
      </c>
      <c r="J173" s="679">
        <v>60.925933103368102</v>
      </c>
      <c r="K173" s="679">
        <v>8.7441024544236606E-2</v>
      </c>
      <c r="L173" s="679">
        <v>60.754548695261398</v>
      </c>
      <c r="M173" s="679">
        <v>61.097317511474799</v>
      </c>
      <c r="N173" s="679">
        <v>14.0449795965209</v>
      </c>
      <c r="O173" s="680">
        <v>74</v>
      </c>
      <c r="P173" s="679">
        <v>0.20209469642596978</v>
      </c>
      <c r="Q173" s="679">
        <v>73.603894395005099</v>
      </c>
      <c r="R173" s="679">
        <v>74.326105604994893</v>
      </c>
      <c r="S173" s="679">
        <v>0.19770551529010499</v>
      </c>
      <c r="T173" s="679">
        <v>2.4794652521598899E-3</v>
      </c>
      <c r="U173" s="679">
        <v>0.19284585265662099</v>
      </c>
      <c r="V173" s="679">
        <v>0.202565177923589</v>
      </c>
      <c r="X173" s="66"/>
      <c r="Z173" s="66"/>
    </row>
    <row r="174" spans="2:26" ht="15.6">
      <c r="B174" s="54" t="s">
        <v>21</v>
      </c>
      <c r="C174" s="55" t="s">
        <v>10</v>
      </c>
      <c r="D174" s="67" t="s">
        <v>127</v>
      </c>
      <c r="E174" s="68" t="s">
        <v>118</v>
      </c>
      <c r="F174" s="311">
        <v>22</v>
      </c>
      <c r="G174" s="677">
        <v>3638</v>
      </c>
      <c r="H174" s="677">
        <v>3638</v>
      </c>
      <c r="I174" s="678">
        <v>2.35</v>
      </c>
      <c r="J174" s="679">
        <v>63.390874106651999</v>
      </c>
      <c r="K174" s="679">
        <v>0.2356933150277559</v>
      </c>
      <c r="L174" s="679">
        <v>62.928915209197598</v>
      </c>
      <c r="M174" s="679">
        <v>63.852833004106401</v>
      </c>
      <c r="N174" s="679">
        <v>14.211569377002901</v>
      </c>
      <c r="O174" s="680">
        <v>77</v>
      </c>
      <c r="P174" s="679">
        <v>0.32422947128969609</v>
      </c>
      <c r="Q174" s="679">
        <v>76.364510236272196</v>
      </c>
      <c r="R174" s="679">
        <v>78.045489763727801</v>
      </c>
      <c r="S174" s="679">
        <v>0.145409565695437</v>
      </c>
      <c r="T174" s="679">
        <v>5.84445682834509E-3</v>
      </c>
      <c r="U174" s="679">
        <v>0.13395464071232599</v>
      </c>
      <c r="V174" s="679">
        <v>0.15686449067854799</v>
      </c>
      <c r="X174" s="66"/>
      <c r="Z174" s="66"/>
    </row>
    <row r="175" spans="2:26" ht="15.6">
      <c r="B175" s="54" t="s">
        <v>21</v>
      </c>
      <c r="C175" s="55" t="s">
        <v>10</v>
      </c>
      <c r="D175" s="67" t="s">
        <v>127</v>
      </c>
      <c r="E175" s="68" t="s">
        <v>119</v>
      </c>
      <c r="F175" s="311">
        <v>21</v>
      </c>
      <c r="G175" s="677">
        <v>5507</v>
      </c>
      <c r="H175" s="677">
        <v>5507</v>
      </c>
      <c r="I175" s="678">
        <v>2.35</v>
      </c>
      <c r="J175" s="679">
        <v>64.151080443072502</v>
      </c>
      <c r="K175" s="679">
        <v>0.16800980652438927</v>
      </c>
      <c r="L175" s="679">
        <v>63.821781222284699</v>
      </c>
      <c r="M175" s="679">
        <v>64.480379663860205</v>
      </c>
      <c r="N175" s="679">
        <v>12.4653555580419</v>
      </c>
      <c r="O175" s="680">
        <v>77</v>
      </c>
      <c r="P175" s="679">
        <v>0.14652079840301116</v>
      </c>
      <c r="Q175" s="679">
        <v>76.712819235130098</v>
      </c>
      <c r="R175" s="679">
        <v>77.267180764869906</v>
      </c>
      <c r="S175" s="679">
        <v>0.111857635736336</v>
      </c>
      <c r="T175" s="679">
        <v>4.2473355508609797E-3</v>
      </c>
      <c r="U175" s="679">
        <v>0.10353301096072801</v>
      </c>
      <c r="V175" s="679">
        <v>0.120182260511943</v>
      </c>
      <c r="X175" s="66"/>
      <c r="Z175" s="66"/>
    </row>
    <row r="176" spans="2:26" ht="15.6">
      <c r="B176" s="54" t="s">
        <v>21</v>
      </c>
      <c r="C176" s="55" t="s">
        <v>10</v>
      </c>
      <c r="D176" s="67" t="s">
        <v>127</v>
      </c>
      <c r="E176" s="68" t="s">
        <v>34</v>
      </c>
      <c r="F176" s="311">
        <v>21</v>
      </c>
      <c r="G176" s="677">
        <v>99</v>
      </c>
      <c r="H176" s="677">
        <v>99</v>
      </c>
      <c r="I176" s="678">
        <v>2.35</v>
      </c>
      <c r="J176" s="679">
        <v>48.898989898989903</v>
      </c>
      <c r="K176" s="679">
        <v>1.9657379960268899</v>
      </c>
      <c r="L176" s="679">
        <v>45.046143426777199</v>
      </c>
      <c r="M176" s="679">
        <v>52.7518363712026</v>
      </c>
      <c r="N176" s="679">
        <v>19.3176956782175</v>
      </c>
      <c r="O176" s="680">
        <v>66</v>
      </c>
      <c r="P176" s="679">
        <v>4.3095192391303048</v>
      </c>
      <c r="Q176" s="679">
        <v>57.553342291304602</v>
      </c>
      <c r="R176" s="679">
        <v>73.066657708695402</v>
      </c>
      <c r="S176" s="679">
        <v>0.52525252525252497</v>
      </c>
      <c r="T176" s="679">
        <v>5.0187759581413097E-2</v>
      </c>
      <c r="U176" s="679">
        <v>0.42688632323230102</v>
      </c>
      <c r="V176" s="679">
        <v>0.62361872727275003</v>
      </c>
      <c r="X176" s="66"/>
      <c r="Z176" s="66"/>
    </row>
    <row r="177" spans="2:26" ht="15.6">
      <c r="B177" s="76" t="s">
        <v>21</v>
      </c>
      <c r="C177" s="77" t="s">
        <v>134</v>
      </c>
      <c r="D177" s="78" t="s">
        <v>127</v>
      </c>
      <c r="E177" s="79" t="s">
        <v>121</v>
      </c>
      <c r="F177" s="315">
        <v>22</v>
      </c>
      <c r="G177" s="687">
        <v>35045</v>
      </c>
      <c r="H177" s="687">
        <v>35045</v>
      </c>
      <c r="I177" s="688">
        <v>2.35</v>
      </c>
      <c r="J177" s="689">
        <v>61.654644029105398</v>
      </c>
      <c r="K177" s="689">
        <v>7.4363180294691383E-2</v>
      </c>
      <c r="L177" s="689">
        <v>61.508892195727803</v>
      </c>
      <c r="M177" s="689">
        <v>61.800395862483001</v>
      </c>
      <c r="N177" s="689">
        <v>13.9207927360341</v>
      </c>
      <c r="O177" s="690">
        <v>75</v>
      </c>
      <c r="P177" s="689">
        <v>0</v>
      </c>
      <c r="Q177" s="689">
        <v>75</v>
      </c>
      <c r="R177" s="689">
        <v>75</v>
      </c>
      <c r="S177" s="689">
        <v>0.17971179911542301</v>
      </c>
      <c r="T177" s="689">
        <v>2.0509661665690502E-3</v>
      </c>
      <c r="U177" s="689">
        <v>0.17569197926373001</v>
      </c>
      <c r="V177" s="689">
        <v>0.18373161896711601</v>
      </c>
      <c r="X177" s="66"/>
      <c r="Z177" s="66"/>
    </row>
    <row r="178" spans="2:26" ht="15.6">
      <c r="B178" s="76" t="s">
        <v>21</v>
      </c>
      <c r="C178" s="79" t="s">
        <v>135</v>
      </c>
      <c r="D178" s="78" t="s">
        <v>136</v>
      </c>
      <c r="E178" s="77" t="s">
        <v>137</v>
      </c>
      <c r="F178" s="261">
        <v>80</v>
      </c>
      <c r="G178" s="687">
        <v>169030</v>
      </c>
      <c r="H178" s="687">
        <v>169030</v>
      </c>
      <c r="I178" s="283"/>
      <c r="J178" s="689">
        <v>103.572081878956</v>
      </c>
      <c r="K178" s="689">
        <v>7.1609851177037609E-2</v>
      </c>
      <c r="L178" s="689">
        <v>103.431726570649</v>
      </c>
      <c r="M178" s="689">
        <v>103.71243718726301</v>
      </c>
      <c r="N178" s="689">
        <v>29.441473187633498</v>
      </c>
      <c r="O178" s="690">
        <v>100</v>
      </c>
      <c r="P178" s="689">
        <v>0.73726083487704086</v>
      </c>
      <c r="Q178" s="689">
        <v>98.554968763641</v>
      </c>
      <c r="R178" s="689">
        <v>100.51503123635899</v>
      </c>
      <c r="S178" s="689">
        <v>0.52342907851842502</v>
      </c>
      <c r="T178" s="689">
        <v>1.9716634112536902E-3</v>
      </c>
      <c r="U178" s="689">
        <v>0.51956468921224996</v>
      </c>
      <c r="V178" s="689">
        <v>0.52729346782459896</v>
      </c>
    </row>
    <row r="179" spans="2:26" ht="15.6">
      <c r="B179" s="76" t="s">
        <v>21</v>
      </c>
      <c r="C179" s="79" t="s">
        <v>135</v>
      </c>
      <c r="D179" s="78" t="s">
        <v>136</v>
      </c>
      <c r="E179" s="77" t="s">
        <v>138</v>
      </c>
      <c r="F179" s="261">
        <v>80</v>
      </c>
      <c r="G179" s="687">
        <v>31082</v>
      </c>
      <c r="H179" s="687">
        <v>31082</v>
      </c>
      <c r="I179" s="283"/>
      <c r="J179" s="689">
        <v>96.832089312142102</v>
      </c>
      <c r="K179" s="689">
        <v>0.12509795412612604</v>
      </c>
      <c r="L179" s="689">
        <v>96.586897322054895</v>
      </c>
      <c r="M179" s="689">
        <v>97.077281302229196</v>
      </c>
      <c r="N179" s="689">
        <v>22.054425684922201</v>
      </c>
      <c r="O179" s="690">
        <v>99</v>
      </c>
      <c r="P179" s="689">
        <v>0.3117548989264271</v>
      </c>
      <c r="Q179" s="689">
        <v>98.388960398104203</v>
      </c>
      <c r="R179" s="689">
        <v>99.631039601895793</v>
      </c>
      <c r="S179" s="689">
        <v>0.54779071518536804</v>
      </c>
      <c r="T179" s="689">
        <v>4.9772866264495199E-3</v>
      </c>
      <c r="U179" s="689">
        <v>0.538035412579845</v>
      </c>
      <c r="V179" s="689">
        <v>0.55754601779088997</v>
      </c>
    </row>
    <row r="180" spans="2:26" ht="15.6">
      <c r="B180" s="76" t="s">
        <v>21</v>
      </c>
      <c r="C180" s="79" t="s">
        <v>135</v>
      </c>
      <c r="D180" s="78" t="s">
        <v>136</v>
      </c>
      <c r="E180" s="77" t="s">
        <v>139</v>
      </c>
      <c r="F180" s="261">
        <v>79</v>
      </c>
      <c r="G180" s="687">
        <v>69208</v>
      </c>
      <c r="H180" s="687">
        <v>69208</v>
      </c>
      <c r="I180" s="283"/>
      <c r="J180" s="689">
        <v>86.672523407698506</v>
      </c>
      <c r="K180" s="689">
        <v>4.0225655957499967E-2</v>
      </c>
      <c r="L180" s="689">
        <v>86.593681122021806</v>
      </c>
      <c r="M180" s="689">
        <v>86.751365693375305</v>
      </c>
      <c r="N180" s="689">
        <v>10.582338985270701</v>
      </c>
      <c r="O180" s="690">
        <v>88</v>
      </c>
      <c r="P180" s="689">
        <v>0</v>
      </c>
      <c r="Q180" s="689">
        <v>88</v>
      </c>
      <c r="R180" s="689">
        <v>88</v>
      </c>
      <c r="S180" s="689">
        <v>0.11659512642001001</v>
      </c>
      <c r="T180" s="689">
        <v>2.44697939848205E-3</v>
      </c>
      <c r="U180" s="689">
        <v>0.111799134890244</v>
      </c>
      <c r="V180" s="689">
        <v>0.121391117949777</v>
      </c>
    </row>
    <row r="181" spans="2:26" ht="15.6">
      <c r="B181" s="76" t="s">
        <v>21</v>
      </c>
      <c r="C181" s="79" t="s">
        <v>135</v>
      </c>
      <c r="D181" s="78" t="s">
        <v>136</v>
      </c>
      <c r="E181" s="77" t="s">
        <v>140</v>
      </c>
      <c r="F181" s="261">
        <v>66</v>
      </c>
      <c r="G181" s="687">
        <v>591</v>
      </c>
      <c r="H181" s="687">
        <v>591</v>
      </c>
      <c r="I181" s="261"/>
      <c r="J181" s="689">
        <v>96.011844331641299</v>
      </c>
      <c r="K181" s="689">
        <v>1.6074232602112726</v>
      </c>
      <c r="L181" s="689">
        <v>92.861294741627205</v>
      </c>
      <c r="M181" s="689">
        <v>99.162393921655394</v>
      </c>
      <c r="N181" s="689">
        <v>38.997803438570102</v>
      </c>
      <c r="O181" s="690">
        <v>100</v>
      </c>
      <c r="P181" s="689">
        <v>3.3365262349146936</v>
      </c>
      <c r="Q181" s="689">
        <v>93.460408579567201</v>
      </c>
      <c r="R181" s="689">
        <v>105.409591420433</v>
      </c>
      <c r="S181" s="689">
        <v>0.66480019279021296</v>
      </c>
      <c r="T181" s="689">
        <v>3.0617124125739099E-2</v>
      </c>
      <c r="U181" s="689">
        <v>0.60479173172023304</v>
      </c>
      <c r="V181" s="689">
        <v>0.724808653860193</v>
      </c>
    </row>
    <row r="182" spans="2:26" ht="15.6">
      <c r="B182" s="96" t="s">
        <v>142</v>
      </c>
      <c r="C182" s="97" t="s">
        <v>135</v>
      </c>
      <c r="D182" s="98" t="s">
        <v>136</v>
      </c>
      <c r="E182" s="97" t="s">
        <v>121</v>
      </c>
      <c r="F182" s="319">
        <v>80</v>
      </c>
      <c r="G182" s="697">
        <v>269911</v>
      </c>
      <c r="H182" s="697">
        <v>269911</v>
      </c>
      <c r="I182" s="319"/>
      <c r="J182" s="698">
        <v>98.446150768216199</v>
      </c>
      <c r="K182" s="698">
        <v>5.030988568933896E-2</v>
      </c>
      <c r="L182" s="698">
        <v>98.347543392265095</v>
      </c>
      <c r="M182" s="698">
        <v>98.544758144167304</v>
      </c>
      <c r="N182" s="698">
        <v>26.137837612697901</v>
      </c>
      <c r="O182" s="699">
        <v>97</v>
      </c>
      <c r="P182" s="698">
        <v>0.34241472230893011</v>
      </c>
      <c r="Q182" s="698">
        <v>96.328867144274497</v>
      </c>
      <c r="R182" s="698">
        <v>97.481132855725505</v>
      </c>
      <c r="S182" s="698">
        <v>0.453228098212896</v>
      </c>
      <c r="T182" s="698">
        <v>1.6450769265152099E-3</v>
      </c>
      <c r="U182" s="698">
        <v>0.45000380665969603</v>
      </c>
      <c r="V182" s="698">
        <v>0.45645238976609698</v>
      </c>
    </row>
    <row r="183" spans="2:26">
      <c r="B183" s="45" t="s">
        <v>23</v>
      </c>
      <c r="C183" s="46" t="s">
        <v>14</v>
      </c>
      <c r="D183" s="47">
        <v>80</v>
      </c>
      <c r="E183" s="46" t="s">
        <v>31</v>
      </c>
      <c r="F183" s="304"/>
      <c r="G183" s="304"/>
      <c r="H183" s="304"/>
      <c r="I183" s="304"/>
      <c r="J183" s="332"/>
      <c r="K183" s="332"/>
      <c r="L183" s="332"/>
      <c r="M183" s="332"/>
      <c r="N183" s="332"/>
      <c r="O183" s="304"/>
      <c r="P183" s="332"/>
      <c r="Q183" s="332"/>
      <c r="R183" s="332"/>
      <c r="S183" s="332"/>
      <c r="T183" s="332"/>
      <c r="U183" s="332"/>
      <c r="V183" s="332"/>
    </row>
    <row r="184" spans="2:26">
      <c r="B184" s="45" t="s">
        <v>23</v>
      </c>
      <c r="C184" s="46" t="s">
        <v>14</v>
      </c>
      <c r="D184" s="47">
        <v>80</v>
      </c>
      <c r="E184" s="46" t="s">
        <v>118</v>
      </c>
      <c r="F184" s="304"/>
      <c r="G184" s="304"/>
      <c r="H184" s="304"/>
      <c r="I184" s="304"/>
      <c r="J184" s="332"/>
      <c r="K184" s="332"/>
      <c r="L184" s="332"/>
      <c r="M184" s="332"/>
      <c r="N184" s="332"/>
      <c r="O184" s="304"/>
      <c r="P184" s="332"/>
      <c r="Q184" s="332"/>
      <c r="R184" s="332"/>
      <c r="S184" s="332"/>
      <c r="T184" s="332"/>
      <c r="U184" s="332"/>
      <c r="V184" s="332"/>
    </row>
    <row r="185" spans="2:26">
      <c r="B185" s="45" t="s">
        <v>23</v>
      </c>
      <c r="C185" s="46" t="s">
        <v>14</v>
      </c>
      <c r="D185" s="47">
        <v>80</v>
      </c>
      <c r="E185" s="46" t="s">
        <v>119</v>
      </c>
      <c r="F185" s="304"/>
      <c r="G185" s="304"/>
      <c r="H185" s="304"/>
      <c r="I185" s="304"/>
      <c r="J185" s="332"/>
      <c r="K185" s="332"/>
      <c r="L185" s="332"/>
      <c r="M185" s="332"/>
      <c r="N185" s="332"/>
      <c r="O185" s="304"/>
      <c r="P185" s="332"/>
      <c r="Q185" s="332"/>
      <c r="R185" s="332"/>
      <c r="S185" s="332"/>
      <c r="T185" s="332"/>
      <c r="U185" s="332"/>
      <c r="V185" s="332"/>
    </row>
    <row r="186" spans="2:26">
      <c r="B186" s="45" t="s">
        <v>23</v>
      </c>
      <c r="C186" s="46" t="s">
        <v>14</v>
      </c>
      <c r="D186" s="47">
        <v>80</v>
      </c>
      <c r="E186" s="46" t="s">
        <v>34</v>
      </c>
      <c r="F186" s="304"/>
      <c r="G186" s="304"/>
      <c r="H186" s="304"/>
      <c r="I186" s="304"/>
      <c r="J186" s="332"/>
      <c r="K186" s="332"/>
      <c r="L186" s="332"/>
      <c r="M186" s="332"/>
      <c r="N186" s="332"/>
      <c r="O186" s="304"/>
      <c r="P186" s="332"/>
      <c r="Q186" s="332"/>
      <c r="R186" s="332"/>
      <c r="S186" s="332"/>
      <c r="T186" s="332"/>
      <c r="U186" s="332"/>
      <c r="V186" s="332"/>
    </row>
    <row r="187" spans="2:26" s="66" customFormat="1" ht="15.6">
      <c r="B187" s="54" t="s">
        <v>23</v>
      </c>
      <c r="C187" s="55" t="s">
        <v>14</v>
      </c>
      <c r="D187" s="56" t="s">
        <v>120</v>
      </c>
      <c r="E187" s="57" t="s">
        <v>121</v>
      </c>
      <c r="F187" s="307"/>
      <c r="G187" s="307"/>
      <c r="H187" s="307"/>
      <c r="I187" s="307"/>
      <c r="J187" s="335"/>
      <c r="K187" s="338"/>
      <c r="L187" s="335"/>
      <c r="M187" s="335"/>
      <c r="N187" s="335"/>
      <c r="O187" s="333"/>
      <c r="P187" s="338"/>
      <c r="Q187" s="335"/>
      <c r="R187" s="335"/>
      <c r="S187" s="336"/>
      <c r="T187" s="338"/>
      <c r="U187" s="335"/>
      <c r="V187" s="335"/>
    </row>
    <row r="188" spans="2:26">
      <c r="B188" s="45" t="s">
        <v>23</v>
      </c>
      <c r="C188" s="46" t="s">
        <v>14</v>
      </c>
      <c r="D188" s="47">
        <v>90</v>
      </c>
      <c r="E188" s="46" t="s">
        <v>31</v>
      </c>
      <c r="F188" s="304"/>
      <c r="G188" s="304"/>
      <c r="H188" s="304"/>
      <c r="I188" s="304"/>
      <c r="J188" s="332"/>
      <c r="K188" s="332"/>
      <c r="L188" s="332"/>
      <c r="M188" s="332"/>
      <c r="N188" s="332"/>
      <c r="O188" s="304"/>
      <c r="P188" s="332"/>
      <c r="Q188" s="332"/>
      <c r="R188" s="332"/>
      <c r="S188" s="332"/>
      <c r="T188" s="332"/>
      <c r="U188" s="332"/>
      <c r="V188" s="332"/>
    </row>
    <row r="189" spans="2:26">
      <c r="B189" s="45" t="s">
        <v>23</v>
      </c>
      <c r="C189" s="46" t="s">
        <v>14</v>
      </c>
      <c r="D189" s="47">
        <v>90</v>
      </c>
      <c r="E189" s="46" t="s">
        <v>118</v>
      </c>
      <c r="F189" s="304"/>
      <c r="G189" s="304"/>
      <c r="H189" s="304"/>
      <c r="I189" s="304"/>
      <c r="J189" s="332"/>
      <c r="K189" s="332"/>
      <c r="L189" s="332"/>
      <c r="M189" s="332"/>
      <c r="N189" s="332"/>
      <c r="O189" s="304"/>
      <c r="P189" s="332"/>
      <c r="Q189" s="332"/>
      <c r="R189" s="332"/>
      <c r="S189" s="332"/>
      <c r="T189" s="332"/>
      <c r="U189" s="332"/>
      <c r="V189" s="332"/>
    </row>
    <row r="190" spans="2:26">
      <c r="B190" s="45" t="s">
        <v>23</v>
      </c>
      <c r="C190" s="46" t="s">
        <v>14</v>
      </c>
      <c r="D190" s="47">
        <v>90</v>
      </c>
      <c r="E190" s="46" t="s">
        <v>119</v>
      </c>
      <c r="F190" s="304"/>
      <c r="G190" s="304"/>
      <c r="H190" s="304"/>
      <c r="I190" s="304"/>
      <c r="J190" s="332"/>
      <c r="K190" s="332"/>
      <c r="L190" s="332"/>
      <c r="M190" s="332"/>
      <c r="N190" s="332"/>
      <c r="O190" s="304"/>
      <c r="P190" s="332"/>
      <c r="Q190" s="332"/>
      <c r="R190" s="332"/>
      <c r="S190" s="332"/>
      <c r="T190" s="332"/>
      <c r="U190" s="332"/>
      <c r="V190" s="332"/>
    </row>
    <row r="191" spans="2:26">
      <c r="B191" s="45" t="s">
        <v>23</v>
      </c>
      <c r="C191" s="46" t="s">
        <v>14</v>
      </c>
      <c r="D191" s="47">
        <v>90</v>
      </c>
      <c r="E191" s="46" t="s">
        <v>34</v>
      </c>
      <c r="F191" s="304"/>
      <c r="G191" s="304"/>
      <c r="H191" s="304"/>
      <c r="I191" s="304"/>
      <c r="J191" s="332"/>
      <c r="K191" s="332"/>
      <c r="L191" s="332"/>
      <c r="M191" s="332"/>
      <c r="N191" s="332"/>
      <c r="O191" s="304"/>
      <c r="P191" s="332"/>
      <c r="Q191" s="332"/>
      <c r="R191" s="332"/>
      <c r="S191" s="332"/>
      <c r="T191" s="332"/>
      <c r="U191" s="332"/>
      <c r="V191" s="332"/>
    </row>
    <row r="192" spans="2:26" s="66" customFormat="1" ht="15.6">
      <c r="B192" s="54" t="s">
        <v>23</v>
      </c>
      <c r="C192" s="55" t="s">
        <v>14</v>
      </c>
      <c r="D192" s="56" t="s">
        <v>122</v>
      </c>
      <c r="E192" s="57" t="s">
        <v>121</v>
      </c>
      <c r="F192" s="307"/>
      <c r="G192" s="307"/>
      <c r="H192" s="307"/>
      <c r="I192" s="307"/>
      <c r="J192" s="335"/>
      <c r="K192" s="338"/>
      <c r="L192" s="335"/>
      <c r="M192" s="335"/>
      <c r="N192" s="335"/>
      <c r="O192" s="333"/>
      <c r="P192" s="338"/>
      <c r="Q192" s="335"/>
      <c r="R192" s="335"/>
      <c r="S192" s="336"/>
      <c r="T192" s="338"/>
      <c r="U192" s="335"/>
      <c r="V192" s="335"/>
    </row>
    <row r="193" spans="2:22">
      <c r="B193" s="45" t="s">
        <v>23</v>
      </c>
      <c r="C193" s="46" t="s">
        <v>14</v>
      </c>
      <c r="D193" s="47">
        <v>100</v>
      </c>
      <c r="E193" s="46" t="s">
        <v>31</v>
      </c>
      <c r="F193" s="304"/>
      <c r="G193" s="304"/>
      <c r="H193" s="304"/>
      <c r="I193" s="304"/>
      <c r="J193" s="332"/>
      <c r="K193" s="332"/>
      <c r="L193" s="332"/>
      <c r="M193" s="332"/>
      <c r="N193" s="332"/>
      <c r="O193" s="304"/>
      <c r="P193" s="332"/>
      <c r="Q193" s="332"/>
      <c r="R193" s="332"/>
      <c r="S193" s="332"/>
      <c r="T193" s="332"/>
      <c r="U193" s="332"/>
      <c r="V193" s="332"/>
    </row>
    <row r="194" spans="2:22">
      <c r="B194" s="45" t="s">
        <v>23</v>
      </c>
      <c r="C194" s="46" t="s">
        <v>14</v>
      </c>
      <c r="D194" s="47">
        <v>100</v>
      </c>
      <c r="E194" s="46" t="s">
        <v>118</v>
      </c>
      <c r="F194" s="304"/>
      <c r="G194" s="304"/>
      <c r="H194" s="304"/>
      <c r="I194" s="304"/>
      <c r="J194" s="332"/>
      <c r="K194" s="332"/>
      <c r="L194" s="332"/>
      <c r="M194" s="332"/>
      <c r="N194" s="332"/>
      <c r="O194" s="304"/>
      <c r="P194" s="332"/>
      <c r="Q194" s="332"/>
      <c r="R194" s="332"/>
      <c r="S194" s="332"/>
      <c r="T194" s="332"/>
      <c r="U194" s="332"/>
      <c r="V194" s="332"/>
    </row>
    <row r="195" spans="2:22">
      <c r="B195" s="45" t="s">
        <v>23</v>
      </c>
      <c r="C195" s="46" t="s">
        <v>14</v>
      </c>
      <c r="D195" s="47">
        <v>100</v>
      </c>
      <c r="E195" s="46" t="s">
        <v>119</v>
      </c>
      <c r="F195" s="304"/>
      <c r="G195" s="304"/>
      <c r="H195" s="304"/>
      <c r="I195" s="304"/>
      <c r="J195" s="332"/>
      <c r="K195" s="332"/>
      <c r="L195" s="332"/>
      <c r="M195" s="332"/>
      <c r="N195" s="332"/>
      <c r="O195" s="304"/>
      <c r="P195" s="332"/>
      <c r="Q195" s="332"/>
      <c r="R195" s="332"/>
      <c r="S195" s="332"/>
      <c r="T195" s="332"/>
      <c r="U195" s="332"/>
      <c r="V195" s="332"/>
    </row>
    <row r="196" spans="2:22">
      <c r="B196" s="45" t="s">
        <v>23</v>
      </c>
      <c r="C196" s="46" t="s">
        <v>14</v>
      </c>
      <c r="D196" s="47">
        <v>100</v>
      </c>
      <c r="E196" s="46" t="s">
        <v>34</v>
      </c>
      <c r="F196" s="304"/>
      <c r="G196" s="304"/>
      <c r="H196" s="304"/>
      <c r="I196" s="304"/>
      <c r="J196" s="332"/>
      <c r="K196" s="332"/>
      <c r="L196" s="332"/>
      <c r="M196" s="332"/>
      <c r="N196" s="332"/>
      <c r="O196" s="304"/>
      <c r="P196" s="332"/>
      <c r="Q196" s="332"/>
      <c r="R196" s="332"/>
      <c r="S196" s="332"/>
      <c r="T196" s="332"/>
      <c r="U196" s="332"/>
      <c r="V196" s="332"/>
    </row>
    <row r="197" spans="2:22" s="66" customFormat="1" ht="15.6">
      <c r="B197" s="54" t="s">
        <v>23</v>
      </c>
      <c r="C197" s="55" t="s">
        <v>14</v>
      </c>
      <c r="D197" s="56" t="s">
        <v>123</v>
      </c>
      <c r="E197" s="57" t="s">
        <v>121</v>
      </c>
      <c r="F197" s="307"/>
      <c r="G197" s="307"/>
      <c r="H197" s="307"/>
      <c r="I197" s="307"/>
      <c r="J197" s="335"/>
      <c r="K197" s="338"/>
      <c r="L197" s="335"/>
      <c r="M197" s="335"/>
      <c r="N197" s="335"/>
      <c r="O197" s="333"/>
      <c r="P197" s="338"/>
      <c r="Q197" s="335"/>
      <c r="R197" s="335"/>
      <c r="S197" s="336"/>
      <c r="T197" s="338"/>
      <c r="U197" s="335"/>
      <c r="V197" s="335"/>
    </row>
    <row r="198" spans="2:22">
      <c r="B198" s="45" t="s">
        <v>23</v>
      </c>
      <c r="C198" s="46" t="s">
        <v>14</v>
      </c>
      <c r="D198" s="47">
        <v>110</v>
      </c>
      <c r="E198" s="46" t="s">
        <v>31</v>
      </c>
      <c r="F198" s="304"/>
      <c r="G198" s="304"/>
      <c r="H198" s="304"/>
      <c r="I198" s="304"/>
      <c r="J198" s="332"/>
      <c r="K198" s="332"/>
      <c r="L198" s="332"/>
      <c r="M198" s="332"/>
      <c r="N198" s="332"/>
      <c r="O198" s="304"/>
      <c r="P198" s="332"/>
      <c r="Q198" s="332"/>
      <c r="R198" s="332"/>
      <c r="S198" s="332"/>
      <c r="T198" s="332"/>
      <c r="U198" s="332"/>
      <c r="V198" s="332"/>
    </row>
    <row r="199" spans="2:22">
      <c r="B199" s="45" t="s">
        <v>23</v>
      </c>
      <c r="C199" s="46" t="s">
        <v>14</v>
      </c>
      <c r="D199" s="47">
        <v>110</v>
      </c>
      <c r="E199" s="46" t="s">
        <v>118</v>
      </c>
      <c r="F199" s="304"/>
      <c r="G199" s="304"/>
      <c r="H199" s="304"/>
      <c r="I199" s="304"/>
      <c r="J199" s="332"/>
      <c r="K199" s="332"/>
      <c r="L199" s="332"/>
      <c r="M199" s="332"/>
      <c r="N199" s="332"/>
      <c r="O199" s="304"/>
      <c r="P199" s="332"/>
      <c r="Q199" s="332"/>
      <c r="R199" s="332"/>
      <c r="S199" s="332"/>
      <c r="T199" s="332"/>
      <c r="U199" s="332"/>
      <c r="V199" s="332"/>
    </row>
    <row r="200" spans="2:22">
      <c r="B200" s="45" t="s">
        <v>23</v>
      </c>
      <c r="C200" s="46" t="s">
        <v>14</v>
      </c>
      <c r="D200" s="47">
        <v>110</v>
      </c>
      <c r="E200" s="46" t="s">
        <v>119</v>
      </c>
      <c r="F200" s="304"/>
      <c r="G200" s="304"/>
      <c r="H200" s="304"/>
      <c r="I200" s="304"/>
      <c r="J200" s="332"/>
      <c r="K200" s="332"/>
      <c r="L200" s="332"/>
      <c r="M200" s="332"/>
      <c r="N200" s="332"/>
      <c r="O200" s="304"/>
      <c r="P200" s="332"/>
      <c r="Q200" s="332"/>
      <c r="R200" s="332"/>
      <c r="S200" s="332"/>
      <c r="T200" s="332"/>
      <c r="U200" s="332"/>
      <c r="V200" s="332"/>
    </row>
    <row r="201" spans="2:22">
      <c r="B201" s="45" t="s">
        <v>23</v>
      </c>
      <c r="C201" s="46" t="s">
        <v>14</v>
      </c>
      <c r="D201" s="47">
        <v>110</v>
      </c>
      <c r="E201" s="46" t="s">
        <v>34</v>
      </c>
      <c r="F201" s="304"/>
      <c r="G201" s="304"/>
      <c r="H201" s="304"/>
      <c r="I201" s="304"/>
      <c r="J201" s="332"/>
      <c r="K201" s="332"/>
      <c r="L201" s="332"/>
      <c r="M201" s="332"/>
      <c r="N201" s="332"/>
      <c r="O201" s="304"/>
      <c r="P201" s="332"/>
      <c r="Q201" s="332"/>
      <c r="R201" s="332"/>
      <c r="S201" s="332"/>
      <c r="T201" s="332"/>
      <c r="U201" s="332"/>
      <c r="V201" s="332"/>
    </row>
    <row r="202" spans="2:22" s="66" customFormat="1" ht="15.6">
      <c r="B202" s="54" t="s">
        <v>23</v>
      </c>
      <c r="C202" s="55" t="s">
        <v>14</v>
      </c>
      <c r="D202" s="56" t="s">
        <v>124</v>
      </c>
      <c r="E202" s="57" t="s">
        <v>121</v>
      </c>
      <c r="F202" s="307"/>
      <c r="G202" s="307"/>
      <c r="H202" s="307"/>
      <c r="I202" s="307"/>
      <c r="J202" s="335"/>
      <c r="K202" s="338"/>
      <c r="L202" s="335"/>
      <c r="M202" s="335"/>
      <c r="N202" s="335"/>
      <c r="O202" s="333"/>
      <c r="P202" s="338"/>
      <c r="Q202" s="335"/>
      <c r="R202" s="335"/>
      <c r="S202" s="336"/>
      <c r="T202" s="338"/>
      <c r="U202" s="335"/>
      <c r="V202" s="335"/>
    </row>
    <row r="203" spans="2:22">
      <c r="B203" s="45" t="s">
        <v>23</v>
      </c>
      <c r="C203" s="46" t="s">
        <v>14</v>
      </c>
      <c r="D203" s="47">
        <v>120</v>
      </c>
      <c r="E203" s="46" t="s">
        <v>31</v>
      </c>
      <c r="F203" s="304"/>
      <c r="G203" s="304"/>
      <c r="H203" s="304"/>
      <c r="I203" s="304"/>
      <c r="J203" s="332"/>
      <c r="K203" s="332"/>
      <c r="L203" s="332"/>
      <c r="M203" s="332"/>
      <c r="N203" s="332"/>
      <c r="O203" s="304"/>
      <c r="P203" s="332"/>
      <c r="Q203" s="332"/>
      <c r="R203" s="332"/>
      <c r="S203" s="332"/>
      <c r="T203" s="332"/>
      <c r="U203" s="332"/>
      <c r="V203" s="332"/>
    </row>
    <row r="204" spans="2:22">
      <c r="B204" s="45" t="s">
        <v>23</v>
      </c>
      <c r="C204" s="46" t="s">
        <v>14</v>
      </c>
      <c r="D204" s="47">
        <v>120</v>
      </c>
      <c r="E204" s="46" t="s">
        <v>118</v>
      </c>
      <c r="F204" s="304"/>
      <c r="G204" s="304"/>
      <c r="H204" s="304"/>
      <c r="I204" s="304"/>
      <c r="J204" s="332"/>
      <c r="K204" s="332"/>
      <c r="L204" s="332"/>
      <c r="M204" s="332"/>
      <c r="N204" s="332"/>
      <c r="O204" s="304"/>
      <c r="P204" s="332"/>
      <c r="Q204" s="332"/>
      <c r="R204" s="332"/>
      <c r="S204" s="332"/>
      <c r="T204" s="332"/>
      <c r="U204" s="332"/>
      <c r="V204" s="332"/>
    </row>
    <row r="205" spans="2:22">
      <c r="B205" s="45" t="s">
        <v>23</v>
      </c>
      <c r="C205" s="46" t="s">
        <v>14</v>
      </c>
      <c r="D205" s="47">
        <v>120</v>
      </c>
      <c r="E205" s="46" t="s">
        <v>119</v>
      </c>
      <c r="F205" s="304"/>
      <c r="G205" s="304"/>
      <c r="H205" s="304"/>
      <c r="I205" s="304"/>
      <c r="J205" s="332"/>
      <c r="K205" s="332"/>
      <c r="L205" s="332"/>
      <c r="M205" s="332"/>
      <c r="N205" s="332"/>
      <c r="O205" s="304"/>
      <c r="P205" s="332"/>
      <c r="Q205" s="332"/>
      <c r="R205" s="332"/>
      <c r="S205" s="332"/>
      <c r="T205" s="332"/>
      <c r="U205" s="332"/>
      <c r="V205" s="332"/>
    </row>
    <row r="206" spans="2:22">
      <c r="B206" s="45" t="s">
        <v>23</v>
      </c>
      <c r="C206" s="46" t="s">
        <v>14</v>
      </c>
      <c r="D206" s="47">
        <v>120</v>
      </c>
      <c r="E206" s="46" t="s">
        <v>34</v>
      </c>
      <c r="F206" s="304"/>
      <c r="G206" s="304"/>
      <c r="H206" s="304"/>
      <c r="I206" s="304"/>
      <c r="J206" s="332"/>
      <c r="K206" s="332"/>
      <c r="L206" s="332"/>
      <c r="M206" s="332"/>
      <c r="N206" s="332"/>
      <c r="O206" s="304"/>
      <c r="P206" s="332"/>
      <c r="Q206" s="332"/>
      <c r="R206" s="332"/>
      <c r="S206" s="332"/>
      <c r="T206" s="332"/>
      <c r="U206" s="332"/>
      <c r="V206" s="332"/>
    </row>
    <row r="207" spans="2:22" s="66" customFormat="1" ht="15.6">
      <c r="B207" s="54" t="s">
        <v>23</v>
      </c>
      <c r="C207" s="55" t="s">
        <v>14</v>
      </c>
      <c r="D207" s="56" t="s">
        <v>125</v>
      </c>
      <c r="E207" s="57" t="s">
        <v>121</v>
      </c>
      <c r="F207" s="307"/>
      <c r="G207" s="307"/>
      <c r="H207" s="307"/>
      <c r="I207" s="307"/>
      <c r="J207" s="335"/>
      <c r="K207" s="338"/>
      <c r="L207" s="335"/>
      <c r="M207" s="335"/>
      <c r="N207" s="335"/>
      <c r="O207" s="333"/>
      <c r="P207" s="338"/>
      <c r="Q207" s="335"/>
      <c r="R207" s="335"/>
      <c r="S207" s="336"/>
      <c r="T207" s="338"/>
      <c r="U207" s="335"/>
      <c r="V207" s="335"/>
    </row>
    <row r="208" spans="2:22">
      <c r="B208" s="45" t="s">
        <v>23</v>
      </c>
      <c r="C208" s="46" t="s">
        <v>14</v>
      </c>
      <c r="D208" s="47">
        <v>130</v>
      </c>
      <c r="E208" s="46" t="s">
        <v>31</v>
      </c>
      <c r="F208" s="304"/>
      <c r="G208" s="304"/>
      <c r="H208" s="304"/>
      <c r="I208" s="304"/>
      <c r="J208" s="332"/>
      <c r="K208" s="332"/>
      <c r="L208" s="332"/>
      <c r="M208" s="332"/>
      <c r="N208" s="332"/>
      <c r="O208" s="304"/>
      <c r="P208" s="332"/>
      <c r="Q208" s="332"/>
      <c r="R208" s="332"/>
      <c r="S208" s="332"/>
      <c r="T208" s="332"/>
      <c r="U208" s="332"/>
      <c r="V208" s="332"/>
    </row>
    <row r="209" spans="2:26">
      <c r="B209" s="45" t="s">
        <v>23</v>
      </c>
      <c r="C209" s="46" t="s">
        <v>14</v>
      </c>
      <c r="D209" s="47">
        <v>130</v>
      </c>
      <c r="E209" s="46" t="s">
        <v>118</v>
      </c>
      <c r="F209" s="304"/>
      <c r="G209" s="304"/>
      <c r="H209" s="304"/>
      <c r="I209" s="304"/>
      <c r="J209" s="332"/>
      <c r="K209" s="332"/>
      <c r="L209" s="332"/>
      <c r="M209" s="332"/>
      <c r="N209" s="332"/>
      <c r="O209" s="304"/>
      <c r="P209" s="332"/>
      <c r="Q209" s="332"/>
      <c r="R209" s="332"/>
      <c r="S209" s="332"/>
      <c r="T209" s="332"/>
      <c r="U209" s="332"/>
      <c r="V209" s="332"/>
    </row>
    <row r="210" spans="2:26">
      <c r="B210" s="45" t="s">
        <v>23</v>
      </c>
      <c r="C210" s="46" t="s">
        <v>14</v>
      </c>
      <c r="D210" s="47">
        <v>130</v>
      </c>
      <c r="E210" s="46" t="s">
        <v>119</v>
      </c>
      <c r="F210" s="304"/>
      <c r="G210" s="304"/>
      <c r="H210" s="304"/>
      <c r="I210" s="304"/>
      <c r="J210" s="332"/>
      <c r="K210" s="332"/>
      <c r="L210" s="332"/>
      <c r="M210" s="332"/>
      <c r="N210" s="332"/>
      <c r="O210" s="304"/>
      <c r="P210" s="332"/>
      <c r="Q210" s="332"/>
      <c r="R210" s="332"/>
      <c r="S210" s="332"/>
      <c r="T210" s="332"/>
      <c r="U210" s="332"/>
      <c r="V210" s="332"/>
    </row>
    <row r="211" spans="2:26">
      <c r="B211" s="45" t="s">
        <v>23</v>
      </c>
      <c r="C211" s="46" t="s">
        <v>14</v>
      </c>
      <c r="D211" s="47">
        <v>130</v>
      </c>
      <c r="E211" s="46" t="s">
        <v>34</v>
      </c>
      <c r="F211" s="304"/>
      <c r="G211" s="304"/>
      <c r="H211" s="304"/>
      <c r="I211" s="304"/>
      <c r="J211" s="332"/>
      <c r="K211" s="332"/>
      <c r="L211" s="332"/>
      <c r="M211" s="332"/>
      <c r="N211" s="332"/>
      <c r="O211" s="304"/>
      <c r="P211" s="332"/>
      <c r="Q211" s="332"/>
      <c r="R211" s="332"/>
      <c r="S211" s="332"/>
      <c r="T211" s="332"/>
      <c r="U211" s="332"/>
      <c r="V211" s="332"/>
    </row>
    <row r="212" spans="2:26" s="66" customFormat="1" ht="15.6">
      <c r="B212" s="54" t="s">
        <v>23</v>
      </c>
      <c r="C212" s="55" t="s">
        <v>14</v>
      </c>
      <c r="D212" s="56" t="s">
        <v>126</v>
      </c>
      <c r="E212" s="57" t="s">
        <v>121</v>
      </c>
      <c r="F212" s="307"/>
      <c r="G212" s="307"/>
      <c r="H212" s="307"/>
      <c r="I212" s="307"/>
      <c r="J212" s="335"/>
      <c r="K212" s="338"/>
      <c r="L212" s="335"/>
      <c r="M212" s="335"/>
      <c r="N212" s="335"/>
      <c r="O212" s="333"/>
      <c r="P212" s="338"/>
      <c r="Q212" s="335"/>
      <c r="R212" s="335"/>
      <c r="S212" s="336"/>
      <c r="T212" s="338"/>
      <c r="U212" s="335"/>
      <c r="V212" s="335"/>
    </row>
    <row r="213" spans="2:26" ht="15.6">
      <c r="B213" s="54" t="s">
        <v>23</v>
      </c>
      <c r="C213" s="55" t="s">
        <v>14</v>
      </c>
      <c r="D213" s="67" t="s">
        <v>127</v>
      </c>
      <c r="E213" s="68" t="s">
        <v>31</v>
      </c>
      <c r="F213" s="307"/>
      <c r="G213" s="307"/>
      <c r="H213" s="307"/>
      <c r="I213" s="307"/>
      <c r="J213" s="335"/>
      <c r="K213" s="338"/>
      <c r="L213" s="335"/>
      <c r="M213" s="335"/>
      <c r="N213" s="335"/>
      <c r="O213" s="333"/>
      <c r="P213" s="338"/>
      <c r="Q213" s="335"/>
      <c r="R213" s="335"/>
      <c r="S213" s="336"/>
      <c r="T213" s="338"/>
      <c r="U213" s="335"/>
      <c r="V213" s="335"/>
      <c r="X213" s="66"/>
      <c r="Z213" s="66"/>
    </row>
    <row r="214" spans="2:26" ht="15.6">
      <c r="B214" s="54" t="s">
        <v>23</v>
      </c>
      <c r="C214" s="55" t="s">
        <v>14</v>
      </c>
      <c r="D214" s="67" t="s">
        <v>127</v>
      </c>
      <c r="E214" s="68" t="s">
        <v>118</v>
      </c>
      <c r="F214" s="307"/>
      <c r="G214" s="307"/>
      <c r="H214" s="307"/>
      <c r="I214" s="307"/>
      <c r="J214" s="335"/>
      <c r="K214" s="338"/>
      <c r="L214" s="335"/>
      <c r="M214" s="335"/>
      <c r="N214" s="335"/>
      <c r="O214" s="333"/>
      <c r="P214" s="338"/>
      <c r="Q214" s="335"/>
      <c r="R214" s="335"/>
      <c r="S214" s="336"/>
      <c r="T214" s="338"/>
      <c r="U214" s="335"/>
      <c r="V214" s="335"/>
      <c r="X214" s="66"/>
      <c r="Z214" s="66"/>
    </row>
    <row r="215" spans="2:26" ht="15.6">
      <c r="B215" s="54" t="s">
        <v>23</v>
      </c>
      <c r="C215" s="55" t="s">
        <v>14</v>
      </c>
      <c r="D215" s="67" t="s">
        <v>127</v>
      </c>
      <c r="E215" s="68" t="s">
        <v>119</v>
      </c>
      <c r="F215" s="307"/>
      <c r="G215" s="307"/>
      <c r="H215" s="307"/>
      <c r="I215" s="307"/>
      <c r="J215" s="335"/>
      <c r="K215" s="338"/>
      <c r="L215" s="335"/>
      <c r="M215" s="335"/>
      <c r="N215" s="335"/>
      <c r="O215" s="333"/>
      <c r="P215" s="338"/>
      <c r="Q215" s="335"/>
      <c r="R215" s="335"/>
      <c r="S215" s="336"/>
      <c r="T215" s="338"/>
      <c r="U215" s="335"/>
      <c r="V215" s="335"/>
      <c r="X215" s="66"/>
      <c r="Z215" s="66"/>
    </row>
    <row r="216" spans="2:26" ht="15.6">
      <c r="B216" s="54" t="s">
        <v>23</v>
      </c>
      <c r="C216" s="55" t="s">
        <v>14</v>
      </c>
      <c r="D216" s="67" t="s">
        <v>127</v>
      </c>
      <c r="E216" s="68" t="s">
        <v>34</v>
      </c>
      <c r="F216" s="307"/>
      <c r="G216" s="307"/>
      <c r="H216" s="307"/>
      <c r="I216" s="307"/>
      <c r="J216" s="335"/>
      <c r="K216" s="338"/>
      <c r="L216" s="335"/>
      <c r="M216" s="335"/>
      <c r="N216" s="335"/>
      <c r="O216" s="333"/>
      <c r="P216" s="338"/>
      <c r="Q216" s="335"/>
      <c r="R216" s="335"/>
      <c r="S216" s="336"/>
      <c r="T216" s="338"/>
      <c r="U216" s="335"/>
      <c r="V216" s="335"/>
      <c r="X216" s="66"/>
      <c r="Z216" s="66"/>
    </row>
    <row r="217" spans="2:26" s="66" customFormat="1" ht="15.6">
      <c r="B217" s="76" t="s">
        <v>23</v>
      </c>
      <c r="C217" s="77" t="s">
        <v>128</v>
      </c>
      <c r="D217" s="78" t="s">
        <v>127</v>
      </c>
      <c r="E217" s="79" t="s">
        <v>121</v>
      </c>
      <c r="F217" s="315"/>
      <c r="G217" s="315"/>
      <c r="H217" s="315"/>
      <c r="I217" s="315"/>
      <c r="J217" s="343"/>
      <c r="K217" s="345"/>
      <c r="L217" s="343"/>
      <c r="M217" s="343"/>
      <c r="N217" s="343"/>
      <c r="O217" s="341"/>
      <c r="P217" s="345"/>
      <c r="Q217" s="343"/>
      <c r="R217" s="343"/>
      <c r="S217" s="344"/>
      <c r="T217" s="345"/>
      <c r="U217" s="343"/>
      <c r="V217" s="343"/>
    </row>
    <row r="218" spans="2:26">
      <c r="B218" s="45" t="s">
        <v>23</v>
      </c>
      <c r="C218" s="46" t="s">
        <v>12</v>
      </c>
      <c r="D218" s="47">
        <v>60</v>
      </c>
      <c r="E218" s="46" t="s">
        <v>31</v>
      </c>
      <c r="F218" s="304"/>
      <c r="G218" s="304"/>
      <c r="H218" s="304"/>
      <c r="I218" s="304"/>
      <c r="J218" s="332"/>
      <c r="K218" s="332"/>
      <c r="L218" s="332"/>
      <c r="M218" s="332"/>
      <c r="N218" s="332"/>
      <c r="O218" s="304"/>
      <c r="P218" s="332"/>
      <c r="Q218" s="332"/>
      <c r="R218" s="332"/>
      <c r="S218" s="332"/>
      <c r="T218" s="332"/>
      <c r="U218" s="332"/>
      <c r="V218" s="332"/>
    </row>
    <row r="219" spans="2:26">
      <c r="B219" s="45" t="s">
        <v>23</v>
      </c>
      <c r="C219" s="46" t="s">
        <v>12</v>
      </c>
      <c r="D219" s="47">
        <v>60</v>
      </c>
      <c r="E219" s="46" t="s">
        <v>118</v>
      </c>
      <c r="F219" s="304"/>
      <c r="G219" s="304"/>
      <c r="H219" s="304"/>
      <c r="I219" s="304"/>
      <c r="J219" s="332"/>
      <c r="K219" s="332"/>
      <c r="L219" s="332"/>
      <c r="M219" s="332"/>
      <c r="N219" s="332"/>
      <c r="O219" s="304"/>
      <c r="P219" s="332"/>
      <c r="Q219" s="332"/>
      <c r="R219" s="332"/>
      <c r="S219" s="332"/>
      <c r="T219" s="332"/>
      <c r="U219" s="332"/>
      <c r="V219" s="332"/>
    </row>
    <row r="220" spans="2:26">
      <c r="B220" s="45" t="s">
        <v>23</v>
      </c>
      <c r="C220" s="46" t="s">
        <v>12</v>
      </c>
      <c r="D220" s="47">
        <v>60</v>
      </c>
      <c r="E220" s="46" t="s">
        <v>119</v>
      </c>
      <c r="F220" s="304"/>
      <c r="G220" s="304"/>
      <c r="H220" s="304"/>
      <c r="I220" s="304"/>
      <c r="J220" s="332"/>
      <c r="K220" s="332"/>
      <c r="L220" s="332"/>
      <c r="M220" s="332"/>
      <c r="N220" s="332"/>
      <c r="O220" s="304"/>
      <c r="P220" s="332"/>
      <c r="Q220" s="332"/>
      <c r="R220" s="332"/>
      <c r="S220" s="332"/>
      <c r="T220" s="332"/>
      <c r="U220" s="332"/>
      <c r="V220" s="332"/>
    </row>
    <row r="221" spans="2:26">
      <c r="B221" s="45" t="s">
        <v>23</v>
      </c>
      <c r="C221" s="46" t="s">
        <v>12</v>
      </c>
      <c r="D221" s="47">
        <v>60</v>
      </c>
      <c r="E221" s="46" t="s">
        <v>34</v>
      </c>
      <c r="F221" s="304"/>
      <c r="G221" s="304"/>
      <c r="H221" s="304"/>
      <c r="I221" s="304"/>
      <c r="J221" s="332"/>
      <c r="K221" s="332"/>
      <c r="L221" s="332"/>
      <c r="M221" s="332"/>
      <c r="N221" s="332"/>
      <c r="O221" s="304"/>
      <c r="P221" s="332"/>
      <c r="Q221" s="332"/>
      <c r="R221" s="332"/>
      <c r="S221" s="332"/>
      <c r="T221" s="332"/>
      <c r="U221" s="332"/>
      <c r="V221" s="332"/>
    </row>
    <row r="222" spans="2:26" ht="15.6">
      <c r="B222" s="54" t="s">
        <v>23</v>
      </c>
      <c r="C222" s="55" t="s">
        <v>12</v>
      </c>
      <c r="D222" s="56" t="s">
        <v>129</v>
      </c>
      <c r="E222" s="57" t="s">
        <v>121</v>
      </c>
      <c r="F222" s="307"/>
      <c r="G222" s="307"/>
      <c r="H222" s="307"/>
      <c r="I222" s="307"/>
      <c r="J222" s="335"/>
      <c r="K222" s="338"/>
      <c r="L222" s="335"/>
      <c r="M222" s="335"/>
      <c r="N222" s="335"/>
      <c r="O222" s="333"/>
      <c r="P222" s="338"/>
      <c r="Q222" s="335"/>
      <c r="R222" s="335"/>
      <c r="S222" s="336"/>
      <c r="T222" s="338"/>
      <c r="U222" s="335"/>
      <c r="V222" s="335"/>
      <c r="X222" s="66"/>
      <c r="Z222" s="66"/>
    </row>
    <row r="223" spans="2:26">
      <c r="B223" s="45" t="s">
        <v>23</v>
      </c>
      <c r="C223" s="46" t="s">
        <v>12</v>
      </c>
      <c r="D223" s="47">
        <v>70</v>
      </c>
      <c r="E223" s="46" t="s">
        <v>31</v>
      </c>
      <c r="F223" s="304"/>
      <c r="G223" s="304"/>
      <c r="H223" s="304"/>
      <c r="I223" s="304"/>
      <c r="J223" s="332"/>
      <c r="K223" s="332"/>
      <c r="L223" s="332"/>
      <c r="M223" s="332"/>
      <c r="N223" s="332"/>
      <c r="O223" s="304"/>
      <c r="P223" s="332"/>
      <c r="Q223" s="332"/>
      <c r="R223" s="332"/>
      <c r="S223" s="332"/>
      <c r="T223" s="332"/>
      <c r="U223" s="332"/>
      <c r="V223" s="332"/>
    </row>
    <row r="224" spans="2:26">
      <c r="B224" s="45" t="s">
        <v>23</v>
      </c>
      <c r="C224" s="46" t="s">
        <v>12</v>
      </c>
      <c r="D224" s="47">
        <v>70</v>
      </c>
      <c r="E224" s="46" t="s">
        <v>118</v>
      </c>
      <c r="F224" s="304"/>
      <c r="G224" s="304"/>
      <c r="H224" s="304"/>
      <c r="I224" s="304"/>
      <c r="J224" s="332"/>
      <c r="K224" s="332"/>
      <c r="L224" s="332"/>
      <c r="M224" s="332"/>
      <c r="N224" s="332"/>
      <c r="O224" s="304"/>
      <c r="P224" s="332"/>
      <c r="Q224" s="332"/>
      <c r="R224" s="332"/>
      <c r="S224" s="332"/>
      <c r="T224" s="332"/>
      <c r="U224" s="332"/>
      <c r="V224" s="332"/>
    </row>
    <row r="225" spans="2:26">
      <c r="B225" s="45" t="s">
        <v>23</v>
      </c>
      <c r="C225" s="46" t="s">
        <v>12</v>
      </c>
      <c r="D225" s="47">
        <v>70</v>
      </c>
      <c r="E225" s="46" t="s">
        <v>119</v>
      </c>
      <c r="F225" s="304"/>
      <c r="G225" s="304"/>
      <c r="H225" s="304"/>
      <c r="I225" s="304"/>
      <c r="J225" s="332"/>
      <c r="K225" s="332"/>
      <c r="L225" s="332"/>
      <c r="M225" s="332"/>
      <c r="N225" s="332"/>
      <c r="O225" s="304"/>
      <c r="P225" s="332"/>
      <c r="Q225" s="332"/>
      <c r="R225" s="332"/>
      <c r="S225" s="332"/>
      <c r="T225" s="332"/>
      <c r="U225" s="332"/>
      <c r="V225" s="332"/>
    </row>
    <row r="226" spans="2:26">
      <c r="B226" s="45" t="s">
        <v>23</v>
      </c>
      <c r="C226" s="46" t="s">
        <v>12</v>
      </c>
      <c r="D226" s="47">
        <v>70</v>
      </c>
      <c r="E226" s="46" t="s">
        <v>34</v>
      </c>
      <c r="F226" s="304"/>
      <c r="G226" s="304"/>
      <c r="H226" s="304"/>
      <c r="I226" s="304"/>
      <c r="J226" s="332"/>
      <c r="K226" s="332"/>
      <c r="L226" s="332"/>
      <c r="M226" s="332"/>
      <c r="N226" s="332"/>
      <c r="O226" s="304"/>
      <c r="P226" s="332"/>
      <c r="Q226" s="332"/>
      <c r="R226" s="332"/>
      <c r="S226" s="332"/>
      <c r="T226" s="332"/>
      <c r="U226" s="332"/>
      <c r="V226" s="332"/>
    </row>
    <row r="227" spans="2:26" ht="15.6">
      <c r="B227" s="54" t="s">
        <v>23</v>
      </c>
      <c r="C227" s="55" t="s">
        <v>12</v>
      </c>
      <c r="D227" s="56" t="s">
        <v>130</v>
      </c>
      <c r="E227" s="57" t="s">
        <v>121</v>
      </c>
      <c r="F227" s="307"/>
      <c r="G227" s="307"/>
      <c r="H227" s="307"/>
      <c r="I227" s="307"/>
      <c r="J227" s="335"/>
      <c r="K227" s="338"/>
      <c r="L227" s="335"/>
      <c r="M227" s="335"/>
      <c r="N227" s="335"/>
      <c r="O227" s="333"/>
      <c r="P227" s="338"/>
      <c r="Q227" s="335"/>
      <c r="R227" s="335"/>
      <c r="S227" s="336"/>
      <c r="T227" s="338"/>
      <c r="U227" s="335"/>
      <c r="V227" s="335"/>
      <c r="X227" s="66"/>
      <c r="Z227" s="66"/>
    </row>
    <row r="228" spans="2:26">
      <c r="B228" s="45" t="s">
        <v>23</v>
      </c>
      <c r="C228" s="46" t="s">
        <v>12</v>
      </c>
      <c r="D228" s="47">
        <v>80</v>
      </c>
      <c r="E228" s="46" t="s">
        <v>31</v>
      </c>
      <c r="F228" s="304"/>
      <c r="G228" s="304"/>
      <c r="H228" s="304"/>
      <c r="I228" s="304"/>
      <c r="J228" s="332"/>
      <c r="K228" s="332"/>
      <c r="L228" s="332"/>
      <c r="M228" s="332"/>
      <c r="N228" s="332"/>
      <c r="O228" s="304"/>
      <c r="P228" s="332"/>
      <c r="Q228" s="332"/>
      <c r="R228" s="332"/>
      <c r="S228" s="332"/>
      <c r="T228" s="332"/>
      <c r="U228" s="332"/>
      <c r="V228" s="332"/>
    </row>
    <row r="229" spans="2:26">
      <c r="B229" s="45" t="s">
        <v>23</v>
      </c>
      <c r="C229" s="46" t="s">
        <v>12</v>
      </c>
      <c r="D229" s="47">
        <v>80</v>
      </c>
      <c r="E229" s="46" t="s">
        <v>118</v>
      </c>
      <c r="F229" s="304"/>
      <c r="G229" s="304"/>
      <c r="H229" s="304"/>
      <c r="I229" s="304"/>
      <c r="J229" s="332"/>
      <c r="K229" s="332"/>
      <c r="L229" s="332"/>
      <c r="M229" s="332"/>
      <c r="N229" s="332"/>
      <c r="O229" s="304"/>
      <c r="P229" s="332"/>
      <c r="Q229" s="332"/>
      <c r="R229" s="332"/>
      <c r="S229" s="332"/>
      <c r="T229" s="332"/>
      <c r="U229" s="332"/>
      <c r="V229" s="332"/>
    </row>
    <row r="230" spans="2:26">
      <c r="B230" s="45" t="s">
        <v>23</v>
      </c>
      <c r="C230" s="46" t="s">
        <v>12</v>
      </c>
      <c r="D230" s="47">
        <v>80</v>
      </c>
      <c r="E230" s="46" t="s">
        <v>119</v>
      </c>
      <c r="F230" s="304"/>
      <c r="G230" s="304"/>
      <c r="H230" s="304"/>
      <c r="I230" s="304"/>
      <c r="J230" s="332"/>
      <c r="K230" s="332"/>
      <c r="L230" s="332"/>
      <c r="M230" s="332"/>
      <c r="N230" s="332"/>
      <c r="O230" s="304"/>
      <c r="P230" s="332"/>
      <c r="Q230" s="332"/>
      <c r="R230" s="332"/>
      <c r="S230" s="332"/>
      <c r="T230" s="332"/>
      <c r="U230" s="332"/>
      <c r="V230" s="332"/>
    </row>
    <row r="231" spans="2:26">
      <c r="B231" s="45" t="s">
        <v>23</v>
      </c>
      <c r="C231" s="46" t="s">
        <v>12</v>
      </c>
      <c r="D231" s="47">
        <v>80</v>
      </c>
      <c r="E231" s="46" t="s">
        <v>34</v>
      </c>
      <c r="F231" s="304"/>
      <c r="G231" s="304"/>
      <c r="H231" s="304"/>
      <c r="I231" s="304"/>
      <c r="J231" s="332"/>
      <c r="K231" s="332"/>
      <c r="L231" s="332"/>
      <c r="M231" s="332"/>
      <c r="N231" s="332"/>
      <c r="O231" s="304"/>
      <c r="P231" s="332"/>
      <c r="Q231" s="332"/>
      <c r="R231" s="332"/>
      <c r="S231" s="332"/>
      <c r="T231" s="332"/>
      <c r="U231" s="332"/>
      <c r="V231" s="332"/>
    </row>
    <row r="232" spans="2:26" ht="15.6">
      <c r="B232" s="54" t="s">
        <v>23</v>
      </c>
      <c r="C232" s="55" t="s">
        <v>12</v>
      </c>
      <c r="D232" s="56" t="s">
        <v>120</v>
      </c>
      <c r="E232" s="57" t="s">
        <v>121</v>
      </c>
      <c r="F232" s="307"/>
      <c r="G232" s="307"/>
      <c r="H232" s="307"/>
      <c r="I232" s="307"/>
      <c r="J232" s="335"/>
      <c r="K232" s="338"/>
      <c r="L232" s="335"/>
      <c r="M232" s="335"/>
      <c r="N232" s="335"/>
      <c r="O232" s="333"/>
      <c r="P232" s="338"/>
      <c r="Q232" s="335"/>
      <c r="R232" s="335"/>
      <c r="S232" s="336"/>
      <c r="T232" s="338"/>
      <c r="U232" s="335"/>
      <c r="V232" s="335"/>
      <c r="X232" s="66"/>
      <c r="Z232" s="66"/>
    </row>
    <row r="233" spans="2:26">
      <c r="B233" s="45" t="s">
        <v>23</v>
      </c>
      <c r="C233" s="46" t="s">
        <v>12</v>
      </c>
      <c r="D233" s="47">
        <v>90</v>
      </c>
      <c r="E233" s="46" t="s">
        <v>31</v>
      </c>
      <c r="F233" s="304"/>
      <c r="G233" s="304"/>
      <c r="H233" s="304"/>
      <c r="I233" s="304"/>
      <c r="J233" s="332"/>
      <c r="K233" s="332"/>
      <c r="L233" s="332"/>
      <c r="M233" s="332"/>
      <c r="N233" s="332"/>
      <c r="O233" s="304"/>
      <c r="P233" s="332"/>
      <c r="Q233" s="332"/>
      <c r="R233" s="332"/>
      <c r="S233" s="332"/>
      <c r="T233" s="332"/>
      <c r="U233" s="332"/>
      <c r="V233" s="332"/>
    </row>
    <row r="234" spans="2:26">
      <c r="B234" s="45" t="s">
        <v>23</v>
      </c>
      <c r="C234" s="46" t="s">
        <v>12</v>
      </c>
      <c r="D234" s="47">
        <v>90</v>
      </c>
      <c r="E234" s="46" t="s">
        <v>118</v>
      </c>
      <c r="F234" s="304"/>
      <c r="G234" s="304"/>
      <c r="H234" s="304"/>
      <c r="I234" s="304"/>
      <c r="J234" s="332"/>
      <c r="K234" s="332"/>
      <c r="L234" s="332"/>
      <c r="M234" s="332"/>
      <c r="N234" s="332"/>
      <c r="O234" s="304"/>
      <c r="P234" s="332"/>
      <c r="Q234" s="332"/>
      <c r="R234" s="332"/>
      <c r="S234" s="332"/>
      <c r="T234" s="332"/>
      <c r="U234" s="332"/>
      <c r="V234" s="332"/>
    </row>
    <row r="235" spans="2:26">
      <c r="B235" s="45" t="s">
        <v>23</v>
      </c>
      <c r="C235" s="46" t="s">
        <v>12</v>
      </c>
      <c r="D235" s="47">
        <v>90</v>
      </c>
      <c r="E235" s="46" t="s">
        <v>119</v>
      </c>
      <c r="F235" s="304"/>
      <c r="G235" s="304"/>
      <c r="H235" s="304"/>
      <c r="I235" s="304"/>
      <c r="J235" s="332"/>
      <c r="K235" s="332"/>
      <c r="L235" s="332"/>
      <c r="M235" s="332"/>
      <c r="N235" s="332"/>
      <c r="O235" s="304"/>
      <c r="P235" s="332"/>
      <c r="Q235" s="332"/>
      <c r="R235" s="332"/>
      <c r="S235" s="332"/>
      <c r="T235" s="332"/>
      <c r="U235" s="332"/>
      <c r="V235" s="332"/>
    </row>
    <row r="236" spans="2:26">
      <c r="B236" s="45" t="s">
        <v>23</v>
      </c>
      <c r="C236" s="46" t="s">
        <v>12</v>
      </c>
      <c r="D236" s="47">
        <v>90</v>
      </c>
      <c r="E236" s="46" t="s">
        <v>34</v>
      </c>
      <c r="F236" s="304"/>
      <c r="G236" s="304"/>
      <c r="H236" s="304"/>
      <c r="I236" s="304"/>
      <c r="J236" s="332"/>
      <c r="K236" s="332"/>
      <c r="L236" s="332"/>
      <c r="M236" s="332"/>
      <c r="N236" s="332"/>
      <c r="O236" s="304"/>
      <c r="P236" s="332"/>
      <c r="Q236" s="332"/>
      <c r="R236" s="332"/>
      <c r="S236" s="332"/>
      <c r="T236" s="332"/>
      <c r="U236" s="332"/>
      <c r="V236" s="332"/>
    </row>
    <row r="237" spans="2:26" ht="15.6">
      <c r="B237" s="54" t="s">
        <v>23</v>
      </c>
      <c r="C237" s="55" t="s">
        <v>12</v>
      </c>
      <c r="D237" s="56" t="s">
        <v>122</v>
      </c>
      <c r="E237" s="57" t="s">
        <v>121</v>
      </c>
      <c r="F237" s="307"/>
      <c r="G237" s="307"/>
      <c r="H237" s="307"/>
      <c r="I237" s="307"/>
      <c r="J237" s="335"/>
      <c r="K237" s="338"/>
      <c r="L237" s="335"/>
      <c r="M237" s="335"/>
      <c r="N237" s="335"/>
      <c r="O237" s="333"/>
      <c r="P237" s="338"/>
      <c r="Q237" s="335"/>
      <c r="R237" s="335"/>
      <c r="S237" s="336"/>
      <c r="T237" s="338"/>
      <c r="U237" s="335"/>
      <c r="V237" s="335"/>
      <c r="X237" s="66"/>
      <c r="Z237" s="66"/>
    </row>
    <row r="238" spans="2:26">
      <c r="B238" s="45" t="s">
        <v>23</v>
      </c>
      <c r="C238" s="46" t="s">
        <v>12</v>
      </c>
      <c r="D238" s="47">
        <v>100</v>
      </c>
      <c r="E238" s="46" t="s">
        <v>31</v>
      </c>
      <c r="F238" s="304"/>
      <c r="G238" s="304"/>
      <c r="H238" s="304"/>
      <c r="I238" s="304"/>
      <c r="J238" s="332"/>
      <c r="K238" s="332"/>
      <c r="L238" s="332"/>
      <c r="M238" s="332"/>
      <c r="N238" s="332"/>
      <c r="O238" s="304"/>
      <c r="P238" s="332"/>
      <c r="Q238" s="332"/>
      <c r="R238" s="332"/>
      <c r="S238" s="332"/>
      <c r="T238" s="332"/>
      <c r="U238" s="332"/>
      <c r="V238" s="332"/>
    </row>
    <row r="239" spans="2:26">
      <c r="B239" s="45" t="s">
        <v>23</v>
      </c>
      <c r="C239" s="46" t="s">
        <v>12</v>
      </c>
      <c r="D239" s="47">
        <v>100</v>
      </c>
      <c r="E239" s="46" t="s">
        <v>118</v>
      </c>
      <c r="F239" s="304"/>
      <c r="G239" s="304"/>
      <c r="H239" s="304"/>
      <c r="I239" s="304"/>
      <c r="J239" s="332"/>
      <c r="K239" s="332"/>
      <c r="L239" s="332"/>
      <c r="M239" s="332"/>
      <c r="N239" s="332"/>
      <c r="O239" s="304"/>
      <c r="P239" s="332"/>
      <c r="Q239" s="332"/>
      <c r="R239" s="332"/>
      <c r="S239" s="332"/>
      <c r="T239" s="332"/>
      <c r="U239" s="332"/>
      <c r="V239" s="332"/>
    </row>
    <row r="240" spans="2:26">
      <c r="B240" s="45" t="s">
        <v>23</v>
      </c>
      <c r="C240" s="46" t="s">
        <v>12</v>
      </c>
      <c r="D240" s="47">
        <v>100</v>
      </c>
      <c r="E240" s="46" t="s">
        <v>119</v>
      </c>
      <c r="F240" s="304"/>
      <c r="G240" s="304"/>
      <c r="H240" s="304"/>
      <c r="I240" s="304"/>
      <c r="J240" s="332"/>
      <c r="K240" s="332"/>
      <c r="L240" s="332"/>
      <c r="M240" s="332"/>
      <c r="N240" s="332"/>
      <c r="O240" s="304"/>
      <c r="P240" s="332"/>
      <c r="Q240" s="332"/>
      <c r="R240" s="332"/>
      <c r="S240" s="332"/>
      <c r="T240" s="332"/>
      <c r="U240" s="332"/>
      <c r="V240" s="332"/>
    </row>
    <row r="241" spans="2:26">
      <c r="B241" s="45" t="s">
        <v>23</v>
      </c>
      <c r="C241" s="46" t="s">
        <v>12</v>
      </c>
      <c r="D241" s="47">
        <v>100</v>
      </c>
      <c r="E241" s="46" t="s">
        <v>34</v>
      </c>
      <c r="F241" s="304"/>
      <c r="G241" s="304"/>
      <c r="H241" s="304"/>
      <c r="I241" s="304"/>
      <c r="J241" s="332"/>
      <c r="K241" s="332"/>
      <c r="L241" s="332"/>
      <c r="M241" s="332"/>
      <c r="N241" s="332"/>
      <c r="O241" s="304"/>
      <c r="P241" s="332"/>
      <c r="Q241" s="332"/>
      <c r="R241" s="332"/>
      <c r="S241" s="332"/>
      <c r="T241" s="332"/>
      <c r="U241" s="332"/>
      <c r="V241" s="332"/>
    </row>
    <row r="242" spans="2:26" ht="15.6">
      <c r="B242" s="54" t="s">
        <v>23</v>
      </c>
      <c r="C242" s="55" t="s">
        <v>12</v>
      </c>
      <c r="D242" s="56" t="s">
        <v>123</v>
      </c>
      <c r="E242" s="57" t="s">
        <v>121</v>
      </c>
      <c r="F242" s="307"/>
      <c r="G242" s="307"/>
      <c r="H242" s="307"/>
      <c r="I242" s="307"/>
      <c r="J242" s="335"/>
      <c r="K242" s="338"/>
      <c r="L242" s="335"/>
      <c r="M242" s="335"/>
      <c r="N242" s="335"/>
      <c r="O242" s="333"/>
      <c r="P242" s="338"/>
      <c r="Q242" s="335"/>
      <c r="R242" s="335"/>
      <c r="S242" s="336"/>
      <c r="T242" s="338"/>
      <c r="U242" s="335"/>
      <c r="V242" s="335"/>
      <c r="X242" s="66"/>
      <c r="Z242" s="66"/>
    </row>
    <row r="243" spans="2:26" ht="15.6">
      <c r="B243" s="54" t="s">
        <v>23</v>
      </c>
      <c r="C243" s="55" t="s">
        <v>12</v>
      </c>
      <c r="D243" s="67" t="s">
        <v>127</v>
      </c>
      <c r="E243" s="68" t="s">
        <v>31</v>
      </c>
      <c r="F243" s="307"/>
      <c r="G243" s="307"/>
      <c r="H243" s="307"/>
      <c r="I243" s="307"/>
      <c r="J243" s="335"/>
      <c r="K243" s="338"/>
      <c r="L243" s="335"/>
      <c r="M243" s="335"/>
      <c r="N243" s="335"/>
      <c r="O243" s="333"/>
      <c r="P243" s="338"/>
      <c r="Q243" s="335"/>
      <c r="R243" s="335"/>
      <c r="S243" s="336"/>
      <c r="T243" s="338"/>
      <c r="U243" s="335"/>
      <c r="V243" s="335"/>
      <c r="X243" s="66"/>
      <c r="Z243" s="66"/>
    </row>
    <row r="244" spans="2:26" ht="15.6">
      <c r="B244" s="54" t="s">
        <v>23</v>
      </c>
      <c r="C244" s="55" t="s">
        <v>12</v>
      </c>
      <c r="D244" s="67" t="s">
        <v>127</v>
      </c>
      <c r="E244" s="68" t="s">
        <v>118</v>
      </c>
      <c r="F244" s="307"/>
      <c r="G244" s="307"/>
      <c r="H244" s="307"/>
      <c r="I244" s="307"/>
      <c r="J244" s="335"/>
      <c r="K244" s="338"/>
      <c r="L244" s="335"/>
      <c r="M244" s="335"/>
      <c r="N244" s="335"/>
      <c r="O244" s="333"/>
      <c r="P244" s="338"/>
      <c r="Q244" s="335"/>
      <c r="R244" s="335"/>
      <c r="S244" s="336"/>
      <c r="T244" s="338"/>
      <c r="U244" s="335"/>
      <c r="V244" s="335"/>
      <c r="X244" s="66"/>
      <c r="Z244" s="66"/>
    </row>
    <row r="245" spans="2:26" ht="15.6">
      <c r="B245" s="54" t="s">
        <v>23</v>
      </c>
      <c r="C245" s="55" t="s">
        <v>12</v>
      </c>
      <c r="D245" s="67" t="s">
        <v>127</v>
      </c>
      <c r="E245" s="68" t="s">
        <v>119</v>
      </c>
      <c r="F245" s="307"/>
      <c r="G245" s="307"/>
      <c r="H245" s="307"/>
      <c r="I245" s="307"/>
      <c r="J245" s="335"/>
      <c r="K245" s="338"/>
      <c r="L245" s="335"/>
      <c r="M245" s="335"/>
      <c r="N245" s="335"/>
      <c r="O245" s="333"/>
      <c r="P245" s="338"/>
      <c r="Q245" s="335"/>
      <c r="R245" s="335"/>
      <c r="S245" s="336"/>
      <c r="T245" s="338"/>
      <c r="U245" s="335"/>
      <c r="V245" s="335"/>
      <c r="X245" s="66"/>
      <c r="Z245" s="66"/>
    </row>
    <row r="246" spans="2:26" ht="15.6">
      <c r="B246" s="54" t="s">
        <v>23</v>
      </c>
      <c r="C246" s="55" t="s">
        <v>12</v>
      </c>
      <c r="D246" s="67" t="s">
        <v>127</v>
      </c>
      <c r="E246" s="68" t="s">
        <v>34</v>
      </c>
      <c r="F246" s="307"/>
      <c r="G246" s="307"/>
      <c r="H246" s="307"/>
      <c r="I246" s="307"/>
      <c r="J246" s="335"/>
      <c r="K246" s="338"/>
      <c r="L246" s="335"/>
      <c r="M246" s="335"/>
      <c r="N246" s="335"/>
      <c r="O246" s="333"/>
      <c r="P246" s="338"/>
      <c r="Q246" s="335"/>
      <c r="R246" s="335"/>
      <c r="S246" s="336"/>
      <c r="T246" s="338"/>
      <c r="U246" s="335"/>
      <c r="V246" s="335"/>
      <c r="X246" s="66"/>
      <c r="Z246" s="66"/>
    </row>
    <row r="247" spans="2:26" ht="15.6">
      <c r="B247" s="76" t="s">
        <v>23</v>
      </c>
      <c r="C247" s="77" t="s">
        <v>131</v>
      </c>
      <c r="D247" s="78" t="s">
        <v>127</v>
      </c>
      <c r="E247" s="79" t="s">
        <v>121</v>
      </c>
      <c r="F247" s="315"/>
      <c r="G247" s="315"/>
      <c r="H247" s="315"/>
      <c r="I247" s="315"/>
      <c r="J247" s="343"/>
      <c r="K247" s="345"/>
      <c r="L247" s="343"/>
      <c r="M247" s="343"/>
      <c r="N247" s="343"/>
      <c r="O247" s="341"/>
      <c r="P247" s="345"/>
      <c r="Q247" s="343"/>
      <c r="R247" s="343"/>
      <c r="S247" s="344"/>
      <c r="T247" s="345"/>
      <c r="U247" s="343"/>
      <c r="V247" s="343"/>
      <c r="X247" s="66"/>
      <c r="Z247" s="66"/>
    </row>
    <row r="248" spans="2:26">
      <c r="B248" s="45" t="s">
        <v>23</v>
      </c>
      <c r="C248" s="46" t="s">
        <v>10</v>
      </c>
      <c r="D248" s="47">
        <v>30</v>
      </c>
      <c r="E248" s="46" t="s">
        <v>31</v>
      </c>
      <c r="F248" s="304"/>
      <c r="G248" s="304"/>
      <c r="H248" s="304"/>
      <c r="I248" s="304"/>
      <c r="J248" s="332"/>
      <c r="K248" s="332"/>
      <c r="L248" s="332"/>
      <c r="M248" s="332"/>
      <c r="N248" s="332"/>
      <c r="O248" s="304"/>
      <c r="P248" s="332"/>
      <c r="Q248" s="332"/>
      <c r="R248" s="332"/>
      <c r="S248" s="332"/>
      <c r="T248" s="332"/>
      <c r="U248" s="332"/>
      <c r="V248" s="332"/>
    </row>
    <row r="249" spans="2:26">
      <c r="B249" s="45" t="s">
        <v>23</v>
      </c>
      <c r="C249" s="46" t="s">
        <v>10</v>
      </c>
      <c r="D249" s="47">
        <v>30</v>
      </c>
      <c r="E249" s="46" t="s">
        <v>118</v>
      </c>
      <c r="F249" s="304"/>
      <c r="G249" s="304"/>
      <c r="H249" s="304"/>
      <c r="I249" s="304"/>
      <c r="J249" s="332"/>
      <c r="K249" s="332"/>
      <c r="L249" s="332"/>
      <c r="M249" s="332"/>
      <c r="N249" s="332"/>
      <c r="O249" s="304"/>
      <c r="P249" s="332"/>
      <c r="Q249" s="332"/>
      <c r="R249" s="332"/>
      <c r="S249" s="332"/>
      <c r="T249" s="332"/>
      <c r="U249" s="332"/>
      <c r="V249" s="332"/>
    </row>
    <row r="250" spans="2:26">
      <c r="B250" s="45" t="s">
        <v>23</v>
      </c>
      <c r="C250" s="46" t="s">
        <v>10</v>
      </c>
      <c r="D250" s="47">
        <v>30</v>
      </c>
      <c r="E250" s="46" t="s">
        <v>119</v>
      </c>
      <c r="F250" s="304"/>
      <c r="G250" s="304"/>
      <c r="H250" s="304"/>
      <c r="I250" s="304"/>
      <c r="J250" s="332"/>
      <c r="K250" s="332"/>
      <c r="L250" s="332"/>
      <c r="M250" s="332"/>
      <c r="N250" s="332"/>
      <c r="O250" s="304"/>
      <c r="P250" s="332"/>
      <c r="Q250" s="332"/>
      <c r="R250" s="332"/>
      <c r="S250" s="332"/>
      <c r="T250" s="332"/>
      <c r="U250" s="332"/>
      <c r="V250" s="332"/>
    </row>
    <row r="251" spans="2:26">
      <c r="B251" s="45" t="s">
        <v>23</v>
      </c>
      <c r="C251" s="46" t="s">
        <v>10</v>
      </c>
      <c r="D251" s="47">
        <v>30</v>
      </c>
      <c r="E251" s="46" t="s">
        <v>34</v>
      </c>
      <c r="F251" s="304"/>
      <c r="G251" s="304"/>
      <c r="H251" s="304"/>
      <c r="I251" s="304"/>
      <c r="J251" s="332"/>
      <c r="K251" s="332"/>
      <c r="L251" s="332"/>
      <c r="M251" s="332"/>
      <c r="N251" s="332"/>
      <c r="O251" s="304"/>
      <c r="P251" s="332"/>
      <c r="Q251" s="332"/>
      <c r="R251" s="332"/>
      <c r="S251" s="332"/>
      <c r="T251" s="332"/>
      <c r="U251" s="332"/>
      <c r="V251" s="332"/>
    </row>
    <row r="252" spans="2:26" ht="15.6">
      <c r="B252" s="54" t="s">
        <v>23</v>
      </c>
      <c r="C252" s="55" t="s">
        <v>10</v>
      </c>
      <c r="D252" s="56" t="s">
        <v>132</v>
      </c>
      <c r="E252" s="57" t="s">
        <v>121</v>
      </c>
      <c r="F252" s="307"/>
      <c r="G252" s="307"/>
      <c r="H252" s="307"/>
      <c r="I252" s="307"/>
      <c r="J252" s="335"/>
      <c r="K252" s="339"/>
      <c r="L252" s="335"/>
      <c r="M252" s="335"/>
      <c r="N252" s="335"/>
      <c r="O252" s="333"/>
      <c r="P252" s="339"/>
      <c r="Q252" s="335"/>
      <c r="R252" s="335"/>
      <c r="S252" s="336"/>
      <c r="T252" s="339"/>
      <c r="U252" s="335"/>
      <c r="V252" s="335"/>
      <c r="X252" s="66"/>
      <c r="Z252" s="66"/>
    </row>
    <row r="253" spans="2:26">
      <c r="B253" s="45" t="s">
        <v>23</v>
      </c>
      <c r="C253" s="46" t="s">
        <v>10</v>
      </c>
      <c r="D253" s="47">
        <v>50</v>
      </c>
      <c r="E253" s="46" t="s">
        <v>31</v>
      </c>
      <c r="F253" s="304"/>
      <c r="G253" s="304"/>
      <c r="H253" s="304"/>
      <c r="I253" s="304"/>
      <c r="J253" s="332"/>
      <c r="K253" s="332"/>
      <c r="L253" s="332"/>
      <c r="M253" s="332"/>
      <c r="N253" s="332"/>
      <c r="O253" s="304"/>
      <c r="P253" s="332"/>
      <c r="Q253" s="332"/>
      <c r="R253" s="332"/>
      <c r="S253" s="332"/>
      <c r="T253" s="332"/>
      <c r="U253" s="332"/>
      <c r="V253" s="332"/>
    </row>
    <row r="254" spans="2:26">
      <c r="B254" s="45" t="s">
        <v>23</v>
      </c>
      <c r="C254" s="46" t="s">
        <v>10</v>
      </c>
      <c r="D254" s="47">
        <v>50</v>
      </c>
      <c r="E254" s="46" t="s">
        <v>118</v>
      </c>
      <c r="F254" s="304"/>
      <c r="G254" s="304"/>
      <c r="H254" s="304"/>
      <c r="I254" s="304"/>
      <c r="J254" s="332"/>
      <c r="K254" s="332"/>
      <c r="L254" s="332"/>
      <c r="M254" s="332"/>
      <c r="N254" s="332"/>
      <c r="O254" s="304"/>
      <c r="P254" s="332"/>
      <c r="Q254" s="332"/>
      <c r="R254" s="332"/>
      <c r="S254" s="332"/>
      <c r="T254" s="332"/>
      <c r="U254" s="332"/>
      <c r="V254" s="332"/>
    </row>
    <row r="255" spans="2:26">
      <c r="B255" s="45" t="s">
        <v>23</v>
      </c>
      <c r="C255" s="46" t="s">
        <v>10</v>
      </c>
      <c r="D255" s="47">
        <v>50</v>
      </c>
      <c r="E255" s="46" t="s">
        <v>119</v>
      </c>
      <c r="F255" s="304"/>
      <c r="G255" s="304"/>
      <c r="H255" s="304"/>
      <c r="I255" s="304"/>
      <c r="J255" s="332"/>
      <c r="K255" s="332"/>
      <c r="L255" s="332"/>
      <c r="M255" s="332"/>
      <c r="N255" s="332"/>
      <c r="O255" s="304"/>
      <c r="P255" s="332"/>
      <c r="Q255" s="332"/>
      <c r="R255" s="332"/>
      <c r="S255" s="332"/>
      <c r="T255" s="332"/>
      <c r="U255" s="332"/>
      <c r="V255" s="332"/>
    </row>
    <row r="256" spans="2:26">
      <c r="B256" s="45" t="s">
        <v>23</v>
      </c>
      <c r="C256" s="46" t="s">
        <v>10</v>
      </c>
      <c r="D256" s="47">
        <v>50</v>
      </c>
      <c r="E256" s="46" t="s">
        <v>34</v>
      </c>
      <c r="F256" s="304"/>
      <c r="G256" s="304"/>
      <c r="H256" s="304"/>
      <c r="I256" s="304"/>
      <c r="J256" s="332"/>
      <c r="K256" s="332"/>
      <c r="L256" s="332"/>
      <c r="M256" s="332"/>
      <c r="N256" s="332"/>
      <c r="O256" s="304"/>
      <c r="P256" s="332"/>
      <c r="Q256" s="332"/>
      <c r="R256" s="332"/>
      <c r="S256" s="332"/>
      <c r="T256" s="332"/>
      <c r="U256" s="332"/>
      <c r="V256" s="332"/>
    </row>
    <row r="257" spans="2:26" ht="15.6">
      <c r="B257" s="54" t="s">
        <v>23</v>
      </c>
      <c r="C257" s="55" t="s">
        <v>10</v>
      </c>
      <c r="D257" s="56" t="s">
        <v>133</v>
      </c>
      <c r="E257" s="57" t="s">
        <v>121</v>
      </c>
      <c r="F257" s="307"/>
      <c r="G257" s="307"/>
      <c r="H257" s="307"/>
      <c r="I257" s="307"/>
      <c r="J257" s="335"/>
      <c r="K257" s="339"/>
      <c r="L257" s="335"/>
      <c r="M257" s="335"/>
      <c r="N257" s="335"/>
      <c r="O257" s="333"/>
      <c r="P257" s="339"/>
      <c r="Q257" s="335"/>
      <c r="R257" s="335"/>
      <c r="S257" s="336"/>
      <c r="T257" s="339"/>
      <c r="U257" s="335"/>
      <c r="V257" s="335"/>
      <c r="X257" s="66"/>
      <c r="Z257" s="66"/>
    </row>
    <row r="258" spans="2:26">
      <c r="B258" s="45" t="s">
        <v>23</v>
      </c>
      <c r="C258" s="46" t="s">
        <v>10</v>
      </c>
      <c r="D258" s="47">
        <v>70</v>
      </c>
      <c r="E258" s="46" t="s">
        <v>31</v>
      </c>
      <c r="F258" s="304"/>
      <c r="G258" s="304"/>
      <c r="H258" s="304"/>
      <c r="I258" s="304"/>
      <c r="J258" s="332"/>
      <c r="K258" s="332"/>
      <c r="L258" s="332"/>
      <c r="M258" s="332"/>
      <c r="N258" s="332"/>
      <c r="O258" s="304"/>
      <c r="P258" s="332"/>
      <c r="Q258" s="332"/>
      <c r="R258" s="332"/>
      <c r="S258" s="332"/>
      <c r="T258" s="332"/>
      <c r="U258" s="332"/>
      <c r="V258" s="332"/>
    </row>
    <row r="259" spans="2:26">
      <c r="B259" s="45" t="s">
        <v>23</v>
      </c>
      <c r="C259" s="46" t="s">
        <v>10</v>
      </c>
      <c r="D259" s="47">
        <v>70</v>
      </c>
      <c r="E259" s="46" t="s">
        <v>118</v>
      </c>
      <c r="F259" s="304"/>
      <c r="G259" s="304"/>
      <c r="H259" s="304"/>
      <c r="I259" s="304"/>
      <c r="J259" s="332"/>
      <c r="K259" s="332"/>
      <c r="L259" s="332"/>
      <c r="M259" s="332"/>
      <c r="N259" s="332"/>
      <c r="O259" s="304"/>
      <c r="P259" s="332"/>
      <c r="Q259" s="332"/>
      <c r="R259" s="332"/>
      <c r="S259" s="332"/>
      <c r="T259" s="332"/>
      <c r="U259" s="332"/>
      <c r="V259" s="332"/>
    </row>
    <row r="260" spans="2:26">
      <c r="B260" s="45" t="s">
        <v>23</v>
      </c>
      <c r="C260" s="46" t="s">
        <v>10</v>
      </c>
      <c r="D260" s="47">
        <v>70</v>
      </c>
      <c r="E260" s="46" t="s">
        <v>119</v>
      </c>
      <c r="F260" s="304"/>
      <c r="G260" s="304"/>
      <c r="H260" s="304"/>
      <c r="I260" s="304"/>
      <c r="J260" s="332"/>
      <c r="K260" s="332"/>
      <c r="L260" s="332"/>
      <c r="M260" s="332"/>
      <c r="N260" s="332"/>
      <c r="O260" s="304"/>
      <c r="P260" s="332"/>
      <c r="Q260" s="332"/>
      <c r="R260" s="332"/>
      <c r="S260" s="332"/>
      <c r="T260" s="332"/>
      <c r="U260" s="332"/>
      <c r="V260" s="332"/>
    </row>
    <row r="261" spans="2:26">
      <c r="B261" s="45" t="s">
        <v>23</v>
      </c>
      <c r="C261" s="46" t="s">
        <v>10</v>
      </c>
      <c r="D261" s="47">
        <v>70</v>
      </c>
      <c r="E261" s="46" t="s">
        <v>34</v>
      </c>
      <c r="F261" s="304"/>
      <c r="G261" s="304"/>
      <c r="H261" s="304"/>
      <c r="I261" s="304"/>
      <c r="J261" s="332"/>
      <c r="K261" s="332"/>
      <c r="L261" s="332"/>
      <c r="M261" s="332"/>
      <c r="N261" s="332"/>
      <c r="O261" s="304"/>
      <c r="P261" s="332"/>
      <c r="Q261" s="332"/>
      <c r="R261" s="332"/>
      <c r="S261" s="332"/>
      <c r="T261" s="332"/>
      <c r="U261" s="332"/>
      <c r="V261" s="332"/>
    </row>
    <row r="262" spans="2:26" ht="15.6">
      <c r="B262" s="54" t="s">
        <v>23</v>
      </c>
      <c r="C262" s="55" t="s">
        <v>10</v>
      </c>
      <c r="D262" s="56" t="s">
        <v>130</v>
      </c>
      <c r="E262" s="57" t="s">
        <v>121</v>
      </c>
      <c r="F262" s="307"/>
      <c r="G262" s="307"/>
      <c r="H262" s="307"/>
      <c r="I262" s="307"/>
      <c r="J262" s="335"/>
      <c r="K262" s="339"/>
      <c r="L262" s="335"/>
      <c r="M262" s="335"/>
      <c r="N262" s="335"/>
      <c r="O262" s="333"/>
      <c r="P262" s="339"/>
      <c r="Q262" s="335"/>
      <c r="R262" s="335"/>
      <c r="S262" s="336"/>
      <c r="T262" s="339"/>
      <c r="U262" s="335"/>
      <c r="V262" s="335"/>
      <c r="X262" s="66"/>
      <c r="Z262" s="66"/>
    </row>
    <row r="263" spans="2:26" ht="15.6">
      <c r="B263" s="54" t="s">
        <v>23</v>
      </c>
      <c r="C263" s="55" t="s">
        <v>10</v>
      </c>
      <c r="D263" s="67" t="s">
        <v>127</v>
      </c>
      <c r="E263" s="68" t="s">
        <v>31</v>
      </c>
      <c r="F263" s="307"/>
      <c r="G263" s="307"/>
      <c r="H263" s="307"/>
      <c r="I263" s="307"/>
      <c r="J263" s="335"/>
      <c r="K263" s="338"/>
      <c r="L263" s="335"/>
      <c r="M263" s="335"/>
      <c r="N263" s="335"/>
      <c r="O263" s="333"/>
      <c r="P263" s="338"/>
      <c r="Q263" s="335"/>
      <c r="R263" s="335"/>
      <c r="S263" s="336"/>
      <c r="T263" s="338"/>
      <c r="U263" s="335"/>
      <c r="V263" s="335"/>
      <c r="X263" s="66"/>
      <c r="Z263" s="66"/>
    </row>
    <row r="264" spans="2:26" ht="15.6">
      <c r="B264" s="54" t="s">
        <v>23</v>
      </c>
      <c r="C264" s="55" t="s">
        <v>10</v>
      </c>
      <c r="D264" s="67" t="s">
        <v>127</v>
      </c>
      <c r="E264" s="68" t="s">
        <v>118</v>
      </c>
      <c r="F264" s="307"/>
      <c r="G264" s="307"/>
      <c r="H264" s="307"/>
      <c r="I264" s="307"/>
      <c r="J264" s="335"/>
      <c r="K264" s="338"/>
      <c r="L264" s="335"/>
      <c r="M264" s="335"/>
      <c r="N264" s="335"/>
      <c r="O264" s="333"/>
      <c r="P264" s="338"/>
      <c r="Q264" s="335"/>
      <c r="R264" s="335"/>
      <c r="S264" s="336"/>
      <c r="T264" s="338"/>
      <c r="U264" s="335"/>
      <c r="V264" s="335"/>
      <c r="X264" s="66"/>
      <c r="Z264" s="66"/>
    </row>
    <row r="265" spans="2:26" ht="15.6">
      <c r="B265" s="54" t="s">
        <v>23</v>
      </c>
      <c r="C265" s="55" t="s">
        <v>10</v>
      </c>
      <c r="D265" s="67" t="s">
        <v>127</v>
      </c>
      <c r="E265" s="68" t="s">
        <v>119</v>
      </c>
      <c r="F265" s="307"/>
      <c r="G265" s="307"/>
      <c r="H265" s="307"/>
      <c r="I265" s="307"/>
      <c r="J265" s="335"/>
      <c r="K265" s="338"/>
      <c r="L265" s="335"/>
      <c r="M265" s="335"/>
      <c r="N265" s="335"/>
      <c r="O265" s="333"/>
      <c r="P265" s="338"/>
      <c r="Q265" s="335"/>
      <c r="R265" s="335"/>
      <c r="S265" s="336"/>
      <c r="T265" s="338"/>
      <c r="U265" s="335"/>
      <c r="V265" s="335"/>
      <c r="X265" s="66"/>
      <c r="Z265" s="66"/>
    </row>
    <row r="266" spans="2:26" ht="15.6">
      <c r="B266" s="54" t="s">
        <v>23</v>
      </c>
      <c r="C266" s="55" t="s">
        <v>10</v>
      </c>
      <c r="D266" s="67" t="s">
        <v>127</v>
      </c>
      <c r="E266" s="68" t="s">
        <v>34</v>
      </c>
      <c r="F266" s="307"/>
      <c r="G266" s="307"/>
      <c r="H266" s="307"/>
      <c r="I266" s="307"/>
      <c r="J266" s="335"/>
      <c r="K266" s="338"/>
      <c r="L266" s="335"/>
      <c r="M266" s="335"/>
      <c r="N266" s="335"/>
      <c r="O266" s="333"/>
      <c r="P266" s="338"/>
      <c r="Q266" s="335"/>
      <c r="R266" s="335"/>
      <c r="S266" s="336"/>
      <c r="T266" s="338"/>
      <c r="U266" s="335"/>
      <c r="V266" s="335"/>
      <c r="X266" s="66"/>
      <c r="Z266" s="66"/>
    </row>
    <row r="267" spans="2:26" ht="15.6">
      <c r="B267" s="76" t="s">
        <v>23</v>
      </c>
      <c r="C267" s="77" t="s">
        <v>134</v>
      </c>
      <c r="D267" s="78" t="s">
        <v>127</v>
      </c>
      <c r="E267" s="79" t="s">
        <v>121</v>
      </c>
      <c r="F267" s="315"/>
      <c r="G267" s="315"/>
      <c r="H267" s="315"/>
      <c r="I267" s="315"/>
      <c r="J267" s="343"/>
      <c r="K267" s="346"/>
      <c r="L267" s="343"/>
      <c r="M267" s="343"/>
      <c r="N267" s="343"/>
      <c r="O267" s="341"/>
      <c r="P267" s="346"/>
      <c r="Q267" s="343"/>
      <c r="R267" s="343"/>
      <c r="S267" s="344"/>
      <c r="T267" s="346"/>
      <c r="U267" s="343"/>
      <c r="V267" s="343"/>
      <c r="X267" s="66"/>
      <c r="Z267" s="66"/>
    </row>
    <row r="268" spans="2:26" ht="15.6">
      <c r="B268" s="76" t="s">
        <v>23</v>
      </c>
      <c r="C268" s="79" t="s">
        <v>135</v>
      </c>
      <c r="D268" s="78" t="s">
        <v>136</v>
      </c>
      <c r="E268" s="77" t="s">
        <v>137</v>
      </c>
      <c r="F268" s="261"/>
      <c r="G268" s="261"/>
      <c r="H268" s="283"/>
      <c r="I268" s="283"/>
      <c r="J268" s="343"/>
      <c r="K268" s="346"/>
      <c r="L268" s="343"/>
      <c r="M268" s="343"/>
      <c r="N268" s="343"/>
      <c r="O268" s="341"/>
      <c r="P268" s="346"/>
      <c r="Q268" s="343"/>
      <c r="R268" s="343"/>
      <c r="S268" s="343"/>
      <c r="T268" s="346"/>
      <c r="U268" s="343"/>
      <c r="V268" s="343"/>
    </row>
    <row r="269" spans="2:26" ht="15.6">
      <c r="B269" s="76" t="s">
        <v>23</v>
      </c>
      <c r="C269" s="79" t="s">
        <v>135</v>
      </c>
      <c r="D269" s="78" t="s">
        <v>136</v>
      </c>
      <c r="E269" s="77" t="s">
        <v>138</v>
      </c>
      <c r="F269" s="261"/>
      <c r="G269" s="261"/>
      <c r="H269" s="283"/>
      <c r="I269" s="283"/>
      <c r="J269" s="343"/>
      <c r="K269" s="346"/>
      <c r="L269" s="343"/>
      <c r="M269" s="343"/>
      <c r="N269" s="343"/>
      <c r="O269" s="341"/>
      <c r="P269" s="346"/>
      <c r="Q269" s="343"/>
      <c r="R269" s="343"/>
      <c r="S269" s="343"/>
      <c r="T269" s="346"/>
      <c r="U269" s="343"/>
      <c r="V269" s="343"/>
    </row>
    <row r="270" spans="2:26" ht="15.6">
      <c r="B270" s="76" t="s">
        <v>23</v>
      </c>
      <c r="C270" s="79" t="s">
        <v>135</v>
      </c>
      <c r="D270" s="78" t="s">
        <v>136</v>
      </c>
      <c r="E270" s="77" t="s">
        <v>139</v>
      </c>
      <c r="F270" s="261"/>
      <c r="G270" s="261"/>
      <c r="H270" s="283"/>
      <c r="I270" s="283"/>
      <c r="J270" s="343"/>
      <c r="K270" s="346"/>
      <c r="L270" s="343"/>
      <c r="M270" s="343"/>
      <c r="N270" s="343"/>
      <c r="O270" s="341"/>
      <c r="P270" s="346"/>
      <c r="Q270" s="343"/>
      <c r="R270" s="343"/>
      <c r="S270" s="343"/>
      <c r="T270" s="346"/>
      <c r="U270" s="343"/>
      <c r="V270" s="343"/>
    </row>
    <row r="271" spans="2:26" ht="15.6">
      <c r="B271" s="76" t="s">
        <v>23</v>
      </c>
      <c r="C271" s="79" t="s">
        <v>135</v>
      </c>
      <c r="D271" s="78" t="s">
        <v>136</v>
      </c>
      <c r="E271" s="77" t="s">
        <v>140</v>
      </c>
      <c r="F271" s="261"/>
      <c r="G271" s="261"/>
      <c r="H271" s="261"/>
      <c r="I271" s="261"/>
      <c r="J271" s="346"/>
      <c r="K271" s="346"/>
      <c r="L271" s="346"/>
      <c r="M271" s="346"/>
      <c r="N271" s="346"/>
      <c r="O271" s="350"/>
      <c r="P271" s="346"/>
      <c r="Q271" s="346"/>
      <c r="R271" s="346"/>
      <c r="S271" s="346"/>
      <c r="T271" s="346"/>
      <c r="U271" s="346"/>
      <c r="V271" s="346"/>
    </row>
    <row r="272" spans="2:26" ht="15.6">
      <c r="B272" s="96" t="s">
        <v>143</v>
      </c>
      <c r="C272" s="97" t="s">
        <v>135</v>
      </c>
      <c r="D272" s="98" t="s">
        <v>136</v>
      </c>
      <c r="E272" s="97" t="s">
        <v>121</v>
      </c>
      <c r="F272" s="319"/>
      <c r="G272" s="319"/>
      <c r="H272" s="319"/>
      <c r="I272" s="319"/>
      <c r="J272" s="352"/>
      <c r="K272" s="352"/>
      <c r="L272" s="353"/>
      <c r="M272" s="353"/>
      <c r="N272" s="352"/>
      <c r="O272" s="351"/>
      <c r="P272" s="352"/>
      <c r="Q272" s="353"/>
      <c r="R272" s="353"/>
      <c r="S272" s="354"/>
      <c r="T272" s="352"/>
      <c r="U272" s="353"/>
      <c r="V272" s="353"/>
    </row>
    <row r="273" spans="2:22">
      <c r="B273" s="45" t="s">
        <v>25</v>
      </c>
      <c r="C273" s="46" t="s">
        <v>14</v>
      </c>
      <c r="D273" s="47">
        <v>80</v>
      </c>
      <c r="E273" s="46" t="s">
        <v>31</v>
      </c>
      <c r="F273" s="304"/>
      <c r="G273" s="304"/>
      <c r="H273" s="304"/>
      <c r="I273" s="304"/>
      <c r="J273" s="332"/>
      <c r="K273" s="332"/>
      <c r="L273" s="332"/>
      <c r="M273" s="332"/>
      <c r="N273" s="332"/>
      <c r="O273" s="304"/>
      <c r="P273" s="332"/>
      <c r="Q273" s="332"/>
      <c r="R273" s="332"/>
      <c r="S273" s="332"/>
      <c r="T273" s="332"/>
      <c r="U273" s="332"/>
      <c r="V273" s="332"/>
    </row>
    <row r="274" spans="2:22">
      <c r="B274" s="45" t="s">
        <v>25</v>
      </c>
      <c r="C274" s="46" t="s">
        <v>14</v>
      </c>
      <c r="D274" s="47">
        <v>80</v>
      </c>
      <c r="E274" s="46" t="s">
        <v>118</v>
      </c>
      <c r="F274" s="304"/>
      <c r="G274" s="304"/>
      <c r="H274" s="304"/>
      <c r="I274" s="304"/>
      <c r="J274" s="332"/>
      <c r="K274" s="332"/>
      <c r="L274" s="332"/>
      <c r="M274" s="332"/>
      <c r="N274" s="332"/>
      <c r="O274" s="304"/>
      <c r="P274" s="332"/>
      <c r="Q274" s="332"/>
      <c r="R274" s="332"/>
      <c r="S274" s="332"/>
      <c r="T274" s="332"/>
      <c r="U274" s="332"/>
      <c r="V274" s="332"/>
    </row>
    <row r="275" spans="2:22">
      <c r="B275" s="45" t="s">
        <v>25</v>
      </c>
      <c r="C275" s="46" t="s">
        <v>14</v>
      </c>
      <c r="D275" s="47">
        <v>80</v>
      </c>
      <c r="E275" s="46" t="s">
        <v>119</v>
      </c>
      <c r="F275" s="304"/>
      <c r="G275" s="304"/>
      <c r="H275" s="304"/>
      <c r="I275" s="304"/>
      <c r="J275" s="332"/>
      <c r="K275" s="332"/>
      <c r="L275" s="332"/>
      <c r="M275" s="332"/>
      <c r="N275" s="332"/>
      <c r="O275" s="304"/>
      <c r="P275" s="332"/>
      <c r="Q275" s="332"/>
      <c r="R275" s="332"/>
      <c r="S275" s="332"/>
      <c r="T275" s="332"/>
      <c r="U275" s="332"/>
      <c r="V275" s="332"/>
    </row>
    <row r="276" spans="2:22">
      <c r="B276" s="45" t="s">
        <v>25</v>
      </c>
      <c r="C276" s="46" t="s">
        <v>14</v>
      </c>
      <c r="D276" s="47">
        <v>80</v>
      </c>
      <c r="E276" s="46" t="s">
        <v>34</v>
      </c>
      <c r="F276" s="304"/>
      <c r="G276" s="304"/>
      <c r="H276" s="304"/>
      <c r="I276" s="304"/>
      <c r="J276" s="332"/>
      <c r="K276" s="332"/>
      <c r="L276" s="332"/>
      <c r="M276" s="332"/>
      <c r="N276" s="332"/>
      <c r="O276" s="304"/>
      <c r="P276" s="332"/>
      <c r="Q276" s="332"/>
      <c r="R276" s="332"/>
      <c r="S276" s="332"/>
      <c r="T276" s="332"/>
      <c r="U276" s="332"/>
      <c r="V276" s="332"/>
    </row>
    <row r="277" spans="2:22" s="66" customFormat="1" ht="15.6">
      <c r="B277" s="54" t="s">
        <v>25</v>
      </c>
      <c r="C277" s="55" t="s">
        <v>14</v>
      </c>
      <c r="D277" s="56" t="s">
        <v>120</v>
      </c>
      <c r="E277" s="57" t="s">
        <v>121</v>
      </c>
      <c r="F277" s="307"/>
      <c r="G277" s="307"/>
      <c r="H277" s="307"/>
      <c r="I277" s="307"/>
      <c r="J277" s="335"/>
      <c r="K277" s="338"/>
      <c r="L277" s="335"/>
      <c r="M277" s="335"/>
      <c r="N277" s="335"/>
      <c r="O277" s="333"/>
      <c r="P277" s="338"/>
      <c r="Q277" s="335"/>
      <c r="R277" s="335"/>
      <c r="S277" s="336"/>
      <c r="T277" s="338"/>
      <c r="U277" s="335"/>
      <c r="V277" s="335"/>
    </row>
    <row r="278" spans="2:22">
      <c r="B278" s="45" t="s">
        <v>25</v>
      </c>
      <c r="C278" s="46" t="s">
        <v>14</v>
      </c>
      <c r="D278" s="47">
        <v>90</v>
      </c>
      <c r="E278" s="46" t="s">
        <v>31</v>
      </c>
      <c r="F278" s="304"/>
      <c r="G278" s="304"/>
      <c r="H278" s="304"/>
      <c r="I278" s="304"/>
      <c r="J278" s="332"/>
      <c r="K278" s="332"/>
      <c r="L278" s="332"/>
      <c r="M278" s="332"/>
      <c r="N278" s="332"/>
      <c r="O278" s="304"/>
      <c r="P278" s="332"/>
      <c r="Q278" s="332"/>
      <c r="R278" s="332"/>
      <c r="S278" s="332"/>
      <c r="T278" s="332"/>
      <c r="U278" s="332"/>
      <c r="V278" s="332"/>
    </row>
    <row r="279" spans="2:22">
      <c r="B279" s="45" t="s">
        <v>25</v>
      </c>
      <c r="C279" s="46" t="s">
        <v>14</v>
      </c>
      <c r="D279" s="47">
        <v>90</v>
      </c>
      <c r="E279" s="46" t="s">
        <v>118</v>
      </c>
      <c r="F279" s="304"/>
      <c r="G279" s="304"/>
      <c r="H279" s="304"/>
      <c r="I279" s="304"/>
      <c r="J279" s="332"/>
      <c r="K279" s="332"/>
      <c r="L279" s="332"/>
      <c r="M279" s="332"/>
      <c r="N279" s="332"/>
      <c r="O279" s="304"/>
      <c r="P279" s="332"/>
      <c r="Q279" s="332"/>
      <c r="R279" s="332"/>
      <c r="S279" s="332"/>
      <c r="T279" s="332"/>
      <c r="U279" s="332"/>
      <c r="V279" s="332"/>
    </row>
    <row r="280" spans="2:22">
      <c r="B280" s="45" t="s">
        <v>25</v>
      </c>
      <c r="C280" s="46" t="s">
        <v>14</v>
      </c>
      <c r="D280" s="47">
        <v>90</v>
      </c>
      <c r="E280" s="46" t="s">
        <v>119</v>
      </c>
      <c r="F280" s="304"/>
      <c r="G280" s="304"/>
      <c r="H280" s="304"/>
      <c r="I280" s="304"/>
      <c r="J280" s="332"/>
      <c r="K280" s="332"/>
      <c r="L280" s="332"/>
      <c r="M280" s="332"/>
      <c r="N280" s="332"/>
      <c r="O280" s="304"/>
      <c r="P280" s="332"/>
      <c r="Q280" s="332"/>
      <c r="R280" s="332"/>
      <c r="S280" s="332"/>
      <c r="T280" s="332"/>
      <c r="U280" s="332"/>
      <c r="V280" s="332"/>
    </row>
    <row r="281" spans="2:22">
      <c r="B281" s="45" t="s">
        <v>25</v>
      </c>
      <c r="C281" s="46" t="s">
        <v>14</v>
      </c>
      <c r="D281" s="47">
        <v>90</v>
      </c>
      <c r="E281" s="46" t="s">
        <v>34</v>
      </c>
      <c r="F281" s="304"/>
      <c r="G281" s="304"/>
      <c r="H281" s="304"/>
      <c r="I281" s="304"/>
      <c r="J281" s="332"/>
      <c r="K281" s="332"/>
      <c r="L281" s="332"/>
      <c r="M281" s="332"/>
      <c r="N281" s="332"/>
      <c r="O281" s="304"/>
      <c r="P281" s="332"/>
      <c r="Q281" s="332"/>
      <c r="R281" s="332"/>
      <c r="S281" s="332"/>
      <c r="T281" s="332"/>
      <c r="U281" s="332"/>
      <c r="V281" s="332"/>
    </row>
    <row r="282" spans="2:22" s="66" customFormat="1" ht="15.6">
      <c r="B282" s="54" t="s">
        <v>25</v>
      </c>
      <c r="C282" s="55" t="s">
        <v>14</v>
      </c>
      <c r="D282" s="56" t="s">
        <v>122</v>
      </c>
      <c r="E282" s="57" t="s">
        <v>121</v>
      </c>
      <c r="F282" s="307"/>
      <c r="G282" s="307"/>
      <c r="H282" s="307"/>
      <c r="I282" s="307"/>
      <c r="J282" s="335"/>
      <c r="K282" s="338"/>
      <c r="L282" s="335"/>
      <c r="M282" s="335"/>
      <c r="N282" s="335"/>
      <c r="O282" s="333"/>
      <c r="P282" s="338"/>
      <c r="Q282" s="335"/>
      <c r="R282" s="335"/>
      <c r="S282" s="336"/>
      <c r="T282" s="338"/>
      <c r="U282" s="335"/>
      <c r="V282" s="335"/>
    </row>
    <row r="283" spans="2:22">
      <c r="B283" s="45" t="s">
        <v>25</v>
      </c>
      <c r="C283" s="46" t="s">
        <v>14</v>
      </c>
      <c r="D283" s="47">
        <v>100</v>
      </c>
      <c r="E283" s="46" t="s">
        <v>31</v>
      </c>
      <c r="F283" s="304"/>
      <c r="G283" s="304"/>
      <c r="H283" s="304"/>
      <c r="I283" s="304"/>
      <c r="J283" s="332"/>
      <c r="K283" s="332"/>
      <c r="L283" s="332"/>
      <c r="M283" s="332"/>
      <c r="N283" s="332"/>
      <c r="O283" s="304"/>
      <c r="P283" s="332"/>
      <c r="Q283" s="332"/>
      <c r="R283" s="332"/>
      <c r="S283" s="332"/>
      <c r="T283" s="332"/>
      <c r="U283" s="332"/>
      <c r="V283" s="332"/>
    </row>
    <row r="284" spans="2:22">
      <c r="B284" s="45" t="s">
        <v>25</v>
      </c>
      <c r="C284" s="46" t="s">
        <v>14</v>
      </c>
      <c r="D284" s="47">
        <v>100</v>
      </c>
      <c r="E284" s="46" t="s">
        <v>118</v>
      </c>
      <c r="F284" s="304"/>
      <c r="G284" s="304"/>
      <c r="H284" s="304"/>
      <c r="I284" s="304"/>
      <c r="J284" s="332"/>
      <c r="K284" s="332"/>
      <c r="L284" s="332"/>
      <c r="M284" s="332"/>
      <c r="N284" s="332"/>
      <c r="O284" s="304"/>
      <c r="P284" s="332"/>
      <c r="Q284" s="332"/>
      <c r="R284" s="332"/>
      <c r="S284" s="332"/>
      <c r="T284" s="332"/>
      <c r="U284" s="332"/>
      <c r="V284" s="332"/>
    </row>
    <row r="285" spans="2:22">
      <c r="B285" s="45" t="s">
        <v>25</v>
      </c>
      <c r="C285" s="46" t="s">
        <v>14</v>
      </c>
      <c r="D285" s="47">
        <v>100</v>
      </c>
      <c r="E285" s="46" t="s">
        <v>119</v>
      </c>
      <c r="F285" s="304"/>
      <c r="G285" s="304"/>
      <c r="H285" s="304"/>
      <c r="I285" s="304"/>
      <c r="J285" s="332"/>
      <c r="K285" s="332"/>
      <c r="L285" s="332"/>
      <c r="M285" s="332"/>
      <c r="N285" s="332"/>
      <c r="O285" s="304"/>
      <c r="P285" s="332"/>
      <c r="Q285" s="332"/>
      <c r="R285" s="332"/>
      <c r="S285" s="332"/>
      <c r="T285" s="332"/>
      <c r="U285" s="332"/>
      <c r="V285" s="332"/>
    </row>
    <row r="286" spans="2:22">
      <c r="B286" s="45" t="s">
        <v>25</v>
      </c>
      <c r="C286" s="46" t="s">
        <v>14</v>
      </c>
      <c r="D286" s="47">
        <v>100</v>
      </c>
      <c r="E286" s="46" t="s">
        <v>34</v>
      </c>
      <c r="F286" s="304"/>
      <c r="G286" s="304"/>
      <c r="H286" s="304"/>
      <c r="I286" s="304"/>
      <c r="J286" s="332"/>
      <c r="K286" s="332"/>
      <c r="L286" s="332"/>
      <c r="M286" s="332"/>
      <c r="N286" s="332"/>
      <c r="O286" s="304"/>
      <c r="P286" s="332"/>
      <c r="Q286" s="332"/>
      <c r="R286" s="332"/>
      <c r="S286" s="332"/>
      <c r="T286" s="332"/>
      <c r="U286" s="332"/>
      <c r="V286" s="332"/>
    </row>
    <row r="287" spans="2:22" s="66" customFormat="1" ht="15.6">
      <c r="B287" s="54" t="s">
        <v>25</v>
      </c>
      <c r="C287" s="55" t="s">
        <v>14</v>
      </c>
      <c r="D287" s="56" t="s">
        <v>123</v>
      </c>
      <c r="E287" s="57" t="s">
        <v>121</v>
      </c>
      <c r="F287" s="307"/>
      <c r="G287" s="307"/>
      <c r="H287" s="307"/>
      <c r="I287" s="307"/>
      <c r="J287" s="335"/>
      <c r="K287" s="338"/>
      <c r="L287" s="335"/>
      <c r="M287" s="335"/>
      <c r="N287" s="335"/>
      <c r="O287" s="333"/>
      <c r="P287" s="338"/>
      <c r="Q287" s="335"/>
      <c r="R287" s="335"/>
      <c r="S287" s="336"/>
      <c r="T287" s="338"/>
      <c r="U287" s="335"/>
      <c r="V287" s="335"/>
    </row>
    <row r="288" spans="2:22">
      <c r="B288" s="45" t="s">
        <v>25</v>
      </c>
      <c r="C288" s="46" t="s">
        <v>14</v>
      </c>
      <c r="D288" s="47">
        <v>110</v>
      </c>
      <c r="E288" s="46" t="s">
        <v>31</v>
      </c>
      <c r="F288" s="304"/>
      <c r="G288" s="304"/>
      <c r="H288" s="304"/>
      <c r="I288" s="304"/>
      <c r="J288" s="332"/>
      <c r="K288" s="332"/>
      <c r="L288" s="332"/>
      <c r="M288" s="332"/>
      <c r="N288" s="332"/>
      <c r="O288" s="304"/>
      <c r="P288" s="332"/>
      <c r="Q288" s="332"/>
      <c r="R288" s="332"/>
      <c r="S288" s="332"/>
      <c r="T288" s="332"/>
      <c r="U288" s="332"/>
      <c r="V288" s="332"/>
    </row>
    <row r="289" spans="2:26">
      <c r="B289" s="45" t="s">
        <v>25</v>
      </c>
      <c r="C289" s="46" t="s">
        <v>14</v>
      </c>
      <c r="D289" s="47">
        <v>110</v>
      </c>
      <c r="E289" s="46" t="s">
        <v>118</v>
      </c>
      <c r="F289" s="304"/>
      <c r="G289" s="304"/>
      <c r="H289" s="304"/>
      <c r="I289" s="304"/>
      <c r="J289" s="332"/>
      <c r="K289" s="332"/>
      <c r="L289" s="332"/>
      <c r="M289" s="332"/>
      <c r="N289" s="332"/>
      <c r="O289" s="304"/>
      <c r="P289" s="332"/>
      <c r="Q289" s="332"/>
      <c r="R289" s="332"/>
      <c r="S289" s="332"/>
      <c r="T289" s="332"/>
      <c r="U289" s="332"/>
      <c r="V289" s="332"/>
    </row>
    <row r="290" spans="2:26">
      <c r="B290" s="45" t="s">
        <v>25</v>
      </c>
      <c r="C290" s="46" t="s">
        <v>14</v>
      </c>
      <c r="D290" s="47">
        <v>110</v>
      </c>
      <c r="E290" s="46" t="s">
        <v>119</v>
      </c>
      <c r="F290" s="304"/>
      <c r="G290" s="304"/>
      <c r="H290" s="304"/>
      <c r="I290" s="304"/>
      <c r="J290" s="332"/>
      <c r="K290" s="332"/>
      <c r="L290" s="332"/>
      <c r="M290" s="332"/>
      <c r="N290" s="332"/>
      <c r="O290" s="304"/>
      <c r="P290" s="332"/>
      <c r="Q290" s="332"/>
      <c r="R290" s="332"/>
      <c r="S290" s="332"/>
      <c r="T290" s="332"/>
      <c r="U290" s="332"/>
      <c r="V290" s="332"/>
    </row>
    <row r="291" spans="2:26">
      <c r="B291" s="45" t="s">
        <v>25</v>
      </c>
      <c r="C291" s="46" t="s">
        <v>14</v>
      </c>
      <c r="D291" s="47">
        <v>110</v>
      </c>
      <c r="E291" s="46" t="s">
        <v>34</v>
      </c>
      <c r="F291" s="304"/>
      <c r="G291" s="304"/>
      <c r="H291" s="304"/>
      <c r="I291" s="304"/>
      <c r="J291" s="332"/>
      <c r="K291" s="332"/>
      <c r="L291" s="332"/>
      <c r="M291" s="332"/>
      <c r="N291" s="332"/>
      <c r="O291" s="304"/>
      <c r="P291" s="332"/>
      <c r="Q291" s="332"/>
      <c r="R291" s="332"/>
      <c r="S291" s="332"/>
      <c r="T291" s="332"/>
      <c r="U291" s="332"/>
      <c r="V291" s="332"/>
    </row>
    <row r="292" spans="2:26" s="66" customFormat="1" ht="15.6">
      <c r="B292" s="54" t="s">
        <v>25</v>
      </c>
      <c r="C292" s="55" t="s">
        <v>14</v>
      </c>
      <c r="D292" s="56" t="s">
        <v>124</v>
      </c>
      <c r="E292" s="57" t="s">
        <v>121</v>
      </c>
      <c r="F292" s="307"/>
      <c r="G292" s="307"/>
      <c r="H292" s="307"/>
      <c r="I292" s="307"/>
      <c r="J292" s="335"/>
      <c r="K292" s="338"/>
      <c r="L292" s="335"/>
      <c r="M292" s="335"/>
      <c r="N292" s="335"/>
      <c r="O292" s="333"/>
      <c r="P292" s="338"/>
      <c r="Q292" s="335"/>
      <c r="R292" s="335"/>
      <c r="S292" s="336"/>
      <c r="T292" s="338"/>
      <c r="U292" s="335"/>
      <c r="V292" s="335"/>
    </row>
    <row r="293" spans="2:26">
      <c r="B293" s="45" t="s">
        <v>25</v>
      </c>
      <c r="C293" s="46" t="s">
        <v>14</v>
      </c>
      <c r="D293" s="47">
        <v>120</v>
      </c>
      <c r="E293" s="46" t="s">
        <v>31</v>
      </c>
      <c r="F293" s="304"/>
      <c r="G293" s="304"/>
      <c r="H293" s="304"/>
      <c r="I293" s="304"/>
      <c r="J293" s="332"/>
      <c r="K293" s="332"/>
      <c r="L293" s="332"/>
      <c r="M293" s="332"/>
      <c r="N293" s="332"/>
      <c r="O293" s="304"/>
      <c r="P293" s="332"/>
      <c r="Q293" s="332"/>
      <c r="R293" s="332"/>
      <c r="S293" s="332"/>
      <c r="T293" s="332"/>
      <c r="U293" s="332"/>
      <c r="V293" s="332"/>
    </row>
    <row r="294" spans="2:26">
      <c r="B294" s="45" t="s">
        <v>25</v>
      </c>
      <c r="C294" s="46" t="s">
        <v>14</v>
      </c>
      <c r="D294" s="47">
        <v>120</v>
      </c>
      <c r="E294" s="46" t="s">
        <v>118</v>
      </c>
      <c r="F294" s="304"/>
      <c r="G294" s="304"/>
      <c r="H294" s="304"/>
      <c r="I294" s="304"/>
      <c r="J294" s="332"/>
      <c r="K294" s="332"/>
      <c r="L294" s="332"/>
      <c r="M294" s="332"/>
      <c r="N294" s="332"/>
      <c r="O294" s="304"/>
      <c r="P294" s="332"/>
      <c r="Q294" s="332"/>
      <c r="R294" s="332"/>
      <c r="S294" s="332"/>
      <c r="T294" s="332"/>
      <c r="U294" s="332"/>
      <c r="V294" s="332"/>
    </row>
    <row r="295" spans="2:26">
      <c r="B295" s="45" t="s">
        <v>25</v>
      </c>
      <c r="C295" s="46" t="s">
        <v>14</v>
      </c>
      <c r="D295" s="47">
        <v>120</v>
      </c>
      <c r="E295" s="46" t="s">
        <v>119</v>
      </c>
      <c r="F295" s="304"/>
      <c r="G295" s="304"/>
      <c r="H295" s="304"/>
      <c r="I295" s="304"/>
      <c r="J295" s="332"/>
      <c r="K295" s="332"/>
      <c r="L295" s="332"/>
      <c r="M295" s="332"/>
      <c r="N295" s="332"/>
      <c r="O295" s="304"/>
      <c r="P295" s="332"/>
      <c r="Q295" s="332"/>
      <c r="R295" s="332"/>
      <c r="S295" s="332"/>
      <c r="T295" s="332"/>
      <c r="U295" s="332"/>
      <c r="V295" s="332"/>
    </row>
    <row r="296" spans="2:26">
      <c r="B296" s="45" t="s">
        <v>25</v>
      </c>
      <c r="C296" s="46" t="s">
        <v>14</v>
      </c>
      <c r="D296" s="47">
        <v>120</v>
      </c>
      <c r="E296" s="46" t="s">
        <v>34</v>
      </c>
      <c r="F296" s="304"/>
      <c r="G296" s="304"/>
      <c r="H296" s="304"/>
      <c r="I296" s="304"/>
      <c r="J296" s="332"/>
      <c r="K296" s="332"/>
      <c r="L296" s="332"/>
      <c r="M296" s="332"/>
      <c r="N296" s="332"/>
      <c r="O296" s="304"/>
      <c r="P296" s="332"/>
      <c r="Q296" s="332"/>
      <c r="R296" s="332"/>
      <c r="S296" s="332"/>
      <c r="T296" s="332"/>
      <c r="U296" s="332"/>
      <c r="V296" s="332"/>
    </row>
    <row r="297" spans="2:26" s="66" customFormat="1" ht="15.6">
      <c r="B297" s="54" t="s">
        <v>25</v>
      </c>
      <c r="C297" s="55" t="s">
        <v>14</v>
      </c>
      <c r="D297" s="56" t="s">
        <v>125</v>
      </c>
      <c r="E297" s="57" t="s">
        <v>121</v>
      </c>
      <c r="F297" s="307"/>
      <c r="G297" s="307"/>
      <c r="H297" s="307"/>
      <c r="I297" s="307"/>
      <c r="J297" s="335"/>
      <c r="K297" s="338"/>
      <c r="L297" s="335"/>
      <c r="M297" s="335"/>
      <c r="N297" s="335"/>
      <c r="O297" s="333"/>
      <c r="P297" s="338"/>
      <c r="Q297" s="335"/>
      <c r="R297" s="335"/>
      <c r="S297" s="336"/>
      <c r="T297" s="338"/>
      <c r="U297" s="335"/>
      <c r="V297" s="335"/>
    </row>
    <row r="298" spans="2:26">
      <c r="B298" s="45" t="s">
        <v>25</v>
      </c>
      <c r="C298" s="46" t="s">
        <v>14</v>
      </c>
      <c r="D298" s="47">
        <v>130</v>
      </c>
      <c r="E298" s="46" t="s">
        <v>31</v>
      </c>
      <c r="F298" s="304"/>
      <c r="G298" s="304"/>
      <c r="H298" s="304"/>
      <c r="I298" s="304"/>
      <c r="J298" s="332"/>
      <c r="K298" s="332"/>
      <c r="L298" s="332"/>
      <c r="M298" s="332"/>
      <c r="N298" s="332"/>
      <c r="O298" s="304"/>
      <c r="P298" s="332"/>
      <c r="Q298" s="332"/>
      <c r="R298" s="332"/>
      <c r="S298" s="332"/>
      <c r="T298" s="332"/>
      <c r="U298" s="332"/>
      <c r="V298" s="332"/>
    </row>
    <row r="299" spans="2:26">
      <c r="B299" s="45" t="s">
        <v>25</v>
      </c>
      <c r="C299" s="46" t="s">
        <v>14</v>
      </c>
      <c r="D299" s="47">
        <v>130</v>
      </c>
      <c r="E299" s="46" t="s">
        <v>118</v>
      </c>
      <c r="F299" s="304"/>
      <c r="G299" s="304"/>
      <c r="H299" s="304"/>
      <c r="I299" s="304"/>
      <c r="J299" s="332"/>
      <c r="K299" s="332"/>
      <c r="L299" s="332"/>
      <c r="M299" s="332"/>
      <c r="N299" s="332"/>
      <c r="O299" s="304"/>
      <c r="P299" s="332"/>
      <c r="Q299" s="332"/>
      <c r="R299" s="332"/>
      <c r="S299" s="332"/>
      <c r="T299" s="332"/>
      <c r="U299" s="332"/>
      <c r="V299" s="332"/>
    </row>
    <row r="300" spans="2:26">
      <c r="B300" s="45" t="s">
        <v>25</v>
      </c>
      <c r="C300" s="46" t="s">
        <v>14</v>
      </c>
      <c r="D300" s="47">
        <v>130</v>
      </c>
      <c r="E300" s="46" t="s">
        <v>119</v>
      </c>
      <c r="F300" s="304"/>
      <c r="G300" s="304"/>
      <c r="H300" s="304"/>
      <c r="I300" s="304"/>
      <c r="J300" s="332"/>
      <c r="K300" s="332"/>
      <c r="L300" s="332"/>
      <c r="M300" s="332"/>
      <c r="N300" s="332"/>
      <c r="O300" s="304"/>
      <c r="P300" s="332"/>
      <c r="Q300" s="332"/>
      <c r="R300" s="332"/>
      <c r="S300" s="332"/>
      <c r="T300" s="332"/>
      <c r="U300" s="332"/>
      <c r="V300" s="332"/>
    </row>
    <row r="301" spans="2:26">
      <c r="B301" s="45" t="s">
        <v>25</v>
      </c>
      <c r="C301" s="46" t="s">
        <v>14</v>
      </c>
      <c r="D301" s="47">
        <v>130</v>
      </c>
      <c r="E301" s="46" t="s">
        <v>34</v>
      </c>
      <c r="F301" s="304"/>
      <c r="G301" s="304"/>
      <c r="H301" s="304"/>
      <c r="I301" s="304"/>
      <c r="J301" s="332"/>
      <c r="K301" s="332"/>
      <c r="L301" s="332"/>
      <c r="M301" s="332"/>
      <c r="N301" s="332"/>
      <c r="O301" s="304"/>
      <c r="P301" s="332"/>
      <c r="Q301" s="332"/>
      <c r="R301" s="332"/>
      <c r="S301" s="332"/>
      <c r="T301" s="332"/>
      <c r="U301" s="332"/>
      <c r="V301" s="332"/>
    </row>
    <row r="302" spans="2:26" s="66" customFormat="1" ht="15.6">
      <c r="B302" s="54" t="s">
        <v>25</v>
      </c>
      <c r="C302" s="55" t="s">
        <v>14</v>
      </c>
      <c r="D302" s="56" t="s">
        <v>126</v>
      </c>
      <c r="E302" s="57" t="s">
        <v>121</v>
      </c>
      <c r="F302" s="307"/>
      <c r="G302" s="307"/>
      <c r="H302" s="307"/>
      <c r="I302" s="307"/>
      <c r="J302" s="335"/>
      <c r="K302" s="338"/>
      <c r="L302" s="335"/>
      <c r="M302" s="335"/>
      <c r="N302" s="335"/>
      <c r="O302" s="333"/>
      <c r="P302" s="338"/>
      <c r="Q302" s="335"/>
      <c r="R302" s="335"/>
      <c r="S302" s="336"/>
      <c r="T302" s="338"/>
      <c r="U302" s="335"/>
      <c r="V302" s="335"/>
    </row>
    <row r="303" spans="2:26" ht="15.6">
      <c r="B303" s="54" t="s">
        <v>25</v>
      </c>
      <c r="C303" s="55" t="s">
        <v>14</v>
      </c>
      <c r="D303" s="67" t="s">
        <v>127</v>
      </c>
      <c r="E303" s="68" t="s">
        <v>31</v>
      </c>
      <c r="F303" s="307"/>
      <c r="G303" s="307"/>
      <c r="H303" s="307"/>
      <c r="I303" s="307"/>
      <c r="J303" s="335"/>
      <c r="K303" s="338"/>
      <c r="L303" s="335"/>
      <c r="M303" s="335"/>
      <c r="N303" s="335"/>
      <c r="O303" s="333"/>
      <c r="P303" s="338"/>
      <c r="Q303" s="335"/>
      <c r="R303" s="335"/>
      <c r="S303" s="336"/>
      <c r="T303" s="338"/>
      <c r="U303" s="335"/>
      <c r="V303" s="335"/>
      <c r="X303" s="66"/>
      <c r="Z303" s="66"/>
    </row>
    <row r="304" spans="2:26" ht="15.6">
      <c r="B304" s="54" t="s">
        <v>25</v>
      </c>
      <c r="C304" s="55" t="s">
        <v>14</v>
      </c>
      <c r="D304" s="67" t="s">
        <v>127</v>
      </c>
      <c r="E304" s="68" t="s">
        <v>118</v>
      </c>
      <c r="F304" s="307"/>
      <c r="G304" s="307"/>
      <c r="H304" s="307"/>
      <c r="I304" s="307"/>
      <c r="J304" s="335"/>
      <c r="K304" s="338"/>
      <c r="L304" s="335"/>
      <c r="M304" s="335"/>
      <c r="N304" s="335"/>
      <c r="O304" s="333"/>
      <c r="P304" s="338"/>
      <c r="Q304" s="335"/>
      <c r="R304" s="335"/>
      <c r="S304" s="336"/>
      <c r="T304" s="338"/>
      <c r="U304" s="335"/>
      <c r="V304" s="335"/>
      <c r="X304" s="66"/>
      <c r="Z304" s="66"/>
    </row>
    <row r="305" spans="2:26" ht="15.6">
      <c r="B305" s="54" t="s">
        <v>25</v>
      </c>
      <c r="C305" s="55" t="s">
        <v>14</v>
      </c>
      <c r="D305" s="67" t="s">
        <v>127</v>
      </c>
      <c r="E305" s="68" t="s">
        <v>119</v>
      </c>
      <c r="F305" s="307"/>
      <c r="G305" s="307"/>
      <c r="H305" s="307"/>
      <c r="I305" s="307"/>
      <c r="J305" s="335"/>
      <c r="K305" s="338"/>
      <c r="L305" s="335"/>
      <c r="M305" s="335"/>
      <c r="N305" s="335"/>
      <c r="O305" s="333"/>
      <c r="P305" s="338"/>
      <c r="Q305" s="335"/>
      <c r="R305" s="335"/>
      <c r="S305" s="336"/>
      <c r="T305" s="338"/>
      <c r="U305" s="335"/>
      <c r="V305" s="335"/>
      <c r="X305" s="66"/>
      <c r="Z305" s="66"/>
    </row>
    <row r="306" spans="2:26" ht="15.6">
      <c r="B306" s="54" t="s">
        <v>25</v>
      </c>
      <c r="C306" s="55" t="s">
        <v>14</v>
      </c>
      <c r="D306" s="67" t="s">
        <v>127</v>
      </c>
      <c r="E306" s="68" t="s">
        <v>34</v>
      </c>
      <c r="F306" s="307"/>
      <c r="G306" s="307"/>
      <c r="H306" s="307"/>
      <c r="I306" s="307"/>
      <c r="J306" s="335"/>
      <c r="K306" s="338"/>
      <c r="L306" s="335"/>
      <c r="M306" s="335"/>
      <c r="N306" s="335"/>
      <c r="O306" s="333"/>
      <c r="P306" s="338"/>
      <c r="Q306" s="335"/>
      <c r="R306" s="335"/>
      <c r="S306" s="336"/>
      <c r="T306" s="338"/>
      <c r="U306" s="335"/>
      <c r="V306" s="335"/>
      <c r="X306" s="66"/>
      <c r="Z306" s="66"/>
    </row>
    <row r="307" spans="2:26" s="66" customFormat="1" ht="15.6">
      <c r="B307" s="76" t="s">
        <v>25</v>
      </c>
      <c r="C307" s="77" t="s">
        <v>128</v>
      </c>
      <c r="D307" s="78" t="s">
        <v>127</v>
      </c>
      <c r="E307" s="79" t="s">
        <v>121</v>
      </c>
      <c r="F307" s="315"/>
      <c r="G307" s="315"/>
      <c r="H307" s="315"/>
      <c r="I307" s="315"/>
      <c r="J307" s="343"/>
      <c r="K307" s="345"/>
      <c r="L307" s="343"/>
      <c r="M307" s="343"/>
      <c r="N307" s="343"/>
      <c r="O307" s="341"/>
      <c r="P307" s="345"/>
      <c r="Q307" s="343"/>
      <c r="R307" s="343"/>
      <c r="S307" s="344"/>
      <c r="T307" s="345"/>
      <c r="U307" s="343"/>
      <c r="V307" s="343"/>
    </row>
    <row r="308" spans="2:26">
      <c r="B308" s="45" t="s">
        <v>25</v>
      </c>
      <c r="C308" s="46" t="s">
        <v>12</v>
      </c>
      <c r="D308" s="47">
        <v>60</v>
      </c>
      <c r="E308" s="46" t="s">
        <v>31</v>
      </c>
      <c r="F308" s="304"/>
      <c r="G308" s="304"/>
      <c r="H308" s="304"/>
      <c r="I308" s="304"/>
      <c r="J308" s="332"/>
      <c r="K308" s="332"/>
      <c r="L308" s="332"/>
      <c r="M308" s="332"/>
      <c r="N308" s="332"/>
      <c r="O308" s="304"/>
      <c r="P308" s="332"/>
      <c r="Q308" s="332"/>
      <c r="R308" s="332"/>
      <c r="S308" s="332"/>
      <c r="T308" s="332"/>
      <c r="U308" s="332"/>
      <c r="V308" s="332"/>
    </row>
    <row r="309" spans="2:26">
      <c r="B309" s="45" t="s">
        <v>25</v>
      </c>
      <c r="C309" s="46" t="s">
        <v>12</v>
      </c>
      <c r="D309" s="47">
        <v>60</v>
      </c>
      <c r="E309" s="46" t="s">
        <v>118</v>
      </c>
      <c r="F309" s="304"/>
      <c r="G309" s="304"/>
      <c r="H309" s="304"/>
      <c r="I309" s="304"/>
      <c r="J309" s="332"/>
      <c r="K309" s="332"/>
      <c r="L309" s="332"/>
      <c r="M309" s="332"/>
      <c r="N309" s="332"/>
      <c r="O309" s="304"/>
      <c r="P309" s="332"/>
      <c r="Q309" s="332"/>
      <c r="R309" s="332"/>
      <c r="S309" s="332"/>
      <c r="T309" s="332"/>
      <c r="U309" s="332"/>
      <c r="V309" s="332"/>
    </row>
    <row r="310" spans="2:26">
      <c r="B310" s="45" t="s">
        <v>25</v>
      </c>
      <c r="C310" s="46" t="s">
        <v>12</v>
      </c>
      <c r="D310" s="47">
        <v>60</v>
      </c>
      <c r="E310" s="46" t="s">
        <v>119</v>
      </c>
      <c r="F310" s="304"/>
      <c r="G310" s="304"/>
      <c r="H310" s="304"/>
      <c r="I310" s="304"/>
      <c r="J310" s="332"/>
      <c r="K310" s="332"/>
      <c r="L310" s="332"/>
      <c r="M310" s="332"/>
      <c r="N310" s="332"/>
      <c r="O310" s="304"/>
      <c r="P310" s="332"/>
      <c r="Q310" s="332"/>
      <c r="R310" s="332"/>
      <c r="S310" s="332"/>
      <c r="T310" s="332"/>
      <c r="U310" s="332"/>
      <c r="V310" s="332"/>
    </row>
    <row r="311" spans="2:26">
      <c r="B311" s="45" t="s">
        <v>25</v>
      </c>
      <c r="C311" s="46" t="s">
        <v>12</v>
      </c>
      <c r="D311" s="47">
        <v>60</v>
      </c>
      <c r="E311" s="46" t="s">
        <v>34</v>
      </c>
      <c r="F311" s="304"/>
      <c r="G311" s="304"/>
      <c r="H311" s="304"/>
      <c r="I311" s="304"/>
      <c r="J311" s="332"/>
      <c r="K311" s="332"/>
      <c r="L311" s="332"/>
      <c r="M311" s="332"/>
      <c r="N311" s="332"/>
      <c r="O311" s="304"/>
      <c r="P311" s="332"/>
      <c r="Q311" s="332"/>
      <c r="R311" s="332"/>
      <c r="S311" s="332"/>
      <c r="T311" s="332"/>
      <c r="U311" s="332"/>
      <c r="V311" s="332"/>
    </row>
    <row r="312" spans="2:26" ht="15.6">
      <c r="B312" s="54" t="s">
        <v>25</v>
      </c>
      <c r="C312" s="55" t="s">
        <v>12</v>
      </c>
      <c r="D312" s="56" t="s">
        <v>129</v>
      </c>
      <c r="E312" s="57" t="s">
        <v>121</v>
      </c>
      <c r="F312" s="307"/>
      <c r="G312" s="307"/>
      <c r="H312" s="307"/>
      <c r="I312" s="307"/>
      <c r="J312" s="335"/>
      <c r="K312" s="338"/>
      <c r="L312" s="335"/>
      <c r="M312" s="335"/>
      <c r="N312" s="335"/>
      <c r="O312" s="333"/>
      <c r="P312" s="338"/>
      <c r="Q312" s="335"/>
      <c r="R312" s="335"/>
      <c r="S312" s="336"/>
      <c r="T312" s="338"/>
      <c r="U312" s="335"/>
      <c r="V312" s="335"/>
      <c r="X312" s="66"/>
      <c r="Z312" s="66"/>
    </row>
    <row r="313" spans="2:26">
      <c r="B313" s="45" t="s">
        <v>25</v>
      </c>
      <c r="C313" s="46" t="s">
        <v>12</v>
      </c>
      <c r="D313" s="47">
        <v>70</v>
      </c>
      <c r="E313" s="46" t="s">
        <v>31</v>
      </c>
      <c r="F313" s="304"/>
      <c r="G313" s="304"/>
      <c r="H313" s="304"/>
      <c r="I313" s="304"/>
      <c r="J313" s="332"/>
      <c r="K313" s="332"/>
      <c r="L313" s="332"/>
      <c r="M313" s="332"/>
      <c r="N313" s="332"/>
      <c r="O313" s="304"/>
      <c r="P313" s="332"/>
      <c r="Q313" s="332"/>
      <c r="R313" s="332"/>
      <c r="S313" s="332"/>
      <c r="T313" s="332"/>
      <c r="U313" s="332"/>
      <c r="V313" s="332"/>
    </row>
    <row r="314" spans="2:26">
      <c r="B314" s="45" t="s">
        <v>25</v>
      </c>
      <c r="C314" s="46" t="s">
        <v>12</v>
      </c>
      <c r="D314" s="47">
        <v>70</v>
      </c>
      <c r="E314" s="46" t="s">
        <v>118</v>
      </c>
      <c r="F314" s="304"/>
      <c r="G314" s="304"/>
      <c r="H314" s="304"/>
      <c r="I314" s="304"/>
      <c r="J314" s="332"/>
      <c r="K314" s="332"/>
      <c r="L314" s="332"/>
      <c r="M314" s="332"/>
      <c r="N314" s="332"/>
      <c r="O314" s="304"/>
      <c r="P314" s="332"/>
      <c r="Q314" s="332"/>
      <c r="R314" s="332"/>
      <c r="S314" s="332"/>
      <c r="T314" s="332"/>
      <c r="U314" s="332"/>
      <c r="V314" s="332"/>
    </row>
    <row r="315" spans="2:26">
      <c r="B315" s="45" t="s">
        <v>25</v>
      </c>
      <c r="C315" s="46" t="s">
        <v>12</v>
      </c>
      <c r="D315" s="47">
        <v>70</v>
      </c>
      <c r="E315" s="46" t="s">
        <v>119</v>
      </c>
      <c r="F315" s="304"/>
      <c r="G315" s="304"/>
      <c r="H315" s="304"/>
      <c r="I315" s="304"/>
      <c r="J315" s="332"/>
      <c r="K315" s="332"/>
      <c r="L315" s="332"/>
      <c r="M315" s="332"/>
      <c r="N315" s="332"/>
      <c r="O315" s="304"/>
      <c r="P315" s="332"/>
      <c r="Q315" s="332"/>
      <c r="R315" s="332"/>
      <c r="S315" s="332"/>
      <c r="T315" s="332"/>
      <c r="U315" s="332"/>
      <c r="V315" s="332"/>
    </row>
    <row r="316" spans="2:26">
      <c r="B316" s="45" t="s">
        <v>25</v>
      </c>
      <c r="C316" s="46" t="s">
        <v>12</v>
      </c>
      <c r="D316" s="47">
        <v>70</v>
      </c>
      <c r="E316" s="46" t="s">
        <v>34</v>
      </c>
      <c r="F316" s="304"/>
      <c r="G316" s="304"/>
      <c r="H316" s="304"/>
      <c r="I316" s="304"/>
      <c r="J316" s="332"/>
      <c r="K316" s="332"/>
      <c r="L316" s="332"/>
      <c r="M316" s="332"/>
      <c r="N316" s="332"/>
      <c r="O316" s="304"/>
      <c r="P316" s="332"/>
      <c r="Q316" s="332"/>
      <c r="R316" s="332"/>
      <c r="S316" s="332"/>
      <c r="T316" s="332"/>
      <c r="U316" s="332"/>
      <c r="V316" s="332"/>
    </row>
    <row r="317" spans="2:26" ht="15.6">
      <c r="B317" s="54" t="s">
        <v>25</v>
      </c>
      <c r="C317" s="55" t="s">
        <v>12</v>
      </c>
      <c r="D317" s="56" t="s">
        <v>130</v>
      </c>
      <c r="E317" s="57" t="s">
        <v>121</v>
      </c>
      <c r="F317" s="307"/>
      <c r="G317" s="307"/>
      <c r="H317" s="307"/>
      <c r="I317" s="307"/>
      <c r="J317" s="335"/>
      <c r="K317" s="338"/>
      <c r="L317" s="335"/>
      <c r="M317" s="335"/>
      <c r="N317" s="335"/>
      <c r="O317" s="333"/>
      <c r="P317" s="338"/>
      <c r="Q317" s="335"/>
      <c r="R317" s="335"/>
      <c r="S317" s="336"/>
      <c r="T317" s="338"/>
      <c r="U317" s="335"/>
      <c r="V317" s="335"/>
      <c r="X317" s="66"/>
      <c r="Z317" s="66"/>
    </row>
    <row r="318" spans="2:26">
      <c r="B318" s="45" t="s">
        <v>25</v>
      </c>
      <c r="C318" s="46" t="s">
        <v>12</v>
      </c>
      <c r="D318" s="47">
        <v>80</v>
      </c>
      <c r="E318" s="46" t="s">
        <v>31</v>
      </c>
      <c r="F318" s="304"/>
      <c r="G318" s="304"/>
      <c r="H318" s="304"/>
      <c r="I318" s="304"/>
      <c r="J318" s="332"/>
      <c r="K318" s="332"/>
      <c r="L318" s="332"/>
      <c r="M318" s="332"/>
      <c r="N318" s="332"/>
      <c r="O318" s="304"/>
      <c r="P318" s="332"/>
      <c r="Q318" s="332"/>
      <c r="R318" s="332"/>
      <c r="S318" s="332"/>
      <c r="T318" s="332"/>
      <c r="U318" s="332"/>
      <c r="V318" s="332"/>
    </row>
    <row r="319" spans="2:26">
      <c r="B319" s="45" t="s">
        <v>25</v>
      </c>
      <c r="C319" s="46" t="s">
        <v>12</v>
      </c>
      <c r="D319" s="47">
        <v>80</v>
      </c>
      <c r="E319" s="46" t="s">
        <v>118</v>
      </c>
      <c r="F319" s="304"/>
      <c r="G319" s="304"/>
      <c r="H319" s="304"/>
      <c r="I319" s="304"/>
      <c r="J319" s="332"/>
      <c r="K319" s="332"/>
      <c r="L319" s="332"/>
      <c r="M319" s="332"/>
      <c r="N319" s="332"/>
      <c r="O319" s="304"/>
      <c r="P319" s="332"/>
      <c r="Q319" s="332"/>
      <c r="R319" s="332"/>
      <c r="S319" s="332"/>
      <c r="T319" s="332"/>
      <c r="U319" s="332"/>
      <c r="V319" s="332"/>
    </row>
    <row r="320" spans="2:26">
      <c r="B320" s="45" t="s">
        <v>25</v>
      </c>
      <c r="C320" s="46" t="s">
        <v>12</v>
      </c>
      <c r="D320" s="47">
        <v>80</v>
      </c>
      <c r="E320" s="46" t="s">
        <v>119</v>
      </c>
      <c r="F320" s="304"/>
      <c r="G320" s="304"/>
      <c r="H320" s="304"/>
      <c r="I320" s="304"/>
      <c r="J320" s="332"/>
      <c r="K320" s="332"/>
      <c r="L320" s="332"/>
      <c r="M320" s="332"/>
      <c r="N320" s="332"/>
      <c r="O320" s="304"/>
      <c r="P320" s="332"/>
      <c r="Q320" s="332"/>
      <c r="R320" s="332"/>
      <c r="S320" s="332"/>
      <c r="T320" s="332"/>
      <c r="U320" s="332"/>
      <c r="V320" s="332"/>
    </row>
    <row r="321" spans="2:26">
      <c r="B321" s="45" t="s">
        <v>25</v>
      </c>
      <c r="C321" s="46" t="s">
        <v>12</v>
      </c>
      <c r="D321" s="47">
        <v>80</v>
      </c>
      <c r="E321" s="46" t="s">
        <v>34</v>
      </c>
      <c r="F321" s="304"/>
      <c r="G321" s="304"/>
      <c r="H321" s="304"/>
      <c r="I321" s="304"/>
      <c r="J321" s="332"/>
      <c r="K321" s="332"/>
      <c r="L321" s="332"/>
      <c r="M321" s="332"/>
      <c r="N321" s="332"/>
      <c r="O321" s="304"/>
      <c r="P321" s="332"/>
      <c r="Q321" s="332"/>
      <c r="R321" s="332"/>
      <c r="S321" s="332"/>
      <c r="T321" s="332"/>
      <c r="U321" s="332"/>
      <c r="V321" s="332"/>
    </row>
    <row r="322" spans="2:26" ht="15.6">
      <c r="B322" s="54" t="s">
        <v>25</v>
      </c>
      <c r="C322" s="55" t="s">
        <v>12</v>
      </c>
      <c r="D322" s="56" t="s">
        <v>120</v>
      </c>
      <c r="E322" s="57" t="s">
        <v>121</v>
      </c>
      <c r="F322" s="307"/>
      <c r="G322" s="307"/>
      <c r="H322" s="307"/>
      <c r="I322" s="307"/>
      <c r="J322" s="335"/>
      <c r="K322" s="338"/>
      <c r="L322" s="335"/>
      <c r="M322" s="335"/>
      <c r="N322" s="335"/>
      <c r="O322" s="333"/>
      <c r="P322" s="338"/>
      <c r="Q322" s="335"/>
      <c r="R322" s="335"/>
      <c r="S322" s="336"/>
      <c r="T322" s="338"/>
      <c r="U322" s="335"/>
      <c r="V322" s="335"/>
      <c r="X322" s="66"/>
      <c r="Z322" s="66"/>
    </row>
    <row r="323" spans="2:26">
      <c r="B323" s="45" t="s">
        <v>25</v>
      </c>
      <c r="C323" s="46" t="s">
        <v>12</v>
      </c>
      <c r="D323" s="47">
        <v>90</v>
      </c>
      <c r="E323" s="46" t="s">
        <v>31</v>
      </c>
      <c r="F323" s="304"/>
      <c r="G323" s="304"/>
      <c r="H323" s="304"/>
      <c r="I323" s="304"/>
      <c r="J323" s="332"/>
      <c r="K323" s="332"/>
      <c r="L323" s="332"/>
      <c r="M323" s="332"/>
      <c r="N323" s="332"/>
      <c r="O323" s="304"/>
      <c r="P323" s="332"/>
      <c r="Q323" s="332"/>
      <c r="R323" s="332"/>
      <c r="S323" s="332"/>
      <c r="T323" s="332"/>
      <c r="U323" s="332"/>
      <c r="V323" s="332"/>
    </row>
    <row r="324" spans="2:26">
      <c r="B324" s="45" t="s">
        <v>25</v>
      </c>
      <c r="C324" s="46" t="s">
        <v>12</v>
      </c>
      <c r="D324" s="47">
        <v>90</v>
      </c>
      <c r="E324" s="46" t="s">
        <v>118</v>
      </c>
      <c r="F324" s="304"/>
      <c r="G324" s="304"/>
      <c r="H324" s="304"/>
      <c r="I324" s="304"/>
      <c r="J324" s="332"/>
      <c r="K324" s="332"/>
      <c r="L324" s="332"/>
      <c r="M324" s="332"/>
      <c r="N324" s="332"/>
      <c r="O324" s="304"/>
      <c r="P324" s="332"/>
      <c r="Q324" s="332"/>
      <c r="R324" s="332"/>
      <c r="S324" s="332"/>
      <c r="T324" s="332"/>
      <c r="U324" s="332"/>
      <c r="V324" s="332"/>
    </row>
    <row r="325" spans="2:26">
      <c r="B325" s="45" t="s">
        <v>25</v>
      </c>
      <c r="C325" s="46" t="s">
        <v>12</v>
      </c>
      <c r="D325" s="47">
        <v>90</v>
      </c>
      <c r="E325" s="46" t="s">
        <v>119</v>
      </c>
      <c r="F325" s="304"/>
      <c r="G325" s="304"/>
      <c r="H325" s="304"/>
      <c r="I325" s="304"/>
      <c r="J325" s="332"/>
      <c r="K325" s="332"/>
      <c r="L325" s="332"/>
      <c r="M325" s="332"/>
      <c r="N325" s="332"/>
      <c r="O325" s="304"/>
      <c r="P325" s="332"/>
      <c r="Q325" s="332"/>
      <c r="R325" s="332"/>
      <c r="S325" s="332"/>
      <c r="T325" s="332"/>
      <c r="U325" s="332"/>
      <c r="V325" s="332"/>
    </row>
    <row r="326" spans="2:26">
      <c r="B326" s="45" t="s">
        <v>25</v>
      </c>
      <c r="C326" s="46" t="s">
        <v>12</v>
      </c>
      <c r="D326" s="47">
        <v>90</v>
      </c>
      <c r="E326" s="46" t="s">
        <v>34</v>
      </c>
      <c r="F326" s="304"/>
      <c r="G326" s="304"/>
      <c r="H326" s="304"/>
      <c r="I326" s="304"/>
      <c r="J326" s="332"/>
      <c r="K326" s="332"/>
      <c r="L326" s="332"/>
      <c r="M326" s="332"/>
      <c r="N326" s="332"/>
      <c r="O326" s="304"/>
      <c r="P326" s="332"/>
      <c r="Q326" s="332"/>
      <c r="R326" s="332"/>
      <c r="S326" s="332"/>
      <c r="T326" s="332"/>
      <c r="U326" s="332"/>
      <c r="V326" s="332"/>
    </row>
    <row r="327" spans="2:26" ht="15.6">
      <c r="B327" s="54" t="s">
        <v>25</v>
      </c>
      <c r="C327" s="55" t="s">
        <v>12</v>
      </c>
      <c r="D327" s="56" t="s">
        <v>122</v>
      </c>
      <c r="E327" s="57" t="s">
        <v>121</v>
      </c>
      <c r="F327" s="307"/>
      <c r="G327" s="307"/>
      <c r="H327" s="307"/>
      <c r="I327" s="307"/>
      <c r="J327" s="335"/>
      <c r="K327" s="338"/>
      <c r="L327" s="335"/>
      <c r="M327" s="335"/>
      <c r="N327" s="335"/>
      <c r="O327" s="333"/>
      <c r="P327" s="338"/>
      <c r="Q327" s="335"/>
      <c r="R327" s="335"/>
      <c r="S327" s="336"/>
      <c r="T327" s="338"/>
      <c r="U327" s="335"/>
      <c r="V327" s="335"/>
      <c r="X327" s="66"/>
      <c r="Z327" s="66"/>
    </row>
    <row r="328" spans="2:26">
      <c r="B328" s="45" t="s">
        <v>25</v>
      </c>
      <c r="C328" s="46" t="s">
        <v>12</v>
      </c>
      <c r="D328" s="47">
        <v>100</v>
      </c>
      <c r="E328" s="46" t="s">
        <v>31</v>
      </c>
      <c r="F328" s="304"/>
      <c r="G328" s="304"/>
      <c r="H328" s="304"/>
      <c r="I328" s="304"/>
      <c r="J328" s="332"/>
      <c r="K328" s="332"/>
      <c r="L328" s="332"/>
      <c r="M328" s="332"/>
      <c r="N328" s="332"/>
      <c r="O328" s="304"/>
      <c r="P328" s="332"/>
      <c r="Q328" s="332"/>
      <c r="R328" s="332"/>
      <c r="S328" s="332"/>
      <c r="T328" s="332"/>
      <c r="U328" s="332"/>
      <c r="V328" s="332"/>
    </row>
    <row r="329" spans="2:26">
      <c r="B329" s="45" t="s">
        <v>25</v>
      </c>
      <c r="C329" s="46" t="s">
        <v>12</v>
      </c>
      <c r="D329" s="47">
        <v>100</v>
      </c>
      <c r="E329" s="46" t="s">
        <v>118</v>
      </c>
      <c r="F329" s="304"/>
      <c r="G329" s="304"/>
      <c r="H329" s="304"/>
      <c r="I329" s="304"/>
      <c r="J329" s="332"/>
      <c r="K329" s="332"/>
      <c r="L329" s="332"/>
      <c r="M329" s="332"/>
      <c r="N329" s="332"/>
      <c r="O329" s="304"/>
      <c r="P329" s="332"/>
      <c r="Q329" s="332"/>
      <c r="R329" s="332"/>
      <c r="S329" s="332"/>
      <c r="T329" s="332"/>
      <c r="U329" s="332"/>
      <c r="V329" s="332"/>
    </row>
    <row r="330" spans="2:26">
      <c r="B330" s="45" t="s">
        <v>25</v>
      </c>
      <c r="C330" s="46" t="s">
        <v>12</v>
      </c>
      <c r="D330" s="47">
        <v>100</v>
      </c>
      <c r="E330" s="46" t="s">
        <v>119</v>
      </c>
      <c r="F330" s="304"/>
      <c r="G330" s="304"/>
      <c r="H330" s="304"/>
      <c r="I330" s="304"/>
      <c r="J330" s="332"/>
      <c r="K330" s="332"/>
      <c r="L330" s="332"/>
      <c r="M330" s="332"/>
      <c r="N330" s="332"/>
      <c r="O330" s="304"/>
      <c r="P330" s="332"/>
      <c r="Q330" s="332"/>
      <c r="R330" s="332"/>
      <c r="S330" s="332"/>
      <c r="T330" s="332"/>
      <c r="U330" s="332"/>
      <c r="V330" s="332"/>
    </row>
    <row r="331" spans="2:26">
      <c r="B331" s="45" t="s">
        <v>25</v>
      </c>
      <c r="C331" s="46" t="s">
        <v>12</v>
      </c>
      <c r="D331" s="47">
        <v>100</v>
      </c>
      <c r="E331" s="46" t="s">
        <v>34</v>
      </c>
      <c r="F331" s="304"/>
      <c r="G331" s="304"/>
      <c r="H331" s="304"/>
      <c r="I331" s="304"/>
      <c r="J331" s="332"/>
      <c r="K331" s="332"/>
      <c r="L331" s="332"/>
      <c r="M331" s="332"/>
      <c r="N331" s="332"/>
      <c r="O331" s="304"/>
      <c r="P331" s="332"/>
      <c r="Q331" s="332"/>
      <c r="R331" s="332"/>
      <c r="S331" s="332"/>
      <c r="T331" s="332"/>
      <c r="U331" s="332"/>
      <c r="V331" s="332"/>
    </row>
    <row r="332" spans="2:26" ht="15.6">
      <c r="B332" s="54" t="s">
        <v>25</v>
      </c>
      <c r="C332" s="55" t="s">
        <v>12</v>
      </c>
      <c r="D332" s="56" t="s">
        <v>123</v>
      </c>
      <c r="E332" s="57" t="s">
        <v>121</v>
      </c>
      <c r="F332" s="307"/>
      <c r="G332" s="307"/>
      <c r="H332" s="307"/>
      <c r="I332" s="307"/>
      <c r="J332" s="335"/>
      <c r="K332" s="338"/>
      <c r="L332" s="335"/>
      <c r="M332" s="335"/>
      <c r="N332" s="335"/>
      <c r="O332" s="333"/>
      <c r="P332" s="338"/>
      <c r="Q332" s="335"/>
      <c r="R332" s="335"/>
      <c r="S332" s="336"/>
      <c r="T332" s="338"/>
      <c r="U332" s="335"/>
      <c r="V332" s="335"/>
      <c r="X332" s="66"/>
      <c r="Z332" s="66"/>
    </row>
    <row r="333" spans="2:26" ht="15.6">
      <c r="B333" s="54" t="s">
        <v>25</v>
      </c>
      <c r="C333" s="55" t="s">
        <v>12</v>
      </c>
      <c r="D333" s="67" t="s">
        <v>127</v>
      </c>
      <c r="E333" s="68" t="s">
        <v>31</v>
      </c>
      <c r="F333" s="307"/>
      <c r="G333" s="307"/>
      <c r="H333" s="307"/>
      <c r="I333" s="307"/>
      <c r="J333" s="335"/>
      <c r="K333" s="338"/>
      <c r="L333" s="335"/>
      <c r="M333" s="335"/>
      <c r="N333" s="335"/>
      <c r="O333" s="333"/>
      <c r="P333" s="338"/>
      <c r="Q333" s="335"/>
      <c r="R333" s="335"/>
      <c r="S333" s="336"/>
      <c r="T333" s="338"/>
      <c r="U333" s="335"/>
      <c r="V333" s="335"/>
      <c r="X333" s="66"/>
      <c r="Z333" s="66"/>
    </row>
    <row r="334" spans="2:26" ht="15.6">
      <c r="B334" s="54" t="s">
        <v>25</v>
      </c>
      <c r="C334" s="55" t="s">
        <v>12</v>
      </c>
      <c r="D334" s="67" t="s">
        <v>127</v>
      </c>
      <c r="E334" s="68" t="s">
        <v>118</v>
      </c>
      <c r="F334" s="307"/>
      <c r="G334" s="307"/>
      <c r="H334" s="307"/>
      <c r="I334" s="307"/>
      <c r="J334" s="335"/>
      <c r="K334" s="338"/>
      <c r="L334" s="335"/>
      <c r="M334" s="335"/>
      <c r="N334" s="335"/>
      <c r="O334" s="333"/>
      <c r="P334" s="338"/>
      <c r="Q334" s="335"/>
      <c r="R334" s="335"/>
      <c r="S334" s="336"/>
      <c r="T334" s="338"/>
      <c r="U334" s="335"/>
      <c r="V334" s="335"/>
      <c r="X334" s="66"/>
      <c r="Z334" s="66"/>
    </row>
    <row r="335" spans="2:26" ht="15.6">
      <c r="B335" s="54" t="s">
        <v>25</v>
      </c>
      <c r="C335" s="55" t="s">
        <v>12</v>
      </c>
      <c r="D335" s="67" t="s">
        <v>127</v>
      </c>
      <c r="E335" s="68" t="s">
        <v>119</v>
      </c>
      <c r="F335" s="307"/>
      <c r="G335" s="307"/>
      <c r="H335" s="307"/>
      <c r="I335" s="307"/>
      <c r="J335" s="335"/>
      <c r="K335" s="338"/>
      <c r="L335" s="335"/>
      <c r="M335" s="335"/>
      <c r="N335" s="335"/>
      <c r="O335" s="333"/>
      <c r="P335" s="338"/>
      <c r="Q335" s="335"/>
      <c r="R335" s="335"/>
      <c r="S335" s="336"/>
      <c r="T335" s="338"/>
      <c r="U335" s="335"/>
      <c r="V335" s="335"/>
      <c r="X335" s="66"/>
      <c r="Z335" s="66"/>
    </row>
    <row r="336" spans="2:26" ht="15.6">
      <c r="B336" s="54" t="s">
        <v>25</v>
      </c>
      <c r="C336" s="55" t="s">
        <v>12</v>
      </c>
      <c r="D336" s="67" t="s">
        <v>127</v>
      </c>
      <c r="E336" s="68" t="s">
        <v>34</v>
      </c>
      <c r="F336" s="307"/>
      <c r="G336" s="307"/>
      <c r="H336" s="307"/>
      <c r="I336" s="307"/>
      <c r="J336" s="335"/>
      <c r="K336" s="338"/>
      <c r="L336" s="335"/>
      <c r="M336" s="335"/>
      <c r="N336" s="335"/>
      <c r="O336" s="333"/>
      <c r="P336" s="338"/>
      <c r="Q336" s="335"/>
      <c r="R336" s="335"/>
      <c r="S336" s="336"/>
      <c r="T336" s="338"/>
      <c r="U336" s="335"/>
      <c r="V336" s="335"/>
      <c r="X336" s="66"/>
      <c r="Z336" s="66"/>
    </row>
    <row r="337" spans="2:26" ht="15.6">
      <c r="B337" s="76" t="s">
        <v>25</v>
      </c>
      <c r="C337" s="77" t="s">
        <v>131</v>
      </c>
      <c r="D337" s="78" t="s">
        <v>127</v>
      </c>
      <c r="E337" s="79" t="s">
        <v>121</v>
      </c>
      <c r="F337" s="315"/>
      <c r="G337" s="315"/>
      <c r="H337" s="315"/>
      <c r="I337" s="315"/>
      <c r="J337" s="343"/>
      <c r="K337" s="345"/>
      <c r="L337" s="343"/>
      <c r="M337" s="343"/>
      <c r="N337" s="343"/>
      <c r="O337" s="341"/>
      <c r="P337" s="345"/>
      <c r="Q337" s="343"/>
      <c r="R337" s="343"/>
      <c r="S337" s="344"/>
      <c r="T337" s="345"/>
      <c r="U337" s="343"/>
      <c r="V337" s="343"/>
      <c r="X337" s="66"/>
      <c r="Z337" s="66"/>
    </row>
    <row r="338" spans="2:26">
      <c r="B338" s="45" t="s">
        <v>25</v>
      </c>
      <c r="C338" s="46" t="s">
        <v>10</v>
      </c>
      <c r="D338" s="47">
        <v>30</v>
      </c>
      <c r="E338" s="46" t="s">
        <v>31</v>
      </c>
      <c r="F338" s="304"/>
      <c r="G338" s="304"/>
      <c r="H338" s="304"/>
      <c r="I338" s="304"/>
      <c r="J338" s="332"/>
      <c r="K338" s="332"/>
      <c r="L338" s="332"/>
      <c r="M338" s="332"/>
      <c r="N338" s="332"/>
      <c r="O338" s="304"/>
      <c r="P338" s="332"/>
      <c r="Q338" s="332"/>
      <c r="R338" s="332"/>
      <c r="S338" s="332"/>
      <c r="T338" s="332"/>
      <c r="U338" s="332"/>
      <c r="V338" s="332"/>
    </row>
    <row r="339" spans="2:26">
      <c r="B339" s="45" t="s">
        <v>25</v>
      </c>
      <c r="C339" s="46" t="s">
        <v>10</v>
      </c>
      <c r="D339" s="47">
        <v>30</v>
      </c>
      <c r="E339" s="46" t="s">
        <v>118</v>
      </c>
      <c r="F339" s="304"/>
      <c r="G339" s="304"/>
      <c r="H339" s="304"/>
      <c r="I339" s="304"/>
      <c r="J339" s="332"/>
      <c r="K339" s="332"/>
      <c r="L339" s="332"/>
      <c r="M339" s="332"/>
      <c r="N339" s="332"/>
      <c r="O339" s="304"/>
      <c r="P339" s="332"/>
      <c r="Q339" s="332"/>
      <c r="R339" s="332"/>
      <c r="S339" s="332"/>
      <c r="T339" s="332"/>
      <c r="U339" s="332"/>
      <c r="V339" s="332"/>
    </row>
    <row r="340" spans="2:26">
      <c r="B340" s="45" t="s">
        <v>25</v>
      </c>
      <c r="C340" s="46" t="s">
        <v>10</v>
      </c>
      <c r="D340" s="47">
        <v>30</v>
      </c>
      <c r="E340" s="46" t="s">
        <v>119</v>
      </c>
      <c r="F340" s="304"/>
      <c r="G340" s="304"/>
      <c r="H340" s="304"/>
      <c r="I340" s="304"/>
      <c r="J340" s="332"/>
      <c r="K340" s="332"/>
      <c r="L340" s="332"/>
      <c r="M340" s="332"/>
      <c r="N340" s="332"/>
      <c r="O340" s="304"/>
      <c r="P340" s="332"/>
      <c r="Q340" s="332"/>
      <c r="R340" s="332"/>
      <c r="S340" s="332"/>
      <c r="T340" s="332"/>
      <c r="U340" s="332"/>
      <c r="V340" s="332"/>
    </row>
    <row r="341" spans="2:26">
      <c r="B341" s="45" t="s">
        <v>25</v>
      </c>
      <c r="C341" s="46" t="s">
        <v>10</v>
      </c>
      <c r="D341" s="47">
        <v>30</v>
      </c>
      <c r="E341" s="46" t="s">
        <v>34</v>
      </c>
      <c r="F341" s="304"/>
      <c r="G341" s="304"/>
      <c r="H341" s="304"/>
      <c r="I341" s="304"/>
      <c r="J341" s="332"/>
      <c r="K341" s="332"/>
      <c r="L341" s="332"/>
      <c r="M341" s="332"/>
      <c r="N341" s="332"/>
      <c r="O341" s="304"/>
      <c r="P341" s="332"/>
      <c r="Q341" s="332"/>
      <c r="R341" s="332"/>
      <c r="S341" s="332"/>
      <c r="T341" s="332"/>
      <c r="U341" s="332"/>
      <c r="V341" s="332"/>
    </row>
    <row r="342" spans="2:26" ht="15.6">
      <c r="B342" s="54" t="s">
        <v>25</v>
      </c>
      <c r="C342" s="55" t="s">
        <v>10</v>
      </c>
      <c r="D342" s="56" t="s">
        <v>132</v>
      </c>
      <c r="E342" s="57" t="s">
        <v>121</v>
      </c>
      <c r="F342" s="307"/>
      <c r="G342" s="307"/>
      <c r="H342" s="307"/>
      <c r="I342" s="307"/>
      <c r="J342" s="335"/>
      <c r="K342" s="339"/>
      <c r="L342" s="335"/>
      <c r="M342" s="335"/>
      <c r="N342" s="335"/>
      <c r="O342" s="333"/>
      <c r="P342" s="339"/>
      <c r="Q342" s="335"/>
      <c r="R342" s="335"/>
      <c r="S342" s="336"/>
      <c r="T342" s="339"/>
      <c r="U342" s="335"/>
      <c r="V342" s="335"/>
      <c r="X342" s="66"/>
      <c r="Z342" s="66"/>
    </row>
    <row r="343" spans="2:26">
      <c r="B343" s="45" t="s">
        <v>25</v>
      </c>
      <c r="C343" s="46" t="s">
        <v>10</v>
      </c>
      <c r="D343" s="47">
        <v>50</v>
      </c>
      <c r="E343" s="46" t="s">
        <v>31</v>
      </c>
      <c r="F343" s="304"/>
      <c r="G343" s="304"/>
      <c r="H343" s="304"/>
      <c r="I343" s="304"/>
      <c r="J343" s="332"/>
      <c r="K343" s="332"/>
      <c r="L343" s="332"/>
      <c r="M343" s="332"/>
      <c r="N343" s="332"/>
      <c r="O343" s="304"/>
      <c r="P343" s="332"/>
      <c r="Q343" s="332"/>
      <c r="R343" s="332"/>
      <c r="S343" s="332"/>
      <c r="T343" s="332"/>
      <c r="U343" s="332"/>
      <c r="V343" s="332"/>
    </row>
    <row r="344" spans="2:26">
      <c r="B344" s="45" t="s">
        <v>25</v>
      </c>
      <c r="C344" s="46" t="s">
        <v>10</v>
      </c>
      <c r="D344" s="47">
        <v>50</v>
      </c>
      <c r="E344" s="46" t="s">
        <v>118</v>
      </c>
      <c r="F344" s="304"/>
      <c r="G344" s="304"/>
      <c r="H344" s="304"/>
      <c r="I344" s="304"/>
      <c r="J344" s="332"/>
      <c r="K344" s="332"/>
      <c r="L344" s="332"/>
      <c r="M344" s="332"/>
      <c r="N344" s="332"/>
      <c r="O344" s="304"/>
      <c r="P344" s="332"/>
      <c r="Q344" s="332"/>
      <c r="R344" s="332"/>
      <c r="S344" s="332"/>
      <c r="T344" s="332"/>
      <c r="U344" s="332"/>
      <c r="V344" s="332"/>
    </row>
    <row r="345" spans="2:26">
      <c r="B345" s="45" t="s">
        <v>25</v>
      </c>
      <c r="C345" s="46" t="s">
        <v>10</v>
      </c>
      <c r="D345" s="47">
        <v>50</v>
      </c>
      <c r="E345" s="46" t="s">
        <v>119</v>
      </c>
      <c r="F345" s="304"/>
      <c r="G345" s="304"/>
      <c r="H345" s="304"/>
      <c r="I345" s="304"/>
      <c r="J345" s="332"/>
      <c r="K345" s="332"/>
      <c r="L345" s="332"/>
      <c r="M345" s="332"/>
      <c r="N345" s="332"/>
      <c r="O345" s="304"/>
      <c r="P345" s="332"/>
      <c r="Q345" s="332"/>
      <c r="R345" s="332"/>
      <c r="S345" s="332"/>
      <c r="T345" s="332"/>
      <c r="U345" s="332"/>
      <c r="V345" s="332"/>
    </row>
    <row r="346" spans="2:26">
      <c r="B346" s="45" t="s">
        <v>25</v>
      </c>
      <c r="C346" s="46" t="s">
        <v>10</v>
      </c>
      <c r="D346" s="47">
        <v>50</v>
      </c>
      <c r="E346" s="46" t="s">
        <v>34</v>
      </c>
      <c r="F346" s="304"/>
      <c r="G346" s="304"/>
      <c r="H346" s="304"/>
      <c r="I346" s="304"/>
      <c r="J346" s="332"/>
      <c r="K346" s="332"/>
      <c r="L346" s="332"/>
      <c r="M346" s="332"/>
      <c r="N346" s="332"/>
      <c r="O346" s="304"/>
      <c r="P346" s="332"/>
      <c r="Q346" s="332"/>
      <c r="R346" s="332"/>
      <c r="S346" s="332"/>
      <c r="T346" s="332"/>
      <c r="U346" s="332"/>
      <c r="V346" s="332"/>
    </row>
    <row r="347" spans="2:26" ht="15.6">
      <c r="B347" s="54" t="s">
        <v>25</v>
      </c>
      <c r="C347" s="55" t="s">
        <v>10</v>
      </c>
      <c r="D347" s="56" t="s">
        <v>133</v>
      </c>
      <c r="E347" s="57" t="s">
        <v>121</v>
      </c>
      <c r="F347" s="307"/>
      <c r="G347" s="307"/>
      <c r="H347" s="307"/>
      <c r="I347" s="307"/>
      <c r="J347" s="335"/>
      <c r="K347" s="339"/>
      <c r="L347" s="335"/>
      <c r="M347" s="335"/>
      <c r="N347" s="335"/>
      <c r="O347" s="333"/>
      <c r="P347" s="339"/>
      <c r="Q347" s="335"/>
      <c r="R347" s="335"/>
      <c r="S347" s="336"/>
      <c r="T347" s="339"/>
      <c r="U347" s="335"/>
      <c r="V347" s="335"/>
      <c r="X347" s="66"/>
      <c r="Z347" s="66"/>
    </row>
    <row r="348" spans="2:26">
      <c r="B348" s="45" t="s">
        <v>25</v>
      </c>
      <c r="C348" s="46" t="s">
        <v>10</v>
      </c>
      <c r="D348" s="47">
        <v>70</v>
      </c>
      <c r="E348" s="46" t="s">
        <v>31</v>
      </c>
      <c r="F348" s="304"/>
      <c r="G348" s="304"/>
      <c r="H348" s="304"/>
      <c r="I348" s="304"/>
      <c r="J348" s="332"/>
      <c r="K348" s="332"/>
      <c r="L348" s="332"/>
      <c r="M348" s="332"/>
      <c r="N348" s="332"/>
      <c r="O348" s="304"/>
      <c r="P348" s="332"/>
      <c r="Q348" s="332"/>
      <c r="R348" s="332"/>
      <c r="S348" s="332"/>
      <c r="T348" s="332"/>
      <c r="U348" s="332"/>
      <c r="V348" s="332"/>
    </row>
    <row r="349" spans="2:26">
      <c r="B349" s="45" t="s">
        <v>25</v>
      </c>
      <c r="C349" s="46" t="s">
        <v>10</v>
      </c>
      <c r="D349" s="47">
        <v>70</v>
      </c>
      <c r="E349" s="46" t="s">
        <v>118</v>
      </c>
      <c r="F349" s="304"/>
      <c r="G349" s="304"/>
      <c r="H349" s="304"/>
      <c r="I349" s="304"/>
      <c r="J349" s="332"/>
      <c r="K349" s="332"/>
      <c r="L349" s="332"/>
      <c r="M349" s="332"/>
      <c r="N349" s="332"/>
      <c r="O349" s="304"/>
      <c r="P349" s="332"/>
      <c r="Q349" s="332"/>
      <c r="R349" s="332"/>
      <c r="S349" s="332"/>
      <c r="T349" s="332"/>
      <c r="U349" s="332"/>
      <c r="V349" s="332"/>
    </row>
    <row r="350" spans="2:26">
      <c r="B350" s="45" t="s">
        <v>25</v>
      </c>
      <c r="C350" s="46" t="s">
        <v>10</v>
      </c>
      <c r="D350" s="47">
        <v>70</v>
      </c>
      <c r="E350" s="46" t="s">
        <v>119</v>
      </c>
      <c r="F350" s="304"/>
      <c r="G350" s="304"/>
      <c r="H350" s="304"/>
      <c r="I350" s="304"/>
      <c r="J350" s="332"/>
      <c r="K350" s="332"/>
      <c r="L350" s="332"/>
      <c r="M350" s="332"/>
      <c r="N350" s="332"/>
      <c r="O350" s="304"/>
      <c r="P350" s="332"/>
      <c r="Q350" s="332"/>
      <c r="R350" s="332"/>
      <c r="S350" s="332"/>
      <c r="T350" s="332"/>
      <c r="U350" s="332"/>
      <c r="V350" s="332"/>
    </row>
    <row r="351" spans="2:26">
      <c r="B351" s="45" t="s">
        <v>25</v>
      </c>
      <c r="C351" s="46" t="s">
        <v>10</v>
      </c>
      <c r="D351" s="47">
        <v>70</v>
      </c>
      <c r="E351" s="46" t="s">
        <v>34</v>
      </c>
      <c r="F351" s="304"/>
      <c r="G351" s="304"/>
      <c r="H351" s="304"/>
      <c r="I351" s="304"/>
      <c r="J351" s="332"/>
      <c r="K351" s="332"/>
      <c r="L351" s="332"/>
      <c r="M351" s="332"/>
      <c r="N351" s="332"/>
      <c r="O351" s="304"/>
      <c r="P351" s="332"/>
      <c r="Q351" s="332"/>
      <c r="R351" s="332"/>
      <c r="S351" s="332"/>
      <c r="T351" s="332"/>
      <c r="U351" s="332"/>
      <c r="V351" s="332"/>
    </row>
    <row r="352" spans="2:26" ht="15.6">
      <c r="B352" s="54" t="s">
        <v>25</v>
      </c>
      <c r="C352" s="55" t="s">
        <v>10</v>
      </c>
      <c r="D352" s="56" t="s">
        <v>130</v>
      </c>
      <c r="E352" s="57" t="s">
        <v>121</v>
      </c>
      <c r="F352" s="307"/>
      <c r="G352" s="307"/>
      <c r="H352" s="307"/>
      <c r="I352" s="307"/>
      <c r="J352" s="335"/>
      <c r="K352" s="339"/>
      <c r="L352" s="335"/>
      <c r="M352" s="335"/>
      <c r="N352" s="335"/>
      <c r="O352" s="333"/>
      <c r="P352" s="339"/>
      <c r="Q352" s="335"/>
      <c r="R352" s="335"/>
      <c r="S352" s="336"/>
      <c r="T352" s="339"/>
      <c r="U352" s="335"/>
      <c r="V352" s="335"/>
      <c r="X352" s="66"/>
      <c r="Z352" s="66"/>
    </row>
    <row r="353" spans="2:26" ht="15.6">
      <c r="B353" s="54" t="s">
        <v>25</v>
      </c>
      <c r="C353" s="55" t="s">
        <v>10</v>
      </c>
      <c r="D353" s="67" t="s">
        <v>127</v>
      </c>
      <c r="E353" s="68" t="s">
        <v>31</v>
      </c>
      <c r="F353" s="307"/>
      <c r="G353" s="307"/>
      <c r="H353" s="307"/>
      <c r="I353" s="307"/>
      <c r="J353" s="335"/>
      <c r="K353" s="338"/>
      <c r="L353" s="335"/>
      <c r="M353" s="335"/>
      <c r="N353" s="335"/>
      <c r="O353" s="333"/>
      <c r="P353" s="338"/>
      <c r="Q353" s="335"/>
      <c r="R353" s="335"/>
      <c r="S353" s="336"/>
      <c r="T353" s="338"/>
      <c r="U353" s="335"/>
      <c r="V353" s="335"/>
      <c r="X353" s="66"/>
      <c r="Z353" s="66"/>
    </row>
    <row r="354" spans="2:26" ht="15.6">
      <c r="B354" s="54" t="s">
        <v>25</v>
      </c>
      <c r="C354" s="55" t="s">
        <v>10</v>
      </c>
      <c r="D354" s="67" t="s">
        <v>127</v>
      </c>
      <c r="E354" s="68" t="s">
        <v>118</v>
      </c>
      <c r="F354" s="307"/>
      <c r="G354" s="307"/>
      <c r="H354" s="307"/>
      <c r="I354" s="307"/>
      <c r="J354" s="335"/>
      <c r="K354" s="338"/>
      <c r="L354" s="335"/>
      <c r="M354" s="335"/>
      <c r="N354" s="335"/>
      <c r="O354" s="333"/>
      <c r="P354" s="338"/>
      <c r="Q354" s="335"/>
      <c r="R354" s="335"/>
      <c r="S354" s="336"/>
      <c r="T354" s="338"/>
      <c r="U354" s="335"/>
      <c r="V354" s="335"/>
      <c r="X354" s="66"/>
      <c r="Z354" s="66"/>
    </row>
    <row r="355" spans="2:26" ht="15.6">
      <c r="B355" s="54" t="s">
        <v>25</v>
      </c>
      <c r="C355" s="55" t="s">
        <v>10</v>
      </c>
      <c r="D355" s="67" t="s">
        <v>127</v>
      </c>
      <c r="E355" s="68" t="s">
        <v>119</v>
      </c>
      <c r="F355" s="307"/>
      <c r="G355" s="307"/>
      <c r="H355" s="307"/>
      <c r="I355" s="307"/>
      <c r="J355" s="335"/>
      <c r="K355" s="338"/>
      <c r="L355" s="335"/>
      <c r="M355" s="335"/>
      <c r="N355" s="335"/>
      <c r="O355" s="333"/>
      <c r="P355" s="338"/>
      <c r="Q355" s="335"/>
      <c r="R355" s="335"/>
      <c r="S355" s="336"/>
      <c r="T355" s="338"/>
      <c r="U355" s="335"/>
      <c r="V355" s="335"/>
      <c r="X355" s="66"/>
      <c r="Z355" s="66"/>
    </row>
    <row r="356" spans="2:26" ht="15.6">
      <c r="B356" s="54" t="s">
        <v>25</v>
      </c>
      <c r="C356" s="55" t="s">
        <v>10</v>
      </c>
      <c r="D356" s="67" t="s">
        <v>127</v>
      </c>
      <c r="E356" s="68" t="s">
        <v>34</v>
      </c>
      <c r="F356" s="307"/>
      <c r="G356" s="307"/>
      <c r="H356" s="307"/>
      <c r="I356" s="307"/>
      <c r="J356" s="335"/>
      <c r="K356" s="338"/>
      <c r="L356" s="335"/>
      <c r="M356" s="335"/>
      <c r="N356" s="335"/>
      <c r="O356" s="333"/>
      <c r="P356" s="338"/>
      <c r="Q356" s="335"/>
      <c r="R356" s="335"/>
      <c r="S356" s="336"/>
      <c r="T356" s="338"/>
      <c r="U356" s="335"/>
      <c r="V356" s="335"/>
      <c r="X356" s="66"/>
      <c r="Z356" s="66"/>
    </row>
    <row r="357" spans="2:26" ht="15.6">
      <c r="B357" s="76" t="s">
        <v>25</v>
      </c>
      <c r="C357" s="77" t="s">
        <v>134</v>
      </c>
      <c r="D357" s="78" t="s">
        <v>127</v>
      </c>
      <c r="E357" s="79" t="s">
        <v>121</v>
      </c>
      <c r="F357" s="315"/>
      <c r="G357" s="315"/>
      <c r="H357" s="315"/>
      <c r="I357" s="315"/>
      <c r="J357" s="343"/>
      <c r="K357" s="346"/>
      <c r="L357" s="343"/>
      <c r="M357" s="343"/>
      <c r="N357" s="343"/>
      <c r="O357" s="341"/>
      <c r="P357" s="346"/>
      <c r="Q357" s="343"/>
      <c r="R357" s="343"/>
      <c r="S357" s="344"/>
      <c r="T357" s="346"/>
      <c r="U357" s="343"/>
      <c r="V357" s="343"/>
      <c r="X357" s="66"/>
      <c r="Z357" s="66"/>
    </row>
    <row r="358" spans="2:26" ht="15.6">
      <c r="B358" s="76" t="s">
        <v>25</v>
      </c>
      <c r="C358" s="79" t="s">
        <v>135</v>
      </c>
      <c r="D358" s="78" t="s">
        <v>136</v>
      </c>
      <c r="E358" s="77" t="s">
        <v>137</v>
      </c>
      <c r="F358" s="261"/>
      <c r="G358" s="261"/>
      <c r="H358" s="283"/>
      <c r="I358" s="283"/>
      <c r="J358" s="343"/>
      <c r="K358" s="346"/>
      <c r="L358" s="343"/>
      <c r="M358" s="343"/>
      <c r="N358" s="343"/>
      <c r="O358" s="341"/>
      <c r="P358" s="346"/>
      <c r="Q358" s="343"/>
      <c r="R358" s="343"/>
      <c r="S358" s="343"/>
      <c r="T358" s="346"/>
      <c r="U358" s="343"/>
      <c r="V358" s="343"/>
    </row>
    <row r="359" spans="2:26" ht="15.6">
      <c r="B359" s="76" t="s">
        <v>25</v>
      </c>
      <c r="C359" s="79" t="s">
        <v>135</v>
      </c>
      <c r="D359" s="78" t="s">
        <v>136</v>
      </c>
      <c r="E359" s="77" t="s">
        <v>138</v>
      </c>
      <c r="F359" s="261"/>
      <c r="G359" s="261"/>
      <c r="H359" s="283"/>
      <c r="I359" s="283"/>
      <c r="J359" s="343"/>
      <c r="K359" s="346"/>
      <c r="L359" s="343"/>
      <c r="M359" s="343"/>
      <c r="N359" s="343"/>
      <c r="O359" s="341"/>
      <c r="P359" s="346"/>
      <c r="Q359" s="343"/>
      <c r="R359" s="343"/>
      <c r="S359" s="343"/>
      <c r="T359" s="346"/>
      <c r="U359" s="343"/>
      <c r="V359" s="343"/>
    </row>
    <row r="360" spans="2:26" ht="15.6">
      <c r="B360" s="76" t="s">
        <v>25</v>
      </c>
      <c r="C360" s="79" t="s">
        <v>135</v>
      </c>
      <c r="D360" s="78" t="s">
        <v>136</v>
      </c>
      <c r="E360" s="77" t="s">
        <v>139</v>
      </c>
      <c r="F360" s="261"/>
      <c r="G360" s="261"/>
      <c r="H360" s="283"/>
      <c r="I360" s="283"/>
      <c r="J360" s="343"/>
      <c r="K360" s="346"/>
      <c r="L360" s="343"/>
      <c r="M360" s="343"/>
      <c r="N360" s="343"/>
      <c r="O360" s="341"/>
      <c r="P360" s="346"/>
      <c r="Q360" s="343"/>
      <c r="R360" s="343"/>
      <c r="S360" s="343"/>
      <c r="T360" s="346"/>
      <c r="U360" s="343"/>
      <c r="V360" s="343"/>
    </row>
    <row r="361" spans="2:26" ht="15.6">
      <c r="B361" s="76" t="s">
        <v>25</v>
      </c>
      <c r="C361" s="79" t="s">
        <v>135</v>
      </c>
      <c r="D361" s="78" t="s">
        <v>136</v>
      </c>
      <c r="E361" s="77" t="s">
        <v>140</v>
      </c>
      <c r="F361" s="261"/>
      <c r="G361" s="261"/>
      <c r="H361" s="261"/>
      <c r="I361" s="261"/>
      <c r="J361" s="346"/>
      <c r="K361" s="346"/>
      <c r="L361" s="346"/>
      <c r="M361" s="346"/>
      <c r="N361" s="346"/>
      <c r="O361" s="350"/>
      <c r="P361" s="346"/>
      <c r="Q361" s="346"/>
      <c r="R361" s="346"/>
      <c r="S361" s="346"/>
      <c r="T361" s="346"/>
      <c r="U361" s="346"/>
      <c r="V361" s="346"/>
    </row>
    <row r="362" spans="2:26" ht="15.6">
      <c r="B362" s="96" t="s">
        <v>144</v>
      </c>
      <c r="C362" s="97" t="s">
        <v>135</v>
      </c>
      <c r="D362" s="98" t="s">
        <v>136</v>
      </c>
      <c r="E362" s="97" t="s">
        <v>121</v>
      </c>
      <c r="F362" s="319"/>
      <c r="G362" s="319"/>
      <c r="H362" s="319"/>
      <c r="I362" s="319"/>
      <c r="J362" s="352"/>
      <c r="K362" s="352"/>
      <c r="L362" s="353"/>
      <c r="M362" s="353"/>
      <c r="N362" s="352"/>
      <c r="O362" s="351"/>
      <c r="P362" s="352"/>
      <c r="Q362" s="353"/>
      <c r="R362" s="353"/>
      <c r="S362" s="354"/>
      <c r="T362" s="352"/>
      <c r="U362" s="353"/>
      <c r="V362" s="353"/>
    </row>
    <row r="363" spans="2:26" ht="15.6">
      <c r="B363" s="112" t="s">
        <v>145</v>
      </c>
      <c r="C363" s="55" t="s">
        <v>14</v>
      </c>
      <c r="D363" s="113">
        <v>140</v>
      </c>
      <c r="E363" s="68" t="s">
        <v>137</v>
      </c>
      <c r="F363" s="56">
        <v>6</v>
      </c>
      <c r="G363" s="677">
        <v>142810</v>
      </c>
      <c r="H363" s="677">
        <v>142810</v>
      </c>
      <c r="I363" s="678">
        <v>0.11</v>
      </c>
      <c r="J363" s="679">
        <v>124.193305790911</v>
      </c>
      <c r="K363" s="679">
        <v>5.2915501436224151E-2</v>
      </c>
      <c r="L363" s="679">
        <v>124.089591408096</v>
      </c>
      <c r="M363" s="679">
        <v>124.297020173726</v>
      </c>
      <c r="N363" s="679">
        <v>19.997077281617599</v>
      </c>
      <c r="O363" s="680">
        <v>145</v>
      </c>
      <c r="P363" s="679">
        <v>0.30301666741786332</v>
      </c>
      <c r="Q363" s="679">
        <v>144.40608733186099</v>
      </c>
      <c r="R363" s="679">
        <v>146.25391266813901</v>
      </c>
      <c r="S363" s="679">
        <v>0.80205867936418995</v>
      </c>
      <c r="T363" s="679">
        <v>1.05436745847389E-3</v>
      </c>
      <c r="U363" s="679">
        <v>0.79999215710281002</v>
      </c>
      <c r="V363" s="679">
        <v>0.804125201625571</v>
      </c>
    </row>
    <row r="364" spans="2:26" ht="15.6">
      <c r="B364" s="112" t="s">
        <v>145</v>
      </c>
      <c r="C364" s="55" t="s">
        <v>14</v>
      </c>
      <c r="D364" s="113">
        <v>140</v>
      </c>
      <c r="E364" s="68" t="s">
        <v>138</v>
      </c>
      <c r="F364" s="56">
        <v>6</v>
      </c>
      <c r="G364" s="677">
        <v>32030</v>
      </c>
      <c r="H364" s="677">
        <v>32030</v>
      </c>
      <c r="I364" s="678">
        <v>0.11</v>
      </c>
      <c r="J364" s="679">
        <v>106.98950983453</v>
      </c>
      <c r="K364" s="679">
        <v>0.10032035337346927</v>
      </c>
      <c r="L364" s="679">
        <v>106.792881941918</v>
      </c>
      <c r="M364" s="679">
        <v>107.186137727142</v>
      </c>
      <c r="N364" s="679">
        <v>17.953911942837198</v>
      </c>
      <c r="O364" s="680">
        <v>127</v>
      </c>
      <c r="P364" s="679">
        <v>0.34241472230867631</v>
      </c>
      <c r="Q364" s="679">
        <v>126.32886714427499</v>
      </c>
      <c r="R364" s="679">
        <v>127.48113285572499</v>
      </c>
      <c r="S364" s="679">
        <v>0.95210739931314403</v>
      </c>
      <c r="T364" s="679">
        <v>1.1931600709572899E-3</v>
      </c>
      <c r="U364" s="679">
        <v>0.94976884852782995</v>
      </c>
      <c r="V364" s="679">
        <v>0.95444595009845801</v>
      </c>
    </row>
    <row r="365" spans="2:26" ht="15.6">
      <c r="B365" s="112" t="s">
        <v>145</v>
      </c>
      <c r="C365" s="55" t="s">
        <v>14</v>
      </c>
      <c r="D365" s="113" t="s">
        <v>689</v>
      </c>
      <c r="E365" s="68" t="s">
        <v>139</v>
      </c>
      <c r="F365" s="56">
        <v>6</v>
      </c>
      <c r="G365" s="677">
        <v>75069</v>
      </c>
      <c r="H365" s="677">
        <v>75069</v>
      </c>
      <c r="I365" s="678">
        <v>0.11</v>
      </c>
      <c r="J365" s="679">
        <v>90.641369939655505</v>
      </c>
      <c r="K365" s="679">
        <v>2.4202181031025925E-2</v>
      </c>
      <c r="L365" s="679">
        <v>90.593933664834694</v>
      </c>
      <c r="M365" s="679">
        <v>90.688806214476401</v>
      </c>
      <c r="N365" s="679">
        <v>6.6311033745944199</v>
      </c>
      <c r="O365" s="680">
        <v>94</v>
      </c>
      <c r="P365" s="679">
        <v>0.64408455824657895</v>
      </c>
      <c r="Q365" s="679">
        <v>92.737594265836705</v>
      </c>
      <c r="R365" s="679">
        <v>94.592405734163293</v>
      </c>
      <c r="S365" s="679">
        <v>3.03187733951432E-2</v>
      </c>
      <c r="T365" s="679">
        <v>6.2580638810114803E-4</v>
      </c>
      <c r="U365" s="679">
        <v>2.9092215403494898E-2</v>
      </c>
      <c r="V365" s="679">
        <v>3.15453313867914E-2</v>
      </c>
    </row>
    <row r="366" spans="2:26" ht="15.6">
      <c r="B366" s="112" t="s">
        <v>145</v>
      </c>
      <c r="C366" s="55" t="s">
        <v>14</v>
      </c>
      <c r="D366" s="113">
        <v>140</v>
      </c>
      <c r="E366" s="68" t="s">
        <v>140</v>
      </c>
      <c r="F366" s="56">
        <v>6</v>
      </c>
      <c r="G366" s="677">
        <v>856</v>
      </c>
      <c r="H366" s="677">
        <v>856</v>
      </c>
      <c r="I366" s="678">
        <v>0.11</v>
      </c>
      <c r="J366" s="679">
        <v>139.21261682242999</v>
      </c>
      <c r="K366" s="679">
        <v>0.80936860978009317</v>
      </c>
      <c r="L366" s="679">
        <v>137.62625434726101</v>
      </c>
      <c r="M366" s="679">
        <v>140.79897929759801</v>
      </c>
      <c r="N366" s="679">
        <v>23.646997107636299</v>
      </c>
      <c r="O366" s="680">
        <v>164</v>
      </c>
      <c r="P366" s="679">
        <v>1.1802323514219391</v>
      </c>
      <c r="Q366" s="679">
        <v>161.686744591213</v>
      </c>
      <c r="R366" s="679">
        <v>166.63325540878699</v>
      </c>
      <c r="S366" s="679">
        <v>0.52219626168224298</v>
      </c>
      <c r="T366" s="679">
        <v>1.7072800619402601E-2</v>
      </c>
      <c r="U366" s="679">
        <v>0.48873418708903599</v>
      </c>
      <c r="V366" s="679">
        <v>0.55565833627545003</v>
      </c>
    </row>
    <row r="367" spans="2:26" ht="15.6">
      <c r="B367" s="112" t="s">
        <v>145</v>
      </c>
      <c r="C367" s="55" t="s">
        <v>691</v>
      </c>
      <c r="D367" s="113">
        <v>120</v>
      </c>
      <c r="E367" s="68" t="s">
        <v>137</v>
      </c>
      <c r="F367" s="56">
        <v>10</v>
      </c>
      <c r="G367" s="677">
        <v>190534</v>
      </c>
      <c r="H367" s="677">
        <v>190534</v>
      </c>
      <c r="I367" s="678">
        <v>0.11</v>
      </c>
      <c r="J367" s="679">
        <v>114.61162837078901</v>
      </c>
      <c r="K367" s="679">
        <v>4.8459879709188053E-2</v>
      </c>
      <c r="L367" s="679">
        <v>114.516647006559</v>
      </c>
      <c r="M367" s="679">
        <v>114.70660973502</v>
      </c>
      <c r="N367" s="679">
        <v>21.153088953893199</v>
      </c>
      <c r="O367" s="680">
        <v>135</v>
      </c>
      <c r="P367" s="679">
        <v>0.52153957912653415</v>
      </c>
      <c r="Q367" s="679">
        <v>133.97778242491199</v>
      </c>
      <c r="R367" s="679">
        <v>135.592217575088</v>
      </c>
      <c r="S367" s="679">
        <v>0.62271300660249596</v>
      </c>
      <c r="T367" s="679">
        <v>1.1104362805649799E-3</v>
      </c>
      <c r="U367" s="679">
        <v>0.62053659146829498</v>
      </c>
      <c r="V367" s="679">
        <v>0.62488942173669804</v>
      </c>
    </row>
    <row r="368" spans="2:26" ht="15.6">
      <c r="B368" s="112" t="s">
        <v>145</v>
      </c>
      <c r="C368" s="55" t="s">
        <v>691</v>
      </c>
      <c r="D368" s="113">
        <v>120</v>
      </c>
      <c r="E368" s="68" t="s">
        <v>138</v>
      </c>
      <c r="F368" s="56">
        <v>10</v>
      </c>
      <c r="G368" s="677">
        <v>32668</v>
      </c>
      <c r="H368" s="677">
        <v>32668</v>
      </c>
      <c r="I368" s="678">
        <v>0.11</v>
      </c>
      <c r="J368" s="679">
        <v>102.196767478878</v>
      </c>
      <c r="K368" s="679">
        <v>9.9445303842859767E-2</v>
      </c>
      <c r="L368" s="679">
        <v>102.001854683346</v>
      </c>
      <c r="M368" s="679">
        <v>102.391680274411</v>
      </c>
      <c r="N368" s="679">
        <v>17.9736980403611</v>
      </c>
      <c r="O368" s="680">
        <v>122</v>
      </c>
      <c r="P368" s="679">
        <v>0.30372524176939047</v>
      </c>
      <c r="Q368" s="679">
        <v>121.40469852613199</v>
      </c>
      <c r="R368" s="679">
        <v>123.245301473868</v>
      </c>
      <c r="S368" s="679">
        <v>0.83880249785723004</v>
      </c>
      <c r="T368" s="679">
        <v>2.0344533597033598E-3</v>
      </c>
      <c r="U368" s="679">
        <v>0.83481504251253302</v>
      </c>
      <c r="V368" s="679">
        <v>0.84278995320192795</v>
      </c>
    </row>
    <row r="369" spans="2:22" ht="15.6">
      <c r="B369" s="112" t="s">
        <v>145</v>
      </c>
      <c r="C369" s="55" t="s">
        <v>691</v>
      </c>
      <c r="D369" s="113" t="s">
        <v>689</v>
      </c>
      <c r="E369" s="68" t="s">
        <v>139</v>
      </c>
      <c r="F369" s="56">
        <v>10</v>
      </c>
      <c r="G369" s="677">
        <v>59126</v>
      </c>
      <c r="H369" s="677">
        <v>59126</v>
      </c>
      <c r="I369" s="678">
        <v>0.11</v>
      </c>
      <c r="J369" s="679">
        <v>89.064709264959603</v>
      </c>
      <c r="K369" s="679">
        <v>3.2067843693213277E-2</v>
      </c>
      <c r="L369" s="679">
        <v>89.001856291320905</v>
      </c>
      <c r="M369" s="679">
        <v>89.127562238598301</v>
      </c>
      <c r="N369" s="679">
        <v>7.7975487256303504</v>
      </c>
      <c r="O369" s="680">
        <v>94</v>
      </c>
      <c r="P369" s="679">
        <v>0</v>
      </c>
      <c r="Q369" s="679">
        <v>94</v>
      </c>
      <c r="R369" s="679">
        <v>94</v>
      </c>
      <c r="S369" s="679">
        <v>9.2142204783005804E-2</v>
      </c>
      <c r="T369" s="679">
        <v>1.1894575953710199E-3</v>
      </c>
      <c r="U369" s="679">
        <v>8.9810910716552006E-2</v>
      </c>
      <c r="V369" s="679">
        <v>9.4473498849459603E-2</v>
      </c>
    </row>
    <row r="370" spans="2:22" ht="15.6">
      <c r="B370" s="112" t="s">
        <v>145</v>
      </c>
      <c r="C370" s="55" t="s">
        <v>691</v>
      </c>
      <c r="D370" s="113">
        <v>120</v>
      </c>
      <c r="E370" s="68" t="s">
        <v>140</v>
      </c>
      <c r="F370" s="56">
        <v>9</v>
      </c>
      <c r="G370" s="677">
        <v>691</v>
      </c>
      <c r="H370" s="677">
        <v>691</v>
      </c>
      <c r="I370" s="678">
        <v>0.11</v>
      </c>
      <c r="J370" s="679">
        <v>103.903039073806</v>
      </c>
      <c r="K370" s="679">
        <v>0.83066807116479402</v>
      </c>
      <c r="L370" s="679">
        <v>102.274929654323</v>
      </c>
      <c r="M370" s="679">
        <v>105.531148493289</v>
      </c>
      <c r="N370" s="679">
        <v>21.797769584675098</v>
      </c>
      <c r="O370" s="680">
        <v>125</v>
      </c>
      <c r="P370" s="679">
        <v>1.5631185686142857</v>
      </c>
      <c r="Q370" s="679">
        <v>121.936287605516</v>
      </c>
      <c r="R370" s="679">
        <v>127.013712394484</v>
      </c>
      <c r="S370" s="679">
        <v>0.78292329956584705</v>
      </c>
      <c r="T370" s="679">
        <v>1.5682929530945799E-2</v>
      </c>
      <c r="U370" s="679">
        <v>0.75218532227065604</v>
      </c>
      <c r="V370" s="679">
        <v>0.81366127686103695</v>
      </c>
    </row>
    <row r="371" spans="2:22" ht="15.6">
      <c r="B371" s="112" t="s">
        <v>145</v>
      </c>
      <c r="C371" s="55" t="s">
        <v>14</v>
      </c>
      <c r="D371" s="113">
        <v>100</v>
      </c>
      <c r="E371" s="68" t="s">
        <v>137</v>
      </c>
      <c r="F371" s="56"/>
      <c r="G371" s="56"/>
      <c r="H371" s="56"/>
      <c r="I371" s="56"/>
      <c r="J371" s="708"/>
      <c r="K371" s="708"/>
      <c r="L371" s="335"/>
      <c r="M371" s="335"/>
      <c r="N371" s="708"/>
      <c r="O371" s="113"/>
      <c r="P371" s="708"/>
      <c r="Q371" s="335"/>
      <c r="R371" s="335"/>
      <c r="S371" s="347"/>
      <c r="T371" s="708"/>
      <c r="U371" s="335"/>
      <c r="V371" s="335"/>
    </row>
    <row r="372" spans="2:22" ht="15.6">
      <c r="B372" s="112" t="s">
        <v>145</v>
      </c>
      <c r="C372" s="55" t="s">
        <v>14</v>
      </c>
      <c r="D372" s="113">
        <v>100</v>
      </c>
      <c r="E372" s="68" t="s">
        <v>138</v>
      </c>
      <c r="F372" s="56"/>
      <c r="G372" s="56"/>
      <c r="H372" s="56"/>
      <c r="I372" s="56"/>
      <c r="J372" s="708"/>
      <c r="K372" s="708"/>
      <c r="L372" s="335"/>
      <c r="M372" s="335"/>
      <c r="N372" s="708"/>
      <c r="O372" s="113"/>
      <c r="P372" s="708"/>
      <c r="Q372" s="335"/>
      <c r="R372" s="335"/>
      <c r="S372" s="347"/>
      <c r="T372" s="708"/>
      <c r="U372" s="335"/>
      <c r="V372" s="335"/>
    </row>
    <row r="373" spans="2:22" ht="15.6">
      <c r="B373" s="112" t="s">
        <v>145</v>
      </c>
      <c r="C373" s="55" t="s">
        <v>14</v>
      </c>
      <c r="D373" s="113">
        <v>100</v>
      </c>
      <c r="E373" s="68" t="s">
        <v>139</v>
      </c>
      <c r="F373" s="56"/>
      <c r="G373" s="56"/>
      <c r="H373" s="56"/>
      <c r="I373" s="56"/>
      <c r="J373" s="708"/>
      <c r="K373" s="708"/>
      <c r="L373" s="335"/>
      <c r="M373" s="335"/>
      <c r="N373" s="708"/>
      <c r="O373" s="113"/>
      <c r="P373" s="708"/>
      <c r="Q373" s="335"/>
      <c r="R373" s="335"/>
      <c r="S373" s="347"/>
      <c r="T373" s="708"/>
      <c r="U373" s="335"/>
      <c r="V373" s="335"/>
    </row>
    <row r="374" spans="2:22" ht="15.6">
      <c r="B374" s="112" t="s">
        <v>145</v>
      </c>
      <c r="C374" s="55" t="s">
        <v>14</v>
      </c>
      <c r="D374" s="113">
        <v>100</v>
      </c>
      <c r="E374" s="68" t="s">
        <v>140</v>
      </c>
      <c r="F374" s="56"/>
      <c r="G374" s="56"/>
      <c r="H374" s="56"/>
      <c r="I374" s="56"/>
      <c r="J374" s="708"/>
      <c r="K374" s="708"/>
      <c r="L374" s="335"/>
      <c r="M374" s="335"/>
      <c r="N374" s="708"/>
      <c r="O374" s="113"/>
      <c r="P374" s="708"/>
      <c r="Q374" s="335"/>
      <c r="R374" s="335"/>
      <c r="S374" s="347"/>
      <c r="T374" s="708"/>
      <c r="U374" s="335"/>
      <c r="V374" s="335"/>
    </row>
    <row r="375" spans="2:22" ht="15.6">
      <c r="B375" s="112" t="s">
        <v>145</v>
      </c>
      <c r="C375" s="55" t="s">
        <v>14</v>
      </c>
      <c r="D375" s="113">
        <v>110</v>
      </c>
      <c r="E375" s="68" t="s">
        <v>137</v>
      </c>
      <c r="F375" s="56"/>
      <c r="G375" s="56"/>
      <c r="H375" s="56"/>
      <c r="I375" s="56"/>
      <c r="J375" s="708"/>
      <c r="K375" s="708"/>
      <c r="L375" s="335"/>
      <c r="M375" s="335"/>
      <c r="N375" s="708"/>
      <c r="O375" s="113"/>
      <c r="P375" s="708"/>
      <c r="Q375" s="335"/>
      <c r="R375" s="335"/>
      <c r="S375" s="347"/>
      <c r="T375" s="708"/>
      <c r="U375" s="335"/>
      <c r="V375" s="335"/>
    </row>
    <row r="376" spans="2:22" ht="15.6">
      <c r="B376" s="112" t="s">
        <v>145</v>
      </c>
      <c r="C376" s="55" t="s">
        <v>14</v>
      </c>
      <c r="D376" s="113">
        <v>110</v>
      </c>
      <c r="E376" s="68" t="s">
        <v>138</v>
      </c>
      <c r="F376" s="56"/>
      <c r="G376" s="56"/>
      <c r="H376" s="56"/>
      <c r="I376" s="56"/>
      <c r="J376" s="708"/>
      <c r="K376" s="708"/>
      <c r="L376" s="335"/>
      <c r="M376" s="335"/>
      <c r="N376" s="708"/>
      <c r="O376" s="113"/>
      <c r="P376" s="708"/>
      <c r="Q376" s="335"/>
      <c r="R376" s="335"/>
      <c r="S376" s="347"/>
      <c r="T376" s="708"/>
      <c r="U376" s="335"/>
      <c r="V376" s="335"/>
    </row>
    <row r="377" spans="2:22" ht="15.6">
      <c r="B377" s="112" t="s">
        <v>145</v>
      </c>
      <c r="C377" s="55" t="s">
        <v>14</v>
      </c>
      <c r="D377" s="113">
        <v>110</v>
      </c>
      <c r="E377" s="68" t="s">
        <v>139</v>
      </c>
      <c r="F377" s="56"/>
      <c r="G377" s="56"/>
      <c r="H377" s="56"/>
      <c r="I377" s="56"/>
      <c r="J377" s="708"/>
      <c r="K377" s="708"/>
      <c r="L377" s="335"/>
      <c r="M377" s="335"/>
      <c r="N377" s="708"/>
      <c r="O377" s="113"/>
      <c r="P377" s="708"/>
      <c r="Q377" s="335"/>
      <c r="R377" s="335"/>
      <c r="S377" s="347"/>
      <c r="T377" s="708"/>
      <c r="U377" s="335"/>
      <c r="V377" s="335"/>
    </row>
    <row r="378" spans="2:22" ht="15.6">
      <c r="B378" s="112" t="s">
        <v>145</v>
      </c>
      <c r="C378" s="55" t="s">
        <v>14</v>
      </c>
      <c r="D378" s="113">
        <v>110</v>
      </c>
      <c r="E378" s="68" t="s">
        <v>140</v>
      </c>
      <c r="F378" s="56"/>
      <c r="G378" s="56"/>
      <c r="H378" s="56"/>
      <c r="I378" s="56"/>
      <c r="J378" s="708"/>
      <c r="K378" s="708"/>
      <c r="L378" s="335"/>
      <c r="M378" s="335"/>
      <c r="N378" s="708"/>
      <c r="O378" s="113"/>
      <c r="P378" s="708"/>
      <c r="Q378" s="335"/>
      <c r="R378" s="335"/>
      <c r="S378" s="347"/>
      <c r="T378" s="708"/>
      <c r="U378" s="335"/>
      <c r="V378" s="335"/>
    </row>
    <row r="379" spans="2:22" ht="15.6">
      <c r="B379" s="112" t="s">
        <v>145</v>
      </c>
      <c r="C379" s="55" t="s">
        <v>14</v>
      </c>
      <c r="D379" s="113">
        <v>120</v>
      </c>
      <c r="E379" s="68" t="s">
        <v>137</v>
      </c>
      <c r="F379" s="56"/>
      <c r="G379" s="56"/>
      <c r="H379" s="56"/>
      <c r="I379" s="56"/>
      <c r="J379" s="708"/>
      <c r="K379" s="708"/>
      <c r="L379" s="335"/>
      <c r="M379" s="335"/>
      <c r="N379" s="708"/>
      <c r="O379" s="113"/>
      <c r="P379" s="708"/>
      <c r="Q379" s="335"/>
      <c r="R379" s="335"/>
      <c r="S379" s="347"/>
      <c r="T379" s="708"/>
      <c r="U379" s="335"/>
      <c r="V379" s="335"/>
    </row>
    <row r="380" spans="2:22" ht="15.6">
      <c r="B380" s="112" t="s">
        <v>145</v>
      </c>
      <c r="C380" s="55" t="s">
        <v>14</v>
      </c>
      <c r="D380" s="113">
        <v>120</v>
      </c>
      <c r="E380" s="68" t="s">
        <v>138</v>
      </c>
      <c r="F380" s="56"/>
      <c r="G380" s="56"/>
      <c r="H380" s="56"/>
      <c r="I380" s="56"/>
      <c r="J380" s="708"/>
      <c r="K380" s="708"/>
      <c r="L380" s="335"/>
      <c r="M380" s="335"/>
      <c r="N380" s="708"/>
      <c r="O380" s="113"/>
      <c r="P380" s="708"/>
      <c r="Q380" s="335"/>
      <c r="R380" s="335"/>
      <c r="S380" s="347"/>
      <c r="T380" s="708"/>
      <c r="U380" s="335"/>
      <c r="V380" s="335"/>
    </row>
    <row r="381" spans="2:22" ht="15.6">
      <c r="B381" s="112" t="s">
        <v>145</v>
      </c>
      <c r="C381" s="55" t="s">
        <v>14</v>
      </c>
      <c r="D381" s="113">
        <v>120</v>
      </c>
      <c r="E381" s="68" t="s">
        <v>139</v>
      </c>
      <c r="F381" s="56"/>
      <c r="G381" s="56"/>
      <c r="H381" s="56"/>
      <c r="I381" s="56"/>
      <c r="J381" s="708"/>
      <c r="K381" s="708"/>
      <c r="L381" s="335"/>
      <c r="M381" s="335"/>
      <c r="N381" s="708"/>
      <c r="O381" s="113"/>
      <c r="P381" s="708"/>
      <c r="Q381" s="335"/>
      <c r="R381" s="335"/>
      <c r="S381" s="347"/>
      <c r="T381" s="708"/>
      <c r="U381" s="335"/>
      <c r="V381" s="335"/>
    </row>
    <row r="382" spans="2:22" ht="15.6">
      <c r="B382" s="112" t="s">
        <v>145</v>
      </c>
      <c r="C382" s="55" t="s">
        <v>14</v>
      </c>
      <c r="D382" s="113">
        <v>120</v>
      </c>
      <c r="E382" s="68" t="s">
        <v>140</v>
      </c>
      <c r="F382" s="56"/>
      <c r="G382" s="56"/>
      <c r="H382" s="56"/>
      <c r="I382" s="56"/>
      <c r="J382" s="708"/>
      <c r="K382" s="708"/>
      <c r="L382" s="335"/>
      <c r="M382" s="335"/>
      <c r="N382" s="708"/>
      <c r="O382" s="113"/>
      <c r="P382" s="708"/>
      <c r="Q382" s="335"/>
      <c r="R382" s="335"/>
      <c r="S382" s="347"/>
      <c r="T382" s="708"/>
      <c r="U382" s="335"/>
      <c r="V382" s="335"/>
    </row>
    <row r="383" spans="2:22" ht="15.6">
      <c r="B383" s="112" t="s">
        <v>145</v>
      </c>
      <c r="C383" s="55" t="s">
        <v>14</v>
      </c>
      <c r="D383" s="113">
        <v>130</v>
      </c>
      <c r="E383" s="68" t="s">
        <v>137</v>
      </c>
      <c r="F383" s="56"/>
      <c r="G383" s="56"/>
      <c r="H383" s="56"/>
      <c r="I383" s="56"/>
      <c r="J383" s="708"/>
      <c r="K383" s="708"/>
      <c r="L383" s="335"/>
      <c r="M383" s="335"/>
      <c r="N383" s="708"/>
      <c r="O383" s="113"/>
      <c r="P383" s="708"/>
      <c r="Q383" s="335"/>
      <c r="R383" s="335"/>
      <c r="S383" s="347"/>
      <c r="T383" s="708"/>
      <c r="U383" s="335"/>
      <c r="V383" s="335"/>
    </row>
    <row r="384" spans="2:22" ht="15.6">
      <c r="B384" s="112" t="s">
        <v>145</v>
      </c>
      <c r="C384" s="55" t="s">
        <v>14</v>
      </c>
      <c r="D384" s="113">
        <v>130</v>
      </c>
      <c r="E384" s="68" t="s">
        <v>138</v>
      </c>
      <c r="F384" s="56"/>
      <c r="G384" s="56"/>
      <c r="H384" s="56"/>
      <c r="I384" s="56"/>
      <c r="J384" s="708"/>
      <c r="K384" s="708"/>
      <c r="L384" s="335"/>
      <c r="M384" s="335"/>
      <c r="N384" s="708"/>
      <c r="O384" s="113"/>
      <c r="P384" s="708"/>
      <c r="Q384" s="335"/>
      <c r="R384" s="335"/>
      <c r="S384" s="347"/>
      <c r="T384" s="708"/>
      <c r="U384" s="335"/>
      <c r="V384" s="335"/>
    </row>
    <row r="385" spans="2:22" ht="15.6">
      <c r="B385" s="112" t="s">
        <v>145</v>
      </c>
      <c r="C385" s="55" t="s">
        <v>14</v>
      </c>
      <c r="D385" s="113">
        <v>130</v>
      </c>
      <c r="E385" s="68" t="s">
        <v>139</v>
      </c>
      <c r="F385" s="56"/>
      <c r="G385" s="56"/>
      <c r="H385" s="56"/>
      <c r="I385" s="56"/>
      <c r="J385" s="708"/>
      <c r="K385" s="708"/>
      <c r="L385" s="335"/>
      <c r="M385" s="335"/>
      <c r="N385" s="708"/>
      <c r="O385" s="113"/>
      <c r="P385" s="708"/>
      <c r="Q385" s="335"/>
      <c r="R385" s="335"/>
      <c r="S385" s="347"/>
      <c r="T385" s="708"/>
      <c r="U385" s="335"/>
      <c r="V385" s="335"/>
    </row>
    <row r="386" spans="2:22" ht="15.6">
      <c r="B386" s="112" t="s">
        <v>145</v>
      </c>
      <c r="C386" s="55" t="s">
        <v>14</v>
      </c>
      <c r="D386" s="113">
        <v>130</v>
      </c>
      <c r="E386" s="68" t="s">
        <v>140</v>
      </c>
      <c r="F386" s="56"/>
      <c r="G386" s="56"/>
      <c r="H386" s="56"/>
      <c r="I386" s="56"/>
      <c r="J386" s="708"/>
      <c r="K386" s="708"/>
      <c r="L386" s="335"/>
      <c r="M386" s="335"/>
      <c r="N386" s="708"/>
      <c r="O386" s="113"/>
      <c r="P386" s="708"/>
      <c r="Q386" s="335"/>
      <c r="R386" s="335"/>
      <c r="S386" s="347"/>
      <c r="T386" s="708"/>
      <c r="U386" s="335"/>
      <c r="V386" s="335"/>
    </row>
    <row r="387" spans="2:22" ht="15.6">
      <c r="B387" s="112" t="s">
        <v>145</v>
      </c>
      <c r="C387" s="55" t="s">
        <v>12</v>
      </c>
      <c r="D387" s="113">
        <v>90</v>
      </c>
      <c r="E387" s="68" t="s">
        <v>137</v>
      </c>
      <c r="F387" s="56">
        <v>42</v>
      </c>
      <c r="G387" s="677">
        <v>94424</v>
      </c>
      <c r="H387" s="677">
        <v>94424</v>
      </c>
      <c r="I387" s="678">
        <v>3.57</v>
      </c>
      <c r="J387" s="679">
        <v>87.382349826315306</v>
      </c>
      <c r="K387" s="679">
        <v>5.4029044551428193E-2</v>
      </c>
      <c r="L387" s="679">
        <v>87.276452898994506</v>
      </c>
      <c r="M387" s="679">
        <v>87.488246753636204</v>
      </c>
      <c r="N387" s="679">
        <v>16.602400949098001</v>
      </c>
      <c r="O387" s="680">
        <v>103</v>
      </c>
      <c r="P387" s="679">
        <v>0.30231275590816037</v>
      </c>
      <c r="Q387" s="679">
        <v>102.40746699842001</v>
      </c>
      <c r="R387" s="679">
        <v>103.44253300158</v>
      </c>
      <c r="S387" s="679">
        <v>0.62732991612301903</v>
      </c>
      <c r="T387" s="679">
        <v>1.5735084078070201E-3</v>
      </c>
      <c r="U387" s="679">
        <v>0.62424589629002003</v>
      </c>
      <c r="V387" s="679">
        <v>0.63041393595601802</v>
      </c>
    </row>
    <row r="388" spans="2:22" ht="15.6">
      <c r="B388" s="112" t="s">
        <v>145</v>
      </c>
      <c r="C388" s="55" t="s">
        <v>12</v>
      </c>
      <c r="D388" s="113">
        <v>90</v>
      </c>
      <c r="E388" s="68" t="s">
        <v>138</v>
      </c>
      <c r="F388" s="56">
        <v>42</v>
      </c>
      <c r="G388" s="677">
        <v>15869</v>
      </c>
      <c r="H388" s="677">
        <v>15869</v>
      </c>
      <c r="I388" s="678">
        <v>3.57</v>
      </c>
      <c r="J388" s="679">
        <v>85.447350179595404</v>
      </c>
      <c r="K388" s="679">
        <v>0.11805210392107515</v>
      </c>
      <c r="L388" s="679">
        <v>85.215968055910096</v>
      </c>
      <c r="M388" s="679">
        <v>85.678732303280796</v>
      </c>
      <c r="N388" s="679">
        <v>14.8704244181798</v>
      </c>
      <c r="O388" s="680">
        <v>100</v>
      </c>
      <c r="P388" s="679">
        <v>0.21397668957214527</v>
      </c>
      <c r="Q388" s="679">
        <v>99.580605688438595</v>
      </c>
      <c r="R388" s="679">
        <v>100.549394311561</v>
      </c>
      <c r="S388" s="679">
        <v>0.67238011216837901</v>
      </c>
      <c r="T388" s="679">
        <v>3.7257848997512802E-3</v>
      </c>
      <c r="U388" s="679">
        <v>0.66507770789312204</v>
      </c>
      <c r="V388" s="679">
        <v>0.67968251644363498</v>
      </c>
    </row>
    <row r="389" spans="2:22" ht="15.6">
      <c r="B389" s="112" t="s">
        <v>145</v>
      </c>
      <c r="C389" s="55" t="s">
        <v>12</v>
      </c>
      <c r="D389" s="113">
        <v>70</v>
      </c>
      <c r="E389" s="68" t="s">
        <v>139</v>
      </c>
      <c r="F389" s="56">
        <v>42</v>
      </c>
      <c r="G389" s="677">
        <v>21583</v>
      </c>
      <c r="H389" s="677">
        <v>21583</v>
      </c>
      <c r="I389" s="678">
        <v>3.57</v>
      </c>
      <c r="J389" s="679">
        <v>79.230829819765603</v>
      </c>
      <c r="K389" s="679">
        <v>7.0703240559137084E-2</v>
      </c>
      <c r="L389" s="679">
        <v>79.092251468269694</v>
      </c>
      <c r="M389" s="679">
        <v>79.369408171261398</v>
      </c>
      <c r="N389" s="679">
        <v>10.386730139880401</v>
      </c>
      <c r="O389" s="680">
        <v>87</v>
      </c>
      <c r="P389" s="679">
        <v>0.24399805057214072</v>
      </c>
      <c r="Q389" s="679">
        <v>86.521763820878604</v>
      </c>
      <c r="R389" s="679">
        <v>87.378236179121402</v>
      </c>
      <c r="S389" s="679">
        <v>0.146689524162535</v>
      </c>
      <c r="T389" s="679">
        <v>2.40822568030509E-3</v>
      </c>
      <c r="U389" s="679">
        <v>0.14196948852526201</v>
      </c>
      <c r="V389" s="679">
        <v>0.151409559799809</v>
      </c>
    </row>
    <row r="390" spans="2:22" ht="15.6">
      <c r="B390" s="112" t="s">
        <v>145</v>
      </c>
      <c r="C390" s="55" t="s">
        <v>12</v>
      </c>
      <c r="D390" s="113">
        <v>90</v>
      </c>
      <c r="E390" s="68" t="s">
        <v>140</v>
      </c>
      <c r="F390" s="56">
        <v>37</v>
      </c>
      <c r="G390" s="677">
        <v>355</v>
      </c>
      <c r="H390" s="677">
        <v>355</v>
      </c>
      <c r="I390" s="678">
        <v>3.57</v>
      </c>
      <c r="J390" s="679">
        <v>71.273239436619704</v>
      </c>
      <c r="K390" s="679">
        <v>1.6463029188258163</v>
      </c>
      <c r="L390" s="679">
        <v>68.046485715721104</v>
      </c>
      <c r="M390" s="679">
        <v>74.499993157518304</v>
      </c>
      <c r="N390" s="679">
        <v>30.9132418089307</v>
      </c>
      <c r="O390" s="680">
        <v>106</v>
      </c>
      <c r="P390" s="679">
        <v>2.6624333666214315</v>
      </c>
      <c r="Q390" s="679">
        <v>100.78163060142199</v>
      </c>
      <c r="R390" s="679">
        <v>111.568369398578</v>
      </c>
      <c r="S390" s="679">
        <v>0.68169014084506996</v>
      </c>
      <c r="T390" s="679">
        <v>2.4723182524505099E-2</v>
      </c>
      <c r="U390" s="679">
        <v>0.63323359313161098</v>
      </c>
      <c r="V390" s="679">
        <v>0.73014668855853004</v>
      </c>
    </row>
    <row r="391" spans="2:22" ht="15.6">
      <c r="B391" s="112" t="s">
        <v>145</v>
      </c>
      <c r="C391" s="55" t="s">
        <v>12</v>
      </c>
      <c r="D391" s="113">
        <v>70</v>
      </c>
      <c r="E391" s="68" t="s">
        <v>137</v>
      </c>
      <c r="F391" s="56"/>
      <c r="G391" s="56"/>
      <c r="H391" s="56"/>
      <c r="I391" s="56"/>
      <c r="J391" s="708"/>
      <c r="K391" s="708"/>
      <c r="L391" s="335"/>
      <c r="M391" s="335"/>
      <c r="N391" s="708"/>
      <c r="O391" s="113"/>
      <c r="P391" s="708"/>
      <c r="Q391" s="335"/>
      <c r="R391" s="335"/>
      <c r="S391" s="347"/>
      <c r="T391" s="708"/>
      <c r="U391" s="335"/>
      <c r="V391" s="335"/>
    </row>
    <row r="392" spans="2:22" ht="15.6">
      <c r="B392" s="112" t="s">
        <v>145</v>
      </c>
      <c r="C392" s="55" t="s">
        <v>12</v>
      </c>
      <c r="D392" s="113">
        <v>70</v>
      </c>
      <c r="E392" s="68" t="s">
        <v>138</v>
      </c>
      <c r="F392" s="56"/>
      <c r="G392" s="56"/>
      <c r="H392" s="56"/>
      <c r="I392" s="56"/>
      <c r="J392" s="708"/>
      <c r="K392" s="708"/>
      <c r="L392" s="335"/>
      <c r="M392" s="335"/>
      <c r="N392" s="708"/>
      <c r="O392" s="113"/>
      <c r="P392" s="708"/>
      <c r="Q392" s="335"/>
      <c r="R392" s="335"/>
      <c r="S392" s="347"/>
      <c r="T392" s="708"/>
      <c r="U392" s="335"/>
      <c r="V392" s="335"/>
    </row>
    <row r="393" spans="2:22" ht="15.6">
      <c r="B393" s="112" t="s">
        <v>145</v>
      </c>
      <c r="C393" s="55" t="s">
        <v>12</v>
      </c>
      <c r="D393" s="113">
        <v>70</v>
      </c>
      <c r="E393" s="68" t="s">
        <v>139</v>
      </c>
      <c r="F393" s="56"/>
      <c r="G393" s="56"/>
      <c r="H393" s="56"/>
      <c r="I393" s="56"/>
      <c r="J393" s="708"/>
      <c r="K393" s="708"/>
      <c r="L393" s="335"/>
      <c r="M393" s="335"/>
      <c r="N393" s="708"/>
      <c r="O393" s="113"/>
      <c r="P393" s="708"/>
      <c r="Q393" s="335"/>
      <c r="R393" s="335"/>
      <c r="S393" s="347"/>
      <c r="T393" s="708"/>
      <c r="U393" s="335"/>
      <c r="V393" s="335"/>
    </row>
    <row r="394" spans="2:22" ht="15.6">
      <c r="B394" s="112" t="s">
        <v>145</v>
      </c>
      <c r="C394" s="55" t="s">
        <v>12</v>
      </c>
      <c r="D394" s="113">
        <v>70</v>
      </c>
      <c r="E394" s="68" t="s">
        <v>140</v>
      </c>
      <c r="F394" s="56"/>
      <c r="G394" s="56"/>
      <c r="H394" s="56"/>
      <c r="I394" s="56"/>
      <c r="J394" s="708"/>
      <c r="K394" s="708"/>
      <c r="L394" s="335"/>
      <c r="M394" s="335"/>
      <c r="N394" s="708"/>
      <c r="O394" s="113"/>
      <c r="P394" s="708"/>
      <c r="Q394" s="335"/>
      <c r="R394" s="335"/>
      <c r="S394" s="347"/>
      <c r="T394" s="708"/>
      <c r="U394" s="335"/>
      <c r="V394" s="335"/>
    </row>
    <row r="395" spans="2:22" ht="15.6">
      <c r="B395" s="112" t="s">
        <v>145</v>
      </c>
      <c r="C395" s="55" t="s">
        <v>12</v>
      </c>
      <c r="D395" s="113">
        <v>80</v>
      </c>
      <c r="E395" s="68" t="s">
        <v>137</v>
      </c>
      <c r="F395" s="56"/>
      <c r="G395" s="56"/>
      <c r="H395" s="56"/>
      <c r="I395" s="56"/>
      <c r="J395" s="708"/>
      <c r="K395" s="708"/>
      <c r="L395" s="335"/>
      <c r="M395" s="335"/>
      <c r="N395" s="708"/>
      <c r="O395" s="113"/>
      <c r="P395" s="708"/>
      <c r="Q395" s="335"/>
      <c r="R395" s="335"/>
      <c r="S395" s="347"/>
      <c r="T395" s="708"/>
      <c r="U395" s="335"/>
      <c r="V395" s="335"/>
    </row>
    <row r="396" spans="2:22" ht="15.6">
      <c r="B396" s="112" t="s">
        <v>145</v>
      </c>
      <c r="C396" s="55" t="s">
        <v>12</v>
      </c>
      <c r="D396" s="113">
        <v>80</v>
      </c>
      <c r="E396" s="68" t="s">
        <v>138</v>
      </c>
      <c r="F396" s="56"/>
      <c r="G396" s="56"/>
      <c r="H396" s="56"/>
      <c r="I396" s="56"/>
      <c r="J396" s="708"/>
      <c r="K396" s="708"/>
      <c r="L396" s="335"/>
      <c r="M396" s="335"/>
      <c r="N396" s="708"/>
      <c r="O396" s="113"/>
      <c r="P396" s="708"/>
      <c r="Q396" s="335"/>
      <c r="R396" s="335"/>
      <c r="S396" s="347"/>
      <c r="T396" s="708"/>
      <c r="U396" s="335"/>
      <c r="V396" s="335"/>
    </row>
    <row r="397" spans="2:22" ht="15.6">
      <c r="B397" s="112" t="s">
        <v>145</v>
      </c>
      <c r="C397" s="55" t="s">
        <v>12</v>
      </c>
      <c r="D397" s="113">
        <v>80</v>
      </c>
      <c r="E397" s="68" t="s">
        <v>139</v>
      </c>
      <c r="F397" s="56"/>
      <c r="G397" s="56"/>
      <c r="H397" s="56"/>
      <c r="I397" s="56"/>
      <c r="J397" s="708"/>
      <c r="K397" s="708"/>
      <c r="L397" s="335"/>
      <c r="M397" s="335"/>
      <c r="N397" s="708"/>
      <c r="O397" s="113"/>
      <c r="P397" s="708"/>
      <c r="Q397" s="335"/>
      <c r="R397" s="335"/>
      <c r="S397" s="347"/>
      <c r="T397" s="708"/>
      <c r="U397" s="335"/>
      <c r="V397" s="335"/>
    </row>
    <row r="398" spans="2:22" ht="15.6">
      <c r="B398" s="112" t="s">
        <v>145</v>
      </c>
      <c r="C398" s="55" t="s">
        <v>12</v>
      </c>
      <c r="D398" s="113">
        <v>80</v>
      </c>
      <c r="E398" s="68" t="s">
        <v>140</v>
      </c>
      <c r="F398" s="56"/>
      <c r="G398" s="56"/>
      <c r="H398" s="56"/>
      <c r="I398" s="56"/>
      <c r="J398" s="708"/>
      <c r="K398" s="708"/>
      <c r="L398" s="335"/>
      <c r="M398" s="335"/>
      <c r="N398" s="708"/>
      <c r="O398" s="113"/>
      <c r="P398" s="708"/>
      <c r="Q398" s="335"/>
      <c r="R398" s="335"/>
      <c r="S398" s="347"/>
      <c r="T398" s="708"/>
      <c r="U398" s="335"/>
      <c r="V398" s="335"/>
    </row>
    <row r="399" spans="2:22" ht="15.6">
      <c r="B399" s="112" t="s">
        <v>145</v>
      </c>
      <c r="C399" s="55" t="s">
        <v>12</v>
      </c>
      <c r="D399" s="113">
        <v>90</v>
      </c>
      <c r="E399" s="68" t="s">
        <v>137</v>
      </c>
      <c r="F399" s="56"/>
      <c r="G399" s="56"/>
      <c r="H399" s="56"/>
      <c r="I399" s="56"/>
      <c r="J399" s="708"/>
      <c r="K399" s="708"/>
      <c r="L399" s="335"/>
      <c r="M399" s="335"/>
      <c r="N399" s="708"/>
      <c r="O399" s="113"/>
      <c r="P399" s="708"/>
      <c r="Q399" s="335"/>
      <c r="R399" s="335"/>
      <c r="S399" s="347"/>
      <c r="T399" s="708"/>
      <c r="U399" s="335"/>
      <c r="V399" s="335"/>
    </row>
    <row r="400" spans="2:22" ht="15.6">
      <c r="B400" s="112" t="s">
        <v>145</v>
      </c>
      <c r="C400" s="55" t="s">
        <v>12</v>
      </c>
      <c r="D400" s="113">
        <v>90</v>
      </c>
      <c r="E400" s="68" t="s">
        <v>138</v>
      </c>
      <c r="F400" s="56"/>
      <c r="G400" s="56"/>
      <c r="H400" s="56"/>
      <c r="I400" s="56"/>
      <c r="J400" s="708"/>
      <c r="K400" s="708"/>
      <c r="L400" s="335"/>
      <c r="M400" s="335"/>
      <c r="N400" s="708"/>
      <c r="O400" s="113"/>
      <c r="P400" s="708"/>
      <c r="Q400" s="335"/>
      <c r="R400" s="335"/>
      <c r="S400" s="347"/>
      <c r="T400" s="708"/>
      <c r="U400" s="335"/>
      <c r="V400" s="335"/>
    </row>
    <row r="401" spans="2:22" ht="15.6">
      <c r="B401" s="112" t="s">
        <v>145</v>
      </c>
      <c r="C401" s="55" t="s">
        <v>12</v>
      </c>
      <c r="D401" s="113">
        <v>90</v>
      </c>
      <c r="E401" s="68" t="s">
        <v>139</v>
      </c>
      <c r="F401" s="56"/>
      <c r="G401" s="56"/>
      <c r="H401" s="56"/>
      <c r="I401" s="56"/>
      <c r="J401" s="708"/>
      <c r="K401" s="708"/>
      <c r="L401" s="335"/>
      <c r="M401" s="335"/>
      <c r="N401" s="708"/>
      <c r="O401" s="113"/>
      <c r="P401" s="708"/>
      <c r="Q401" s="335"/>
      <c r="R401" s="335"/>
      <c r="S401" s="347"/>
      <c r="T401" s="708"/>
      <c r="U401" s="335"/>
      <c r="V401" s="335"/>
    </row>
    <row r="402" spans="2:22" ht="15.6">
      <c r="B402" s="112" t="s">
        <v>145</v>
      </c>
      <c r="C402" s="55" t="s">
        <v>12</v>
      </c>
      <c r="D402" s="113">
        <v>90</v>
      </c>
      <c r="E402" s="68" t="s">
        <v>140</v>
      </c>
      <c r="F402" s="56"/>
      <c r="G402" s="56"/>
      <c r="H402" s="56"/>
      <c r="I402" s="56"/>
      <c r="J402" s="708"/>
      <c r="K402" s="708"/>
      <c r="L402" s="335"/>
      <c r="M402" s="335"/>
      <c r="N402" s="708"/>
      <c r="O402" s="113"/>
      <c r="P402" s="708"/>
      <c r="Q402" s="335"/>
      <c r="R402" s="335"/>
      <c r="S402" s="347"/>
      <c r="T402" s="708"/>
      <c r="U402" s="335"/>
      <c r="V402" s="335"/>
    </row>
    <row r="403" spans="2:22" ht="15.6">
      <c r="B403" s="112" t="s">
        <v>145</v>
      </c>
      <c r="C403" s="55" t="s">
        <v>12</v>
      </c>
      <c r="D403" s="113">
        <v>100</v>
      </c>
      <c r="E403" s="68" t="s">
        <v>137</v>
      </c>
      <c r="F403" s="56"/>
      <c r="G403" s="56"/>
      <c r="H403" s="56"/>
      <c r="I403" s="56"/>
      <c r="J403" s="708"/>
      <c r="K403" s="708"/>
      <c r="L403" s="335"/>
      <c r="M403" s="335"/>
      <c r="N403" s="708"/>
      <c r="O403" s="113"/>
      <c r="P403" s="708"/>
      <c r="Q403" s="335"/>
      <c r="R403" s="335"/>
      <c r="S403" s="347"/>
      <c r="T403" s="708"/>
      <c r="U403" s="335"/>
      <c r="V403" s="335"/>
    </row>
    <row r="404" spans="2:22" ht="15.6">
      <c r="B404" s="112" t="s">
        <v>145</v>
      </c>
      <c r="C404" s="55" t="s">
        <v>12</v>
      </c>
      <c r="D404" s="113">
        <v>100</v>
      </c>
      <c r="E404" s="68" t="s">
        <v>138</v>
      </c>
      <c r="F404" s="56"/>
      <c r="G404" s="56"/>
      <c r="H404" s="56"/>
      <c r="I404" s="56"/>
      <c r="J404" s="708"/>
      <c r="K404" s="708"/>
      <c r="L404" s="335"/>
      <c r="M404" s="335"/>
      <c r="N404" s="708"/>
      <c r="O404" s="113"/>
      <c r="P404" s="708"/>
      <c r="Q404" s="335"/>
      <c r="R404" s="335"/>
      <c r="S404" s="347"/>
      <c r="T404" s="708"/>
      <c r="U404" s="335"/>
      <c r="V404" s="335"/>
    </row>
    <row r="405" spans="2:22" ht="15.6">
      <c r="B405" s="112" t="s">
        <v>145</v>
      </c>
      <c r="C405" s="55" t="s">
        <v>12</v>
      </c>
      <c r="D405" s="113">
        <v>100</v>
      </c>
      <c r="E405" s="68" t="s">
        <v>139</v>
      </c>
      <c r="F405" s="56"/>
      <c r="G405" s="56"/>
      <c r="H405" s="56"/>
      <c r="I405" s="56"/>
      <c r="J405" s="708"/>
      <c r="K405" s="708"/>
      <c r="L405" s="335"/>
      <c r="M405" s="335"/>
      <c r="N405" s="708"/>
      <c r="O405" s="113"/>
      <c r="P405" s="708"/>
      <c r="Q405" s="335"/>
      <c r="R405" s="335"/>
      <c r="S405" s="347"/>
      <c r="T405" s="708"/>
      <c r="U405" s="335"/>
      <c r="V405" s="335"/>
    </row>
    <row r="406" spans="2:22" ht="15.6">
      <c r="B406" s="112" t="s">
        <v>145</v>
      </c>
      <c r="C406" s="55" t="s">
        <v>12</v>
      </c>
      <c r="D406" s="113">
        <v>100</v>
      </c>
      <c r="E406" s="68" t="s">
        <v>140</v>
      </c>
      <c r="F406" s="56"/>
      <c r="G406" s="56"/>
      <c r="H406" s="56"/>
      <c r="I406" s="56"/>
      <c r="J406" s="708"/>
      <c r="K406" s="708"/>
      <c r="L406" s="335"/>
      <c r="M406" s="335"/>
      <c r="N406" s="708"/>
      <c r="O406" s="113"/>
      <c r="P406" s="708"/>
      <c r="Q406" s="335"/>
      <c r="R406" s="335"/>
      <c r="S406" s="347"/>
      <c r="T406" s="708"/>
      <c r="U406" s="335"/>
      <c r="V406" s="335"/>
    </row>
    <row r="407" spans="2:22" ht="15.6">
      <c r="B407" s="112" t="s">
        <v>145</v>
      </c>
      <c r="C407" s="55" t="s">
        <v>10</v>
      </c>
      <c r="D407" s="113">
        <v>30</v>
      </c>
      <c r="E407" s="68" t="s">
        <v>137</v>
      </c>
      <c r="F407" s="56"/>
      <c r="G407" s="56"/>
      <c r="H407" s="56"/>
      <c r="I407" s="56"/>
      <c r="J407" s="708"/>
      <c r="K407" s="708"/>
      <c r="L407" s="335"/>
      <c r="M407" s="335"/>
      <c r="N407" s="708"/>
      <c r="O407" s="113"/>
      <c r="P407" s="708"/>
      <c r="Q407" s="335"/>
      <c r="R407" s="335"/>
      <c r="S407" s="347"/>
      <c r="T407" s="708"/>
      <c r="U407" s="335"/>
      <c r="V407" s="335"/>
    </row>
    <row r="408" spans="2:22" ht="15.6">
      <c r="B408" s="112" t="s">
        <v>145</v>
      </c>
      <c r="C408" s="55" t="s">
        <v>10</v>
      </c>
      <c r="D408" s="113">
        <v>30</v>
      </c>
      <c r="E408" s="68" t="s">
        <v>138</v>
      </c>
      <c r="F408" s="56"/>
      <c r="G408" s="56"/>
      <c r="H408" s="56"/>
      <c r="I408" s="56"/>
      <c r="J408" s="708"/>
      <c r="K408" s="708"/>
      <c r="L408" s="335"/>
      <c r="M408" s="335"/>
      <c r="N408" s="708"/>
      <c r="O408" s="113"/>
      <c r="P408" s="708"/>
      <c r="Q408" s="335"/>
      <c r="R408" s="335"/>
      <c r="S408" s="347"/>
      <c r="T408" s="708"/>
      <c r="U408" s="335"/>
      <c r="V408" s="335"/>
    </row>
    <row r="409" spans="2:22" ht="15.6">
      <c r="B409" s="112" t="s">
        <v>145</v>
      </c>
      <c r="C409" s="55" t="s">
        <v>10</v>
      </c>
      <c r="D409" s="113">
        <v>30</v>
      </c>
      <c r="E409" s="68" t="s">
        <v>139</v>
      </c>
      <c r="F409" s="56"/>
      <c r="G409" s="56"/>
      <c r="H409" s="56"/>
      <c r="I409" s="56"/>
      <c r="J409" s="708"/>
      <c r="K409" s="708"/>
      <c r="L409" s="335"/>
      <c r="M409" s="335"/>
      <c r="N409" s="708"/>
      <c r="O409" s="113"/>
      <c r="P409" s="708"/>
      <c r="Q409" s="335"/>
      <c r="R409" s="335"/>
      <c r="S409" s="347"/>
      <c r="T409" s="708"/>
      <c r="U409" s="335"/>
      <c r="V409" s="335"/>
    </row>
    <row r="410" spans="2:22" ht="15.6">
      <c r="B410" s="112" t="s">
        <v>145</v>
      </c>
      <c r="C410" s="55" t="s">
        <v>10</v>
      </c>
      <c r="D410" s="113">
        <v>30</v>
      </c>
      <c r="E410" s="68" t="s">
        <v>140</v>
      </c>
      <c r="F410" s="56"/>
      <c r="G410" s="56"/>
      <c r="H410" s="56"/>
      <c r="I410" s="56"/>
      <c r="J410" s="708"/>
      <c r="K410" s="708"/>
      <c r="L410" s="335"/>
      <c r="M410" s="335"/>
      <c r="N410" s="708"/>
      <c r="O410" s="113"/>
      <c r="P410" s="708"/>
      <c r="Q410" s="335"/>
      <c r="R410" s="335"/>
      <c r="S410" s="347"/>
      <c r="T410" s="708"/>
      <c r="U410" s="335"/>
      <c r="V410" s="335"/>
    </row>
    <row r="411" spans="2:22" ht="15.6">
      <c r="B411" s="112" t="s">
        <v>145</v>
      </c>
      <c r="C411" s="55" t="s">
        <v>10</v>
      </c>
      <c r="D411" s="113">
        <v>50</v>
      </c>
      <c r="E411" s="68" t="s">
        <v>137</v>
      </c>
      <c r="F411" s="56">
        <v>22</v>
      </c>
      <c r="G411" s="677">
        <v>74132</v>
      </c>
      <c r="H411" s="677">
        <v>74132</v>
      </c>
      <c r="I411" s="676">
        <v>2.35</v>
      </c>
      <c r="J411" s="679">
        <v>59.996115038040301</v>
      </c>
      <c r="K411" s="679">
        <v>4.8556292256072005E-2</v>
      </c>
      <c r="L411" s="679">
        <v>59.9009447052184</v>
      </c>
      <c r="M411" s="679">
        <v>60.091285370862103</v>
      </c>
      <c r="N411" s="679">
        <v>13.220542135779001</v>
      </c>
      <c r="O411" s="680">
        <v>72</v>
      </c>
      <c r="P411" s="679">
        <v>0.18631827509592069</v>
      </c>
      <c r="Q411" s="679">
        <v>71.634816180811995</v>
      </c>
      <c r="R411" s="679">
        <v>72.305183819188002</v>
      </c>
      <c r="S411" s="679">
        <v>0.20412237630173199</v>
      </c>
      <c r="T411" s="679">
        <v>1.4803540511650101E-3</v>
      </c>
      <c r="U411" s="679">
        <v>0.20122093565419399</v>
      </c>
      <c r="V411" s="679">
        <v>0.20702381694927</v>
      </c>
    </row>
    <row r="412" spans="2:22" ht="15.6">
      <c r="B412" s="112" t="s">
        <v>145</v>
      </c>
      <c r="C412" s="55" t="s">
        <v>10</v>
      </c>
      <c r="D412" s="113">
        <v>50</v>
      </c>
      <c r="E412" s="68" t="s">
        <v>138</v>
      </c>
      <c r="F412" s="56">
        <v>22</v>
      </c>
      <c r="G412" s="677">
        <v>11802</v>
      </c>
      <c r="H412" s="677">
        <v>11802</v>
      </c>
      <c r="I412" s="676">
        <v>2.35</v>
      </c>
      <c r="J412" s="679">
        <v>61.133960345704097</v>
      </c>
      <c r="K412" s="679">
        <v>0.12118595730464198</v>
      </c>
      <c r="L412" s="679">
        <v>60.896435869386998</v>
      </c>
      <c r="M412" s="679">
        <v>61.371484822021202</v>
      </c>
      <c r="N412" s="679">
        <v>13.1641716936316</v>
      </c>
      <c r="O412" s="680">
        <v>73</v>
      </c>
      <c r="P412" s="679">
        <v>0.45628883063678832</v>
      </c>
      <c r="Q412" s="679">
        <v>72.105673891951895</v>
      </c>
      <c r="R412" s="679">
        <v>73.564326108048107</v>
      </c>
      <c r="S412" s="679">
        <v>0.171326893746823</v>
      </c>
      <c r="T412" s="679">
        <v>3.46837931570416E-3</v>
      </c>
      <c r="U412" s="679">
        <v>0.16452899514969799</v>
      </c>
      <c r="V412" s="679">
        <v>0.17812479234394701</v>
      </c>
    </row>
    <row r="413" spans="2:22" ht="15.6">
      <c r="B413" s="112" t="s">
        <v>145</v>
      </c>
      <c r="C413" s="55" t="s">
        <v>10</v>
      </c>
      <c r="D413" s="113">
        <v>50</v>
      </c>
      <c r="E413" s="68" t="s">
        <v>139</v>
      </c>
      <c r="F413" s="56">
        <v>22</v>
      </c>
      <c r="G413" s="677">
        <v>15285</v>
      </c>
      <c r="H413" s="677">
        <v>15285</v>
      </c>
      <c r="I413" s="676">
        <v>2.35</v>
      </c>
      <c r="J413" s="679">
        <v>61.190121033693202</v>
      </c>
      <c r="K413" s="679">
        <v>9.7050134590103115E-2</v>
      </c>
      <c r="L413" s="679">
        <v>60.9999027698966</v>
      </c>
      <c r="M413" s="679">
        <v>61.380339297489698</v>
      </c>
      <c r="N413" s="679">
        <v>11.9978229843822</v>
      </c>
      <c r="O413" s="680">
        <v>73</v>
      </c>
      <c r="P413" s="679">
        <v>0.18486133384244882</v>
      </c>
      <c r="Q413" s="679">
        <v>72.6376717856688</v>
      </c>
      <c r="R413" s="679">
        <v>73.452328214331203</v>
      </c>
      <c r="S413" s="679">
        <v>0.14151128557409201</v>
      </c>
      <c r="T413" s="679">
        <v>2.81922742718283E-3</v>
      </c>
      <c r="U413" s="679">
        <v>0.13598570130900101</v>
      </c>
      <c r="V413" s="679">
        <v>0.14703686983918299</v>
      </c>
    </row>
    <row r="414" spans="2:22" ht="15.6">
      <c r="B414" s="112" t="s">
        <v>145</v>
      </c>
      <c r="C414" s="55" t="s">
        <v>10</v>
      </c>
      <c r="D414" s="113">
        <v>50</v>
      </c>
      <c r="E414" s="68" t="s">
        <v>140</v>
      </c>
      <c r="F414" s="56">
        <v>22</v>
      </c>
      <c r="G414" s="677">
        <v>308</v>
      </c>
      <c r="H414" s="677">
        <v>308</v>
      </c>
      <c r="I414" s="676">
        <v>2.35</v>
      </c>
      <c r="J414" s="679">
        <v>48.146103896103902</v>
      </c>
      <c r="K414" s="679">
        <v>1.0330880132100009</v>
      </c>
      <c r="L414" s="679">
        <v>46.121251390212301</v>
      </c>
      <c r="M414" s="679">
        <v>50.170956401995497</v>
      </c>
      <c r="N414" s="679">
        <v>18.059476955270998</v>
      </c>
      <c r="O414" s="680">
        <v>64</v>
      </c>
      <c r="P414" s="679">
        <v>1.4998990900763782</v>
      </c>
      <c r="Q414" s="679">
        <v>61.060197783450299</v>
      </c>
      <c r="R414" s="679">
        <v>66.659802216549707</v>
      </c>
      <c r="S414" s="679">
        <v>0.52272727272727304</v>
      </c>
      <c r="T414" s="679">
        <v>2.8460696929661002E-2</v>
      </c>
      <c r="U414" s="679">
        <v>0.46694533133022698</v>
      </c>
      <c r="V414" s="679">
        <v>0.57850921412431899</v>
      </c>
    </row>
    <row r="415" spans="2:22" ht="15.6">
      <c r="B415" s="112" t="s">
        <v>145</v>
      </c>
      <c r="C415" s="55" t="s">
        <v>10</v>
      </c>
      <c r="D415" s="113">
        <v>70</v>
      </c>
      <c r="E415" s="68" t="s">
        <v>137</v>
      </c>
      <c r="F415" s="56"/>
      <c r="G415" s="56"/>
      <c r="H415" s="56"/>
      <c r="I415" s="707"/>
      <c r="J415" s="113"/>
      <c r="K415" s="708"/>
      <c r="L415" s="335"/>
      <c r="M415" s="335"/>
      <c r="N415" s="708"/>
      <c r="O415" s="113"/>
      <c r="P415" s="708"/>
      <c r="Q415" s="335"/>
      <c r="R415" s="335"/>
      <c r="S415" s="347"/>
      <c r="T415" s="708"/>
      <c r="U415" s="335"/>
      <c r="V415" s="335"/>
    </row>
    <row r="416" spans="2:22" ht="15.6">
      <c r="B416" s="112" t="s">
        <v>145</v>
      </c>
      <c r="C416" s="55" t="s">
        <v>10</v>
      </c>
      <c r="D416" s="113">
        <v>70</v>
      </c>
      <c r="E416" s="68" t="s">
        <v>138</v>
      </c>
      <c r="F416" s="56"/>
      <c r="G416" s="56"/>
      <c r="H416" s="56"/>
      <c r="I416" s="707"/>
      <c r="J416" s="113"/>
      <c r="K416" s="708"/>
      <c r="L416" s="335"/>
      <c r="M416" s="335"/>
      <c r="N416" s="708"/>
      <c r="O416" s="113"/>
      <c r="P416" s="708"/>
      <c r="Q416" s="335"/>
      <c r="R416" s="335"/>
      <c r="S416" s="347"/>
      <c r="T416" s="708"/>
      <c r="U416" s="335"/>
      <c r="V416" s="335"/>
    </row>
    <row r="417" spans="2:22" ht="15.6">
      <c r="B417" s="112" t="s">
        <v>145</v>
      </c>
      <c r="C417" s="55" t="s">
        <v>10</v>
      </c>
      <c r="D417" s="113">
        <v>70</v>
      </c>
      <c r="E417" s="68" t="s">
        <v>139</v>
      </c>
      <c r="F417" s="56"/>
      <c r="G417" s="56"/>
      <c r="H417" s="56"/>
      <c r="I417" s="707"/>
      <c r="J417" s="113"/>
      <c r="K417" s="708"/>
      <c r="L417" s="335"/>
      <c r="M417" s="335"/>
      <c r="N417" s="708"/>
      <c r="O417" s="113"/>
      <c r="P417" s="708"/>
      <c r="Q417" s="335"/>
      <c r="R417" s="335"/>
      <c r="S417" s="347"/>
      <c r="T417" s="708"/>
      <c r="U417" s="335"/>
      <c r="V417" s="335"/>
    </row>
    <row r="418" spans="2:22" ht="15.6">
      <c r="B418" s="112" t="s">
        <v>145</v>
      </c>
      <c r="C418" s="55" t="s">
        <v>10</v>
      </c>
      <c r="D418" s="113">
        <v>70</v>
      </c>
      <c r="E418" s="68" t="s">
        <v>140</v>
      </c>
      <c r="F418" s="56"/>
      <c r="G418" s="56"/>
      <c r="H418" s="56"/>
      <c r="I418" s="707"/>
      <c r="J418" s="113"/>
      <c r="K418" s="708"/>
      <c r="L418" s="335"/>
      <c r="M418" s="335"/>
      <c r="N418" s="708"/>
      <c r="O418" s="113"/>
      <c r="P418" s="708"/>
      <c r="Q418" s="335"/>
      <c r="R418" s="335"/>
      <c r="S418" s="347"/>
      <c r="T418" s="708"/>
      <c r="U418" s="335"/>
      <c r="V418" s="335"/>
    </row>
    <row r="419" spans="2:22" ht="15.6">
      <c r="B419" s="120" t="s">
        <v>145</v>
      </c>
      <c r="C419" s="121" t="s">
        <v>14</v>
      </c>
      <c r="D419" s="122" t="s">
        <v>120</v>
      </c>
      <c r="E419" s="79" t="s">
        <v>121</v>
      </c>
      <c r="F419" s="122"/>
      <c r="G419" s="122"/>
      <c r="H419" s="122"/>
      <c r="I419" s="709"/>
      <c r="J419" s="348"/>
      <c r="K419" s="710"/>
      <c r="L419" s="343"/>
      <c r="M419" s="343"/>
      <c r="N419" s="710"/>
      <c r="O419" s="348"/>
      <c r="P419" s="710"/>
      <c r="Q419" s="343"/>
      <c r="R419" s="343"/>
      <c r="S419" s="349"/>
      <c r="T419" s="710"/>
      <c r="U419" s="343"/>
      <c r="V419" s="343"/>
    </row>
    <row r="420" spans="2:22" ht="15.6">
      <c r="B420" s="120" t="s">
        <v>145</v>
      </c>
      <c r="C420" s="121" t="s">
        <v>14</v>
      </c>
      <c r="D420" s="122" t="s">
        <v>122</v>
      </c>
      <c r="E420" s="79" t="s">
        <v>121</v>
      </c>
      <c r="F420" s="122"/>
      <c r="G420" s="122"/>
      <c r="H420" s="122"/>
      <c r="I420" s="709"/>
      <c r="J420" s="348"/>
      <c r="K420" s="710"/>
      <c r="L420" s="343"/>
      <c r="M420" s="343"/>
      <c r="N420" s="710"/>
      <c r="O420" s="348"/>
      <c r="P420" s="710"/>
      <c r="Q420" s="343"/>
      <c r="R420" s="343"/>
      <c r="S420" s="349"/>
      <c r="T420" s="710"/>
      <c r="U420" s="343"/>
      <c r="V420" s="343"/>
    </row>
    <row r="421" spans="2:22" ht="15.6">
      <c r="B421" s="120" t="s">
        <v>145</v>
      </c>
      <c r="C421" s="121" t="s">
        <v>14</v>
      </c>
      <c r="D421" s="122" t="s">
        <v>123</v>
      </c>
      <c r="E421" s="79" t="s">
        <v>121</v>
      </c>
      <c r="F421" s="122"/>
      <c r="G421" s="122"/>
      <c r="H421" s="122"/>
      <c r="I421" s="709"/>
      <c r="J421" s="348"/>
      <c r="K421" s="710"/>
      <c r="L421" s="343"/>
      <c r="M421" s="343"/>
      <c r="N421" s="710"/>
      <c r="O421" s="348"/>
      <c r="P421" s="710"/>
      <c r="Q421" s="343"/>
      <c r="R421" s="343"/>
      <c r="S421" s="349"/>
      <c r="T421" s="710"/>
      <c r="U421" s="343"/>
      <c r="V421" s="343"/>
    </row>
    <row r="422" spans="2:22" ht="15.6">
      <c r="B422" s="120" t="s">
        <v>145</v>
      </c>
      <c r="C422" s="121" t="s">
        <v>14</v>
      </c>
      <c r="D422" s="122" t="s">
        <v>124</v>
      </c>
      <c r="E422" s="79" t="s">
        <v>121</v>
      </c>
      <c r="F422" s="122"/>
      <c r="G422" s="122"/>
      <c r="H422" s="122"/>
      <c r="I422" s="709"/>
      <c r="J422" s="348"/>
      <c r="K422" s="710"/>
      <c r="L422" s="343"/>
      <c r="M422" s="343"/>
      <c r="N422" s="710"/>
      <c r="O422" s="348"/>
      <c r="P422" s="710"/>
      <c r="Q422" s="343"/>
      <c r="R422" s="343"/>
      <c r="S422" s="349"/>
      <c r="T422" s="710"/>
      <c r="U422" s="343"/>
      <c r="V422" s="343"/>
    </row>
    <row r="423" spans="2:22" ht="15.6">
      <c r="B423" s="120" t="s">
        <v>145</v>
      </c>
      <c r="C423" s="121" t="s">
        <v>692</v>
      </c>
      <c r="D423" s="122" t="s">
        <v>693</v>
      </c>
      <c r="E423" s="79" t="s">
        <v>121</v>
      </c>
      <c r="F423" s="122">
        <v>6</v>
      </c>
      <c r="G423" s="687">
        <v>250765</v>
      </c>
      <c r="H423" s="687">
        <v>250765</v>
      </c>
      <c r="I423" s="709">
        <v>0.11</v>
      </c>
      <c r="J423" s="689">
        <v>112.003042689371</v>
      </c>
      <c r="K423" s="689">
        <v>4.5138545850507548E-2</v>
      </c>
      <c r="L423" s="689">
        <v>111.91457113950401</v>
      </c>
      <c r="M423" s="689">
        <v>112.091514239237</v>
      </c>
      <c r="N423" s="689">
        <v>22.604083790410002</v>
      </c>
      <c r="O423" s="690">
        <v>137</v>
      </c>
      <c r="P423" s="689">
        <v>0.49667743577449636</v>
      </c>
      <c r="Q423" s="689">
        <v>136.02651222588199</v>
      </c>
      <c r="R423" s="689">
        <v>137.583487774118</v>
      </c>
      <c r="S423" s="689">
        <v>0.58924092277630502</v>
      </c>
      <c r="T423" s="689">
        <v>9.824412181509601E-4</v>
      </c>
      <c r="U423" s="689">
        <v>0.58731537335661299</v>
      </c>
      <c r="V423" s="689">
        <v>0.59116647219599705</v>
      </c>
    </row>
    <row r="424" spans="2:22" ht="15.6">
      <c r="B424" s="120" t="s">
        <v>145</v>
      </c>
      <c r="C424" s="121" t="s">
        <v>691</v>
      </c>
      <c r="D424" s="122" t="s">
        <v>125</v>
      </c>
      <c r="E424" s="79" t="s">
        <v>121</v>
      </c>
      <c r="F424" s="122">
        <v>10</v>
      </c>
      <c r="G424" s="687">
        <v>283019</v>
      </c>
      <c r="H424" s="687">
        <v>283019</v>
      </c>
      <c r="I424" s="709">
        <v>0.11</v>
      </c>
      <c r="J424" s="689">
        <v>107.815422286136</v>
      </c>
      <c r="K424" s="689">
        <v>4.0341572718366581E-2</v>
      </c>
      <c r="L424" s="689">
        <v>107.736352803608</v>
      </c>
      <c r="M424" s="689">
        <v>107.89449176866501</v>
      </c>
      <c r="N424" s="689">
        <v>21.461829693420601</v>
      </c>
      <c r="O424" s="690">
        <v>131</v>
      </c>
      <c r="P424" s="689">
        <v>0</v>
      </c>
      <c r="Q424" s="689">
        <v>131</v>
      </c>
      <c r="R424" s="689">
        <v>131</v>
      </c>
      <c r="S424" s="689">
        <v>0.53720421597136603</v>
      </c>
      <c r="T424" s="689">
        <v>9.3725249908243398E-4</v>
      </c>
      <c r="U424" s="689">
        <v>0.53536723481425397</v>
      </c>
      <c r="V424" s="689">
        <v>0.53904119712847798</v>
      </c>
    </row>
    <row r="425" spans="2:22" ht="15.6">
      <c r="B425" s="120" t="s">
        <v>145</v>
      </c>
      <c r="C425" s="121" t="s">
        <v>12</v>
      </c>
      <c r="D425" s="122" t="s">
        <v>129</v>
      </c>
      <c r="E425" s="79" t="s">
        <v>121</v>
      </c>
      <c r="F425" s="122"/>
      <c r="G425" s="122"/>
      <c r="H425" s="122"/>
      <c r="I425" s="709"/>
      <c r="J425" s="710"/>
      <c r="K425" s="710"/>
      <c r="L425" s="343"/>
      <c r="M425" s="343"/>
      <c r="N425" s="710"/>
      <c r="O425" s="348"/>
      <c r="P425" s="710"/>
      <c r="Q425" s="343"/>
      <c r="R425" s="343"/>
      <c r="S425" s="349"/>
      <c r="T425" s="710"/>
      <c r="U425" s="343"/>
      <c r="V425" s="343"/>
    </row>
    <row r="426" spans="2:22" ht="15.6">
      <c r="B426" s="120" t="s">
        <v>145</v>
      </c>
      <c r="C426" s="121" t="s">
        <v>12</v>
      </c>
      <c r="D426" s="122" t="s">
        <v>130</v>
      </c>
      <c r="E426" s="79" t="s">
        <v>121</v>
      </c>
      <c r="F426" s="122"/>
      <c r="G426" s="122"/>
      <c r="H426" s="122"/>
      <c r="I426" s="709"/>
      <c r="J426" s="710"/>
      <c r="K426" s="710"/>
      <c r="L426" s="343"/>
      <c r="M426" s="343"/>
      <c r="N426" s="710"/>
      <c r="O426" s="348"/>
      <c r="P426" s="710"/>
      <c r="Q426" s="343"/>
      <c r="R426" s="343"/>
      <c r="S426" s="349"/>
      <c r="T426" s="710"/>
      <c r="U426" s="343"/>
      <c r="V426" s="343"/>
    </row>
    <row r="427" spans="2:22" ht="15.6">
      <c r="B427" s="120" t="s">
        <v>145</v>
      </c>
      <c r="C427" s="121" t="s">
        <v>12</v>
      </c>
      <c r="D427" s="122" t="s">
        <v>120</v>
      </c>
      <c r="E427" s="79" t="s">
        <v>121</v>
      </c>
      <c r="F427" s="122"/>
      <c r="G427" s="122"/>
      <c r="H427" s="122"/>
      <c r="I427" s="709"/>
      <c r="J427" s="710"/>
      <c r="K427" s="710"/>
      <c r="L427" s="343"/>
      <c r="M427" s="343"/>
      <c r="N427" s="710"/>
      <c r="O427" s="348"/>
      <c r="P427" s="710"/>
      <c r="Q427" s="343"/>
      <c r="R427" s="343"/>
      <c r="S427" s="349"/>
      <c r="T427" s="710"/>
      <c r="U427" s="343"/>
      <c r="V427" s="343"/>
    </row>
    <row r="428" spans="2:22" ht="15.6">
      <c r="B428" s="120" t="s">
        <v>145</v>
      </c>
      <c r="C428" s="121" t="s">
        <v>12</v>
      </c>
      <c r="D428" s="122" t="s">
        <v>122</v>
      </c>
      <c r="E428" s="79" t="s">
        <v>121</v>
      </c>
      <c r="F428" s="122">
        <v>42</v>
      </c>
      <c r="G428" s="687">
        <v>132231</v>
      </c>
      <c r="H428" s="687">
        <v>132231</v>
      </c>
      <c r="I428" s="709">
        <v>3.57</v>
      </c>
      <c r="J428" s="689">
        <v>85.776376190152106</v>
      </c>
      <c r="K428" s="689">
        <v>4.3736318363418507E-2</v>
      </c>
      <c r="L428" s="689">
        <v>85.690653006159806</v>
      </c>
      <c r="M428" s="689">
        <v>85.862099374144407</v>
      </c>
      <c r="N428" s="689">
        <v>15.904238081662401</v>
      </c>
      <c r="O428" s="690">
        <v>101</v>
      </c>
      <c r="P428" s="689">
        <v>0.18486133384234729</v>
      </c>
      <c r="Q428" s="689">
        <v>100.637671785669</v>
      </c>
      <c r="R428" s="689">
        <v>101.452328214331</v>
      </c>
      <c r="S428" s="689">
        <v>0.55443126044573499</v>
      </c>
      <c r="T428" s="689">
        <v>1.3668302136526E-3</v>
      </c>
      <c r="U428" s="689">
        <v>0.55175232243286398</v>
      </c>
      <c r="V428" s="689">
        <v>0.55711019845860699</v>
      </c>
    </row>
    <row r="429" spans="2:22" ht="15.6">
      <c r="B429" s="120" t="s">
        <v>145</v>
      </c>
      <c r="C429" s="121" t="s">
        <v>12</v>
      </c>
      <c r="D429" s="122" t="s">
        <v>123</v>
      </c>
      <c r="E429" s="79" t="s">
        <v>121</v>
      </c>
      <c r="F429" s="122"/>
      <c r="G429" s="122"/>
      <c r="H429" s="122"/>
      <c r="I429" s="709"/>
      <c r="J429" s="710"/>
      <c r="K429" s="710"/>
      <c r="L429" s="343"/>
      <c r="M429" s="689">
        <v>85.862099374144407</v>
      </c>
      <c r="N429" s="710"/>
      <c r="O429" s="348"/>
      <c r="P429" s="710"/>
      <c r="Q429" s="343"/>
      <c r="R429" s="343"/>
      <c r="S429" s="349"/>
      <c r="T429" s="710"/>
      <c r="U429" s="343"/>
      <c r="V429" s="343"/>
    </row>
    <row r="430" spans="2:22" ht="15.6">
      <c r="B430" s="120" t="s">
        <v>145</v>
      </c>
      <c r="C430" s="121" t="s">
        <v>10</v>
      </c>
      <c r="D430" s="122" t="s">
        <v>132</v>
      </c>
      <c r="E430" s="79" t="s">
        <v>121</v>
      </c>
      <c r="F430" s="122"/>
      <c r="G430" s="122"/>
      <c r="H430" s="122"/>
      <c r="I430" s="709"/>
      <c r="J430" s="710"/>
      <c r="K430" s="710"/>
      <c r="L430" s="343"/>
      <c r="M430" s="343"/>
      <c r="N430" s="710"/>
      <c r="O430" s="348"/>
      <c r="P430" s="710"/>
      <c r="Q430" s="343"/>
      <c r="R430" s="343"/>
      <c r="S430" s="349"/>
      <c r="T430" s="710"/>
      <c r="U430" s="343"/>
      <c r="V430" s="343"/>
    </row>
    <row r="431" spans="2:22" ht="15.6">
      <c r="B431" s="120" t="s">
        <v>145</v>
      </c>
      <c r="C431" s="121" t="s">
        <v>10</v>
      </c>
      <c r="D431" s="122" t="s">
        <v>133</v>
      </c>
      <c r="E431" s="79" t="s">
        <v>121</v>
      </c>
      <c r="F431" s="122">
        <v>22</v>
      </c>
      <c r="G431" s="687">
        <v>101527</v>
      </c>
      <c r="H431" s="687">
        <v>101527</v>
      </c>
      <c r="I431" s="709">
        <v>2.35</v>
      </c>
      <c r="J431" s="689">
        <v>60.272193603671901</v>
      </c>
      <c r="K431" s="689">
        <v>4.1055963775153609E-2</v>
      </c>
      <c r="L431" s="689">
        <v>60.1917239146726</v>
      </c>
      <c r="M431" s="689">
        <v>60.352663292671302</v>
      </c>
      <c r="N431" s="689">
        <v>13.081870059344601</v>
      </c>
      <c r="O431" s="690">
        <v>73</v>
      </c>
      <c r="P431" s="689">
        <v>0.30666855634617679</v>
      </c>
      <c r="Q431" s="689">
        <v>72.398929629561493</v>
      </c>
      <c r="R431" s="689">
        <v>74.191070370438496</v>
      </c>
      <c r="S431" s="689">
        <v>0.19185044372432999</v>
      </c>
      <c r="T431" s="689">
        <v>1.23576672413798E-3</v>
      </c>
      <c r="U431" s="689">
        <v>0.189428385432621</v>
      </c>
      <c r="V431" s="689">
        <v>0.19427250201603799</v>
      </c>
    </row>
    <row r="432" spans="2:22" ht="15.6">
      <c r="B432" s="120" t="s">
        <v>145</v>
      </c>
      <c r="C432" s="121" t="s">
        <v>10</v>
      </c>
      <c r="D432" s="122" t="s">
        <v>130</v>
      </c>
      <c r="E432" s="79" t="s">
        <v>121</v>
      </c>
      <c r="F432" s="122"/>
      <c r="G432" s="122"/>
      <c r="H432" s="122"/>
      <c r="I432" s="709"/>
      <c r="J432" s="710"/>
      <c r="K432" s="710"/>
      <c r="L432" s="343"/>
      <c r="M432" s="343"/>
      <c r="N432" s="710"/>
      <c r="O432" s="348"/>
      <c r="P432" s="710"/>
      <c r="Q432" s="343"/>
      <c r="R432" s="343"/>
      <c r="S432" s="349"/>
      <c r="T432" s="710"/>
      <c r="U432" s="343"/>
      <c r="V432" s="343"/>
    </row>
    <row r="433" spans="2:22" ht="15.6">
      <c r="B433" s="120" t="s">
        <v>145</v>
      </c>
      <c r="C433" s="121" t="s">
        <v>14</v>
      </c>
      <c r="D433" s="78" t="s">
        <v>127</v>
      </c>
      <c r="E433" s="77" t="s">
        <v>137</v>
      </c>
      <c r="F433" s="261">
        <v>16</v>
      </c>
      <c r="G433" s="687">
        <v>333344</v>
      </c>
      <c r="H433" s="687">
        <v>333344</v>
      </c>
      <c r="I433" s="686">
        <v>0.11</v>
      </c>
      <c r="J433" s="689">
        <v>118.71657506959799</v>
      </c>
      <c r="K433" s="689">
        <v>3.6722999518873707E-2</v>
      </c>
      <c r="L433" s="689">
        <v>118.644597990541</v>
      </c>
      <c r="M433" s="689">
        <v>118.788552148655</v>
      </c>
      <c r="N433" s="689">
        <v>21.202685506226999</v>
      </c>
      <c r="O433" s="690">
        <v>140</v>
      </c>
      <c r="P433" s="689">
        <v>0</v>
      </c>
      <c r="Q433" s="689">
        <v>140</v>
      </c>
      <c r="R433" s="689">
        <v>140</v>
      </c>
      <c r="S433" s="689">
        <v>0.69954761447633595</v>
      </c>
      <c r="T433" s="689">
        <v>7.9405419963885903E-4</v>
      </c>
      <c r="U433" s="689">
        <v>0.69799129683099503</v>
      </c>
      <c r="V433" s="689">
        <v>0.70110393212167699</v>
      </c>
    </row>
    <row r="434" spans="2:22" ht="15.6">
      <c r="B434" s="120" t="s">
        <v>145</v>
      </c>
      <c r="C434" s="121" t="s">
        <v>14</v>
      </c>
      <c r="D434" s="78" t="s">
        <v>127</v>
      </c>
      <c r="E434" s="77" t="s">
        <v>138</v>
      </c>
      <c r="F434" s="261">
        <v>16</v>
      </c>
      <c r="G434" s="687">
        <v>64698</v>
      </c>
      <c r="H434" s="687">
        <v>64698</v>
      </c>
      <c r="I434" s="686">
        <v>0.11</v>
      </c>
      <c r="J434" s="689">
        <v>104.569507558193</v>
      </c>
      <c r="K434" s="689">
        <v>7.1249545319383739E-2</v>
      </c>
      <c r="L434" s="689">
        <v>104.429858449367</v>
      </c>
      <c r="M434" s="689">
        <v>104.70915666702</v>
      </c>
      <c r="N434" s="689">
        <v>18.122886911562599</v>
      </c>
      <c r="O434" s="690">
        <v>125</v>
      </c>
      <c r="P434" s="689">
        <v>0.26114315482194095</v>
      </c>
      <c r="Q434" s="689">
        <v>124.488159416549</v>
      </c>
      <c r="R434" s="689">
        <v>125.74184058345099</v>
      </c>
      <c r="S434" s="689">
        <v>0.89489628736591498</v>
      </c>
      <c r="T434" s="689">
        <v>1.2057296866080801E-3</v>
      </c>
      <c r="U434" s="689">
        <v>0.89253310058643198</v>
      </c>
      <c r="V434" s="689">
        <v>0.89725947414539897</v>
      </c>
    </row>
    <row r="435" spans="2:22" ht="15.6">
      <c r="B435" s="120" t="s">
        <v>145</v>
      </c>
      <c r="C435" s="121" t="s">
        <v>14</v>
      </c>
      <c r="D435" s="78" t="s">
        <v>127</v>
      </c>
      <c r="E435" s="77" t="s">
        <v>139</v>
      </c>
      <c r="F435" s="261">
        <v>16</v>
      </c>
      <c r="G435" s="687">
        <v>134195</v>
      </c>
      <c r="H435" s="687">
        <v>134195</v>
      </c>
      <c r="I435" s="686">
        <v>0.11</v>
      </c>
      <c r="J435" s="689">
        <v>89.946696970825997</v>
      </c>
      <c r="K435" s="689">
        <v>1.9684576327038333E-2</v>
      </c>
      <c r="L435" s="689">
        <v>89.908115201225002</v>
      </c>
      <c r="M435" s="689">
        <v>89.985278740427106</v>
      </c>
      <c r="N435" s="689">
        <v>7.2110466046241903</v>
      </c>
      <c r="O435" s="690">
        <v>94</v>
      </c>
      <c r="P435" s="689">
        <v>0</v>
      </c>
      <c r="Q435" s="689">
        <v>94</v>
      </c>
      <c r="R435" s="689">
        <v>94</v>
      </c>
      <c r="S435" s="689">
        <v>5.7558031223219903E-2</v>
      </c>
      <c r="T435" s="689">
        <v>6.3578767811683196E-4</v>
      </c>
      <c r="U435" s="689">
        <v>5.6311910262467298E-2</v>
      </c>
      <c r="V435" s="689">
        <v>5.8804152183972502E-2</v>
      </c>
    </row>
    <row r="436" spans="2:22" ht="15.6">
      <c r="B436" s="120" t="s">
        <v>145</v>
      </c>
      <c r="C436" s="121" t="s">
        <v>14</v>
      </c>
      <c r="D436" s="78" t="s">
        <v>127</v>
      </c>
      <c r="E436" s="77" t="s">
        <v>140</v>
      </c>
      <c r="F436" s="261">
        <v>15</v>
      </c>
      <c r="G436" s="687">
        <v>1547</v>
      </c>
      <c r="H436" s="687">
        <v>1547</v>
      </c>
      <c r="I436" s="686">
        <v>0.11</v>
      </c>
      <c r="J436" s="689">
        <v>123.44085326438299</v>
      </c>
      <c r="K436" s="689">
        <v>0.7328856644795867</v>
      </c>
      <c r="L436" s="689">
        <v>122.004397362003</v>
      </c>
      <c r="M436" s="689">
        <v>124.877309166763</v>
      </c>
      <c r="N436" s="689">
        <v>28.803762803924499</v>
      </c>
      <c r="O436" s="690">
        <v>154</v>
      </c>
      <c r="P436" s="689">
        <v>1.309145421820415</v>
      </c>
      <c r="Q436" s="689">
        <v>151.43407497323199</v>
      </c>
      <c r="R436" s="689">
        <v>155.84592502676799</v>
      </c>
      <c r="S436" s="689">
        <v>0.63865546218487401</v>
      </c>
      <c r="T436" s="689">
        <v>1.2213746608212899E-2</v>
      </c>
      <c r="U436" s="689">
        <v>0.61471695852765496</v>
      </c>
      <c r="V436" s="689">
        <v>0.66259396584209296</v>
      </c>
    </row>
    <row r="437" spans="2:22" ht="15.6">
      <c r="B437" s="120" t="s">
        <v>145</v>
      </c>
      <c r="C437" s="121" t="s">
        <v>12</v>
      </c>
      <c r="D437" s="78" t="s">
        <v>127</v>
      </c>
      <c r="E437" s="77" t="s">
        <v>137</v>
      </c>
      <c r="F437" s="261">
        <v>42</v>
      </c>
      <c r="G437" s="687">
        <v>94424</v>
      </c>
      <c r="H437" s="687">
        <v>94424</v>
      </c>
      <c r="I437" s="686">
        <v>3.57</v>
      </c>
      <c r="J437" s="689">
        <v>87.382349826315306</v>
      </c>
      <c r="K437" s="689">
        <v>5.4029044551428193E-2</v>
      </c>
      <c r="L437" s="689">
        <v>87.276452898994506</v>
      </c>
      <c r="M437" s="689">
        <v>87.488246753636204</v>
      </c>
      <c r="N437" s="689">
        <v>16.602400949098001</v>
      </c>
      <c r="O437" s="690">
        <v>103</v>
      </c>
      <c r="P437" s="689">
        <v>0.30231275590816037</v>
      </c>
      <c r="Q437" s="689">
        <v>102.40746699842001</v>
      </c>
      <c r="R437" s="689">
        <v>103.44253300158</v>
      </c>
      <c r="S437" s="689">
        <v>0.62732991612301903</v>
      </c>
      <c r="T437" s="689">
        <v>1.5735084078070201E-3</v>
      </c>
      <c r="U437" s="689">
        <v>0.62424589629002003</v>
      </c>
      <c r="V437" s="689">
        <v>0.63041393595601802</v>
      </c>
    </row>
    <row r="438" spans="2:22" ht="15.6">
      <c r="B438" s="120" t="s">
        <v>145</v>
      </c>
      <c r="C438" s="121" t="s">
        <v>12</v>
      </c>
      <c r="D438" s="78" t="s">
        <v>127</v>
      </c>
      <c r="E438" s="77" t="s">
        <v>138</v>
      </c>
      <c r="F438" s="261">
        <v>42</v>
      </c>
      <c r="G438" s="687">
        <v>15869</v>
      </c>
      <c r="H438" s="687">
        <v>15869</v>
      </c>
      <c r="I438" s="686">
        <v>3.57</v>
      </c>
      <c r="J438" s="689">
        <v>85.447350179595404</v>
      </c>
      <c r="K438" s="689">
        <v>0.11805210392107515</v>
      </c>
      <c r="L438" s="689">
        <v>85.215968055910096</v>
      </c>
      <c r="M438" s="689">
        <v>85.678732303280796</v>
      </c>
      <c r="N438" s="689">
        <v>14.8704244181798</v>
      </c>
      <c r="O438" s="690">
        <v>100</v>
      </c>
      <c r="P438" s="689">
        <v>0.21397668957214527</v>
      </c>
      <c r="Q438" s="689">
        <v>99.580605688438595</v>
      </c>
      <c r="R438" s="689">
        <v>100.549394311561</v>
      </c>
      <c r="S438" s="689">
        <v>0.67238011216837901</v>
      </c>
      <c r="T438" s="689">
        <v>3.7257848997512802E-3</v>
      </c>
      <c r="U438" s="689">
        <v>0.66507770789312204</v>
      </c>
      <c r="V438" s="689">
        <v>0.67968251644363498</v>
      </c>
    </row>
    <row r="439" spans="2:22" ht="15.6">
      <c r="B439" s="120" t="s">
        <v>145</v>
      </c>
      <c r="C439" s="121" t="s">
        <v>12</v>
      </c>
      <c r="D439" s="78" t="s">
        <v>127</v>
      </c>
      <c r="E439" s="77" t="s">
        <v>139</v>
      </c>
      <c r="F439" s="261">
        <v>42</v>
      </c>
      <c r="G439" s="687">
        <v>21583</v>
      </c>
      <c r="H439" s="687">
        <v>21583</v>
      </c>
      <c r="I439" s="686">
        <v>3.57</v>
      </c>
      <c r="J439" s="689">
        <v>79.230829819765603</v>
      </c>
      <c r="K439" s="689">
        <v>7.0703240559137084E-2</v>
      </c>
      <c r="L439" s="689">
        <v>79.092251468269694</v>
      </c>
      <c r="M439" s="689">
        <v>79.369408171261398</v>
      </c>
      <c r="N439" s="689">
        <v>10.386730139880401</v>
      </c>
      <c r="O439" s="690">
        <v>87</v>
      </c>
      <c r="P439" s="689">
        <v>0.24399805057214072</v>
      </c>
      <c r="Q439" s="689">
        <v>86.521763820878604</v>
      </c>
      <c r="R439" s="689">
        <v>87.378236179121402</v>
      </c>
      <c r="S439" s="689">
        <v>0.146689524162535</v>
      </c>
      <c r="T439" s="689">
        <v>2.40822568030509E-3</v>
      </c>
      <c r="U439" s="689">
        <v>0.14196948852526201</v>
      </c>
      <c r="V439" s="689">
        <v>0.151409559799809</v>
      </c>
    </row>
    <row r="440" spans="2:22" ht="15.6">
      <c r="B440" s="120" t="s">
        <v>145</v>
      </c>
      <c r="C440" s="121" t="s">
        <v>12</v>
      </c>
      <c r="D440" s="78" t="s">
        <v>127</v>
      </c>
      <c r="E440" s="77" t="s">
        <v>140</v>
      </c>
      <c r="F440" s="261">
        <v>37</v>
      </c>
      <c r="G440" s="687">
        <v>355</v>
      </c>
      <c r="H440" s="687">
        <v>355</v>
      </c>
      <c r="I440" s="686">
        <v>3.57</v>
      </c>
      <c r="J440" s="689">
        <v>71.273239436619704</v>
      </c>
      <c r="K440" s="689">
        <v>1.6463029188258163</v>
      </c>
      <c r="L440" s="689">
        <v>68.046485715721104</v>
      </c>
      <c r="M440" s="689">
        <v>74.499993157518304</v>
      </c>
      <c r="N440" s="689">
        <v>30.9132418089307</v>
      </c>
      <c r="O440" s="690">
        <v>106</v>
      </c>
      <c r="P440" s="689">
        <v>2.6624333666214315</v>
      </c>
      <c r="Q440" s="689">
        <v>100.78163060142199</v>
      </c>
      <c r="R440" s="689">
        <v>111.568369398578</v>
      </c>
      <c r="S440" s="689">
        <v>0.68169014084506996</v>
      </c>
      <c r="T440" s="689">
        <v>2.4723182524505099E-2</v>
      </c>
      <c r="U440" s="689">
        <v>0.63323359313161098</v>
      </c>
      <c r="V440" s="689">
        <v>0.73014668855853004</v>
      </c>
    </row>
    <row r="441" spans="2:22" ht="15.6">
      <c r="B441" s="120" t="s">
        <v>145</v>
      </c>
      <c r="C441" s="121" t="s">
        <v>10</v>
      </c>
      <c r="D441" s="78" t="s">
        <v>127</v>
      </c>
      <c r="E441" s="77" t="s">
        <v>137</v>
      </c>
      <c r="F441" s="261">
        <v>22</v>
      </c>
      <c r="G441" s="687">
        <v>74132</v>
      </c>
      <c r="H441" s="687">
        <v>74132</v>
      </c>
      <c r="I441" s="686">
        <v>2.35</v>
      </c>
      <c r="J441" s="689">
        <v>59.996115038040301</v>
      </c>
      <c r="K441" s="689">
        <v>4.8556292256072005E-2</v>
      </c>
      <c r="L441" s="689">
        <v>59.9009447052184</v>
      </c>
      <c r="M441" s="689">
        <v>60.091285370862103</v>
      </c>
      <c r="N441" s="689">
        <v>13.220542135779001</v>
      </c>
      <c r="O441" s="690">
        <v>72</v>
      </c>
      <c r="P441" s="689">
        <v>0.18631827509592069</v>
      </c>
      <c r="Q441" s="689">
        <v>71.634816180811995</v>
      </c>
      <c r="R441" s="689">
        <v>72.305183819188002</v>
      </c>
      <c r="S441" s="689">
        <v>0.20412237630173199</v>
      </c>
      <c r="T441" s="689">
        <v>1.4803540511650101E-3</v>
      </c>
      <c r="U441" s="689">
        <v>0.20122093565419399</v>
      </c>
      <c r="V441" s="689">
        <v>0.20702381694927</v>
      </c>
    </row>
    <row r="442" spans="2:22" ht="15.6">
      <c r="B442" s="120" t="s">
        <v>145</v>
      </c>
      <c r="C442" s="121" t="s">
        <v>10</v>
      </c>
      <c r="D442" s="78" t="s">
        <v>127</v>
      </c>
      <c r="E442" s="77" t="s">
        <v>138</v>
      </c>
      <c r="F442" s="261">
        <v>22</v>
      </c>
      <c r="G442" s="687">
        <v>11802</v>
      </c>
      <c r="H442" s="687">
        <v>11802</v>
      </c>
      <c r="I442" s="686">
        <v>2.35</v>
      </c>
      <c r="J442" s="689">
        <v>61.133960345704097</v>
      </c>
      <c r="K442" s="689">
        <v>0.12118595730464198</v>
      </c>
      <c r="L442" s="689">
        <v>60.896435869386998</v>
      </c>
      <c r="M442" s="689">
        <v>61.371484822021202</v>
      </c>
      <c r="N442" s="689">
        <v>13.1641716936316</v>
      </c>
      <c r="O442" s="690">
        <v>73</v>
      </c>
      <c r="P442" s="689">
        <v>0.45628883063678832</v>
      </c>
      <c r="Q442" s="689">
        <v>72.105673891951895</v>
      </c>
      <c r="R442" s="689">
        <v>73.564326108048107</v>
      </c>
      <c r="S442" s="689">
        <v>0.171326893746823</v>
      </c>
      <c r="T442" s="689">
        <v>3.46837931570416E-3</v>
      </c>
      <c r="U442" s="689">
        <v>0.16452899514969799</v>
      </c>
      <c r="V442" s="689">
        <v>0.17812479234394701</v>
      </c>
    </row>
    <row r="443" spans="2:22" ht="15.6">
      <c r="B443" s="120" t="s">
        <v>145</v>
      </c>
      <c r="C443" s="121" t="s">
        <v>10</v>
      </c>
      <c r="D443" s="78" t="s">
        <v>127</v>
      </c>
      <c r="E443" s="77" t="s">
        <v>139</v>
      </c>
      <c r="F443" s="261">
        <v>22</v>
      </c>
      <c r="G443" s="687">
        <v>15285</v>
      </c>
      <c r="H443" s="687">
        <v>15285</v>
      </c>
      <c r="I443" s="686">
        <v>2.35</v>
      </c>
      <c r="J443" s="689">
        <v>61.190121033693202</v>
      </c>
      <c r="K443" s="689">
        <v>9.7050134590103115E-2</v>
      </c>
      <c r="L443" s="689">
        <v>60.9999027698966</v>
      </c>
      <c r="M443" s="689">
        <v>61.380339297489698</v>
      </c>
      <c r="N443" s="689">
        <v>11.9978229843822</v>
      </c>
      <c r="O443" s="690">
        <v>73</v>
      </c>
      <c r="P443" s="689">
        <v>0.18486133384244882</v>
      </c>
      <c r="Q443" s="689">
        <v>72.6376717856688</v>
      </c>
      <c r="R443" s="689">
        <v>73.452328214331203</v>
      </c>
      <c r="S443" s="689">
        <v>0.14151128557409201</v>
      </c>
      <c r="T443" s="689">
        <v>2.81922742718283E-3</v>
      </c>
      <c r="U443" s="689">
        <v>0.13598570130900101</v>
      </c>
      <c r="V443" s="689">
        <v>0.14703686983918299</v>
      </c>
    </row>
    <row r="444" spans="2:22" ht="15.6">
      <c r="B444" s="120" t="s">
        <v>145</v>
      </c>
      <c r="C444" s="121" t="s">
        <v>10</v>
      </c>
      <c r="D444" s="78" t="s">
        <v>127</v>
      </c>
      <c r="E444" s="77" t="s">
        <v>140</v>
      </c>
      <c r="F444" s="261">
        <v>22</v>
      </c>
      <c r="G444" s="687">
        <v>308</v>
      </c>
      <c r="H444" s="687">
        <v>308</v>
      </c>
      <c r="I444" s="686">
        <v>2.35</v>
      </c>
      <c r="J444" s="689">
        <v>48.146103896103902</v>
      </c>
      <c r="K444" s="689">
        <v>1.0330880132100009</v>
      </c>
      <c r="L444" s="689">
        <v>46.121251390212301</v>
      </c>
      <c r="M444" s="689">
        <v>50.170956401995497</v>
      </c>
      <c r="N444" s="689">
        <v>18.059476955270998</v>
      </c>
      <c r="O444" s="690">
        <v>64</v>
      </c>
      <c r="P444" s="689">
        <v>1.4998990900763782</v>
      </c>
      <c r="Q444" s="689">
        <v>61.060197783450299</v>
      </c>
      <c r="R444" s="689">
        <v>66.659802216549707</v>
      </c>
      <c r="S444" s="689">
        <v>0.52272727272727304</v>
      </c>
      <c r="T444" s="689">
        <v>2.8460696929661002E-2</v>
      </c>
      <c r="U444" s="689">
        <v>0.46694533133022698</v>
      </c>
      <c r="V444" s="689">
        <v>0.57850921412431899</v>
      </c>
    </row>
    <row r="445" spans="2:22" ht="15.6">
      <c r="B445" s="129" t="s">
        <v>146</v>
      </c>
      <c r="C445" s="130" t="s">
        <v>128</v>
      </c>
      <c r="D445" s="98" t="s">
        <v>127</v>
      </c>
      <c r="E445" s="97" t="s">
        <v>121</v>
      </c>
      <c r="F445" s="319">
        <v>16</v>
      </c>
      <c r="G445" s="697">
        <v>533784</v>
      </c>
      <c r="H445" s="697">
        <v>533784</v>
      </c>
      <c r="I445" s="706">
        <v>0.11</v>
      </c>
      <c r="J445" s="698">
        <v>109.78271360700199</v>
      </c>
      <c r="K445" s="698">
        <v>3.0255025315813738E-2</v>
      </c>
      <c r="L445" s="698">
        <v>109.723413757383</v>
      </c>
      <c r="M445" s="698">
        <v>109.842013456621</v>
      </c>
      <c r="N445" s="698">
        <v>22.104835745095901</v>
      </c>
      <c r="O445" s="699">
        <v>134</v>
      </c>
      <c r="P445" s="698">
        <v>0</v>
      </c>
      <c r="Q445" s="698">
        <v>134</v>
      </c>
      <c r="R445" s="698">
        <v>134</v>
      </c>
      <c r="S445" s="698">
        <v>0.56165040540743005</v>
      </c>
      <c r="T445" s="698">
        <v>6.7914196529035196E-4</v>
      </c>
      <c r="U445" s="698">
        <v>0.56031931160457205</v>
      </c>
      <c r="V445" s="698">
        <v>0.56298149921028895</v>
      </c>
    </row>
    <row r="446" spans="2:22" ht="15.6">
      <c r="B446" s="129" t="s">
        <v>146</v>
      </c>
      <c r="C446" s="130" t="s">
        <v>131</v>
      </c>
      <c r="D446" s="98" t="s">
        <v>127</v>
      </c>
      <c r="E446" s="97" t="s">
        <v>121</v>
      </c>
      <c r="F446" s="319">
        <v>42</v>
      </c>
      <c r="G446" s="697">
        <v>132231</v>
      </c>
      <c r="H446" s="697">
        <v>132231</v>
      </c>
      <c r="I446" s="706">
        <v>3.57</v>
      </c>
      <c r="J446" s="698">
        <v>85.776376190152106</v>
      </c>
      <c r="K446" s="698">
        <v>4.3736318363418507E-2</v>
      </c>
      <c r="L446" s="698">
        <v>85.690653006159806</v>
      </c>
      <c r="M446" s="698">
        <v>85.862099374144407</v>
      </c>
      <c r="N446" s="698">
        <v>15.904238081662401</v>
      </c>
      <c r="O446" s="699">
        <v>101</v>
      </c>
      <c r="P446" s="698">
        <v>0.18486133384234729</v>
      </c>
      <c r="Q446" s="698">
        <v>100.637671785669</v>
      </c>
      <c r="R446" s="698">
        <v>101.452328214331</v>
      </c>
      <c r="S446" s="698">
        <v>0.55443126044573499</v>
      </c>
      <c r="T446" s="698">
        <v>1.3668302136526E-3</v>
      </c>
      <c r="U446" s="698">
        <v>0.55175232243286398</v>
      </c>
      <c r="V446" s="698">
        <v>0.55711019845860699</v>
      </c>
    </row>
    <row r="447" spans="2:22" ht="15.6">
      <c r="B447" s="129" t="s">
        <v>146</v>
      </c>
      <c r="C447" s="130" t="s">
        <v>134</v>
      </c>
      <c r="D447" s="98" t="s">
        <v>127</v>
      </c>
      <c r="E447" s="97" t="s">
        <v>121</v>
      </c>
      <c r="F447" s="319">
        <v>22</v>
      </c>
      <c r="G447" s="697">
        <v>101527</v>
      </c>
      <c r="H447" s="697">
        <v>101527</v>
      </c>
      <c r="I447" s="706">
        <v>2.35</v>
      </c>
      <c r="J447" s="698">
        <v>60.272193603671901</v>
      </c>
      <c r="K447" s="698">
        <v>4.1055963775153609E-2</v>
      </c>
      <c r="L447" s="698">
        <v>60.1917239146726</v>
      </c>
      <c r="M447" s="698">
        <v>60.352663292671302</v>
      </c>
      <c r="N447" s="698">
        <v>13.081870059344601</v>
      </c>
      <c r="O447" s="699">
        <v>73</v>
      </c>
      <c r="P447" s="698">
        <v>0.30666855634617679</v>
      </c>
      <c r="Q447" s="698">
        <v>72.398929629561493</v>
      </c>
      <c r="R447" s="698">
        <v>74.191070370438496</v>
      </c>
      <c r="S447" s="698">
        <v>0.19185044372432999</v>
      </c>
      <c r="T447" s="698">
        <v>1.23576672413798E-3</v>
      </c>
      <c r="U447" s="698">
        <v>0.189428385432621</v>
      </c>
      <c r="V447" s="698">
        <v>0.19427250201603799</v>
      </c>
    </row>
    <row r="448" spans="2:22" ht="15.6">
      <c r="B448" s="129" t="s">
        <v>146</v>
      </c>
      <c r="C448" s="97" t="s">
        <v>135</v>
      </c>
      <c r="D448" s="98" t="s">
        <v>136</v>
      </c>
      <c r="E448" s="130" t="s">
        <v>137</v>
      </c>
      <c r="F448" s="319">
        <v>80</v>
      </c>
      <c r="G448" s="697">
        <v>501900</v>
      </c>
      <c r="H448" s="697">
        <v>501900</v>
      </c>
      <c r="I448" s="706"/>
      <c r="J448" s="698">
        <v>104.14839808726801</v>
      </c>
      <c r="K448" s="698">
        <v>4.1346128582658508E-2</v>
      </c>
      <c r="L448" s="698">
        <v>104.067359675246</v>
      </c>
      <c r="M448" s="698">
        <v>104.229436499291</v>
      </c>
      <c r="N448" s="698">
        <v>29.2920914789159</v>
      </c>
      <c r="O448" s="699">
        <v>103</v>
      </c>
      <c r="P448" s="698">
        <v>0.18486133384234729</v>
      </c>
      <c r="Q448" s="698">
        <v>102.637671785669</v>
      </c>
      <c r="R448" s="698">
        <v>103.452328214331</v>
      </c>
      <c r="S448" s="698">
        <v>0.49761701206040299</v>
      </c>
      <c r="T448" s="698">
        <v>1.1602245285635101E-3</v>
      </c>
      <c r="U448" s="698">
        <v>0.495343013752502</v>
      </c>
      <c r="V448" s="698">
        <v>0.49989101036830502</v>
      </c>
    </row>
    <row r="449" spans="2:22" ht="15.6">
      <c r="B449" s="129" t="s">
        <v>146</v>
      </c>
      <c r="C449" s="97" t="s">
        <v>135</v>
      </c>
      <c r="D449" s="98" t="s">
        <v>136</v>
      </c>
      <c r="E449" s="130" t="s">
        <v>138</v>
      </c>
      <c r="F449" s="319">
        <v>80</v>
      </c>
      <c r="G449" s="697">
        <v>92369</v>
      </c>
      <c r="H449" s="697">
        <v>92369</v>
      </c>
      <c r="I449" s="706"/>
      <c r="J449" s="698">
        <v>95.734553800517503</v>
      </c>
      <c r="K449" s="698">
        <v>7.4741011149443218E-2</v>
      </c>
      <c r="L449" s="698">
        <v>95.588061418664594</v>
      </c>
      <c r="M449" s="698">
        <v>95.881046182370397</v>
      </c>
      <c r="N449" s="698">
        <v>22.715608725032599</v>
      </c>
      <c r="O449" s="699">
        <v>98</v>
      </c>
      <c r="P449" s="698">
        <v>0.7156967370584163</v>
      </c>
      <c r="Q449" s="698">
        <v>96.597234395365504</v>
      </c>
      <c r="R449" s="698">
        <v>98.542765604634496</v>
      </c>
      <c r="S449" s="698">
        <v>0.53781782419770296</v>
      </c>
      <c r="T449" s="698">
        <v>2.8217663336292998E-3</v>
      </c>
      <c r="U449" s="698">
        <v>0.53228726376737701</v>
      </c>
      <c r="V449" s="698">
        <v>0.54334838462802804</v>
      </c>
    </row>
    <row r="450" spans="2:22" ht="15.6">
      <c r="B450" s="129" t="s">
        <v>146</v>
      </c>
      <c r="C450" s="97" t="s">
        <v>135</v>
      </c>
      <c r="D450" s="98" t="s">
        <v>136</v>
      </c>
      <c r="E450" s="130" t="s">
        <v>139</v>
      </c>
      <c r="F450" s="319">
        <v>80</v>
      </c>
      <c r="G450" s="697">
        <v>171063</v>
      </c>
      <c r="H450" s="697">
        <v>171063</v>
      </c>
      <c r="I450" s="706"/>
      <c r="J450" s="698">
        <v>86.025189550048793</v>
      </c>
      <c r="K450" s="698">
        <v>2.8634601175663389E-2</v>
      </c>
      <c r="L450" s="698">
        <v>85.969065731744493</v>
      </c>
      <c r="M450" s="698">
        <v>86.081313368353094</v>
      </c>
      <c r="N450" s="698">
        <v>11.8433370245678</v>
      </c>
      <c r="O450" s="699">
        <v>88</v>
      </c>
      <c r="P450" s="698">
        <v>0</v>
      </c>
      <c r="Q450" s="698">
        <v>88</v>
      </c>
      <c r="R450" s="698">
        <v>88</v>
      </c>
      <c r="S450" s="698">
        <v>0.13493283738024101</v>
      </c>
      <c r="T450" s="698">
        <v>1.6073152236002E-3</v>
      </c>
      <c r="U450" s="698">
        <v>0.13178255740533301</v>
      </c>
      <c r="V450" s="698">
        <v>0.138083117355149</v>
      </c>
    </row>
    <row r="451" spans="2:22" ht="15.6">
      <c r="B451" s="129" t="s">
        <v>146</v>
      </c>
      <c r="C451" s="97" t="s">
        <v>135</v>
      </c>
      <c r="D451" s="98" t="s">
        <v>136</v>
      </c>
      <c r="E451" s="130" t="s">
        <v>140</v>
      </c>
      <c r="F451" s="319">
        <v>74</v>
      </c>
      <c r="G451" s="697">
        <v>2210</v>
      </c>
      <c r="H451" s="697">
        <v>2210</v>
      </c>
      <c r="I451" s="706"/>
      <c r="J451" s="698">
        <v>104.56742081448</v>
      </c>
      <c r="K451" s="698">
        <v>0.86467160429744827</v>
      </c>
      <c r="L451" s="698">
        <v>102.872664470057</v>
      </c>
      <c r="M451" s="698">
        <v>106.26217715890201</v>
      </c>
      <c r="N451" s="698">
        <v>40.627237295631197</v>
      </c>
      <c r="O451" s="699">
        <v>105</v>
      </c>
      <c r="P451" s="698">
        <v>2.326014836245915</v>
      </c>
      <c r="Q451" s="698">
        <v>100.44101092095801</v>
      </c>
      <c r="R451" s="698">
        <v>109.538989079042</v>
      </c>
      <c r="S451" s="698">
        <v>0.62506708863102201</v>
      </c>
      <c r="T451" s="698">
        <v>1.7699277592757901E-2</v>
      </c>
      <c r="U451" s="698">
        <v>0.59037714172320999</v>
      </c>
      <c r="V451" s="698">
        <v>0.65975703553883402</v>
      </c>
    </row>
    <row r="452" spans="2:22" ht="15.6">
      <c r="B452" s="131" t="s">
        <v>146</v>
      </c>
      <c r="C452" s="131" t="s">
        <v>135</v>
      </c>
      <c r="D452" s="132" t="s">
        <v>136</v>
      </c>
      <c r="E452" s="133" t="s">
        <v>121</v>
      </c>
      <c r="F452" s="326">
        <v>80</v>
      </c>
      <c r="G452" s="715">
        <v>767542</v>
      </c>
      <c r="H452" s="715">
        <v>767542</v>
      </c>
      <c r="I452" s="718"/>
      <c r="J452" s="716">
        <v>99.097908648647206</v>
      </c>
      <c r="K452" s="716">
        <v>3.0529049755002386E-2</v>
      </c>
      <c r="L452" s="716">
        <v>99.038071711127401</v>
      </c>
      <c r="M452" s="716">
        <v>99.157745586167096</v>
      </c>
      <c r="N452" s="716">
        <v>26.746789322802599</v>
      </c>
      <c r="O452" s="717">
        <v>99</v>
      </c>
      <c r="P452" s="716">
        <v>0</v>
      </c>
      <c r="Q452" s="716">
        <v>99</v>
      </c>
      <c r="R452" s="716">
        <v>99</v>
      </c>
      <c r="S452" s="716">
        <v>0.44254259098646698</v>
      </c>
      <c r="T452" s="716">
        <v>9.6888551326273803E-4</v>
      </c>
      <c r="U452" s="716">
        <v>0.44064361026035098</v>
      </c>
      <c r="V452" s="716">
        <v>0.44444157171258403</v>
      </c>
    </row>
    <row r="453" spans="2:22" ht="15.6">
      <c r="B453" s="140"/>
    </row>
    <row r="454" spans="2:22">
      <c r="B454" s="147" t="s">
        <v>147</v>
      </c>
      <c r="C454" s="148"/>
      <c r="D454" s="148"/>
      <c r="E454" s="148"/>
    </row>
    <row r="455" spans="2:22">
      <c r="B455" s="149"/>
      <c r="C455" s="148" t="s">
        <v>148</v>
      </c>
      <c r="D455" s="148" t="s">
        <v>149</v>
      </c>
      <c r="F455"/>
      <c r="G455"/>
      <c r="H455"/>
      <c r="I455"/>
      <c r="J455"/>
    </row>
    <row r="456" spans="2:22">
      <c r="B456" s="152"/>
      <c r="C456" s="148" t="s">
        <v>150</v>
      </c>
      <c r="D456" s="148" t="s">
        <v>151</v>
      </c>
      <c r="F456"/>
      <c r="G456"/>
      <c r="H456"/>
      <c r="I456"/>
      <c r="J456"/>
    </row>
    <row r="457" spans="2:22">
      <c r="B457" s="153"/>
      <c r="C457" s="148" t="s">
        <v>152</v>
      </c>
      <c r="D457" s="148" t="s">
        <v>153</v>
      </c>
      <c r="F457"/>
      <c r="G457"/>
      <c r="H457"/>
      <c r="I457"/>
      <c r="J457"/>
    </row>
    <row r="458" spans="2:22">
      <c r="B458" s="154"/>
      <c r="C458" s="148" t="s">
        <v>154</v>
      </c>
      <c r="D458" s="148" t="s">
        <v>155</v>
      </c>
      <c r="F458"/>
      <c r="G458"/>
      <c r="H458"/>
      <c r="I458"/>
      <c r="J458"/>
    </row>
    <row r="459" spans="2:22">
      <c r="B459" s="155"/>
      <c r="C459" s="148" t="s">
        <v>156</v>
      </c>
      <c r="D459" s="148" t="s">
        <v>157</v>
      </c>
      <c r="F459"/>
      <c r="G459"/>
      <c r="H459"/>
      <c r="I459"/>
      <c r="J459"/>
    </row>
    <row r="460" spans="2:22">
      <c r="B460"/>
      <c r="F460"/>
      <c r="G460"/>
      <c r="H460"/>
      <c r="I460"/>
      <c r="J460"/>
    </row>
    <row r="461" spans="2:22">
      <c r="B461" s="156" t="s">
        <v>158</v>
      </c>
      <c r="C461" s="148" t="s">
        <v>159</v>
      </c>
      <c r="D461" s="148"/>
      <c r="F461"/>
      <c r="G461"/>
      <c r="H461"/>
      <c r="I461"/>
      <c r="J461"/>
    </row>
    <row r="462" spans="2:22">
      <c r="B462" s="156" t="s">
        <v>102</v>
      </c>
      <c r="C462" s="156" t="s">
        <v>160</v>
      </c>
      <c r="D462" s="156"/>
    </row>
    <row r="463" spans="2:22">
      <c r="B463" s="156" t="s">
        <v>114</v>
      </c>
      <c r="C463" s="156" t="s">
        <v>161</v>
      </c>
      <c r="D463" s="156"/>
    </row>
    <row r="464" spans="2:22">
      <c r="B464" s="156" t="s">
        <v>162</v>
      </c>
      <c r="C464" s="156" t="s">
        <v>163</v>
      </c>
      <c r="D464" s="156"/>
    </row>
    <row r="465" spans="2:4">
      <c r="B465" s="156" t="s">
        <v>164</v>
      </c>
      <c r="C465" s="156" t="s">
        <v>165</v>
      </c>
      <c r="D465" s="156"/>
    </row>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997A3-8AF2-4FF6-B4A9-A8679F4CA6D1}">
  <dimension ref="A2:U185"/>
  <sheetViews>
    <sheetView workbookViewId="0">
      <selection activeCell="A10" sqref="A10"/>
    </sheetView>
  </sheetViews>
  <sheetFormatPr defaultColWidth="9.21875" defaultRowHeight="14.4"/>
  <cols>
    <col min="1" max="1" width="80.77734375" style="24" customWidth="1"/>
    <col min="2" max="2" width="71.77734375" style="4" customWidth="1"/>
    <col min="3" max="3" width="11.5546875" style="4" customWidth="1"/>
    <col min="4" max="4" width="45.77734375" style="4" customWidth="1"/>
    <col min="5" max="5" width="11.77734375" style="4" customWidth="1"/>
    <col min="6" max="6" width="45.77734375" style="4" customWidth="1"/>
    <col min="7" max="7" width="11.77734375" style="4" customWidth="1"/>
    <col min="8" max="8" width="45.77734375" style="4" customWidth="1"/>
    <col min="9" max="9" width="11.77734375" style="4" customWidth="1"/>
    <col min="10" max="10" width="45.77734375" style="4" customWidth="1"/>
    <col min="11" max="11" width="11.77734375" style="4" customWidth="1"/>
    <col min="12" max="12" width="45.77734375" style="4" customWidth="1"/>
    <col min="13" max="13" width="11.77734375" style="4" customWidth="1"/>
    <col min="14" max="14" width="45.77734375" style="4" customWidth="1"/>
    <col min="15" max="15" width="11.77734375" style="4" customWidth="1"/>
    <col min="16" max="16" width="45.77734375" style="4" customWidth="1"/>
    <col min="17" max="17" width="11.77734375" style="4" customWidth="1"/>
    <col min="18" max="18" width="9.21875" style="4"/>
    <col min="19" max="19" width="80.77734375" style="24" bestFit="1" customWidth="1"/>
    <col min="20" max="20" width="47.21875" style="4" customWidth="1"/>
    <col min="21" max="21" width="19.44140625" style="4" customWidth="1"/>
    <col min="22" max="16384" width="9.21875" style="4"/>
  </cols>
  <sheetData>
    <row r="2" spans="1:21" ht="20.399999999999999">
      <c r="A2" s="1"/>
      <c r="B2" s="2" t="s">
        <v>0</v>
      </c>
      <c r="C2" s="3"/>
      <c r="D2" s="2" t="s">
        <v>411</v>
      </c>
      <c r="E2" s="3"/>
      <c r="F2" s="2" t="s">
        <v>412</v>
      </c>
      <c r="G2" s="3"/>
      <c r="H2" s="2" t="s">
        <v>413</v>
      </c>
      <c r="I2" s="3"/>
      <c r="J2" s="2" t="s">
        <v>414</v>
      </c>
      <c r="K2" s="3"/>
      <c r="L2" s="2" t="s">
        <v>415</v>
      </c>
      <c r="M2" s="3"/>
      <c r="N2" s="2" t="s">
        <v>416</v>
      </c>
      <c r="O2" s="2"/>
      <c r="P2" s="2" t="s">
        <v>417</v>
      </c>
      <c r="Q2" s="3"/>
      <c r="S2" s="1"/>
      <c r="T2" s="2" t="s">
        <v>418</v>
      </c>
      <c r="U2" s="3"/>
    </row>
    <row r="3" spans="1:21" ht="15.6">
      <c r="A3" s="5" t="s">
        <v>1</v>
      </c>
      <c r="B3" s="6"/>
      <c r="C3" s="7" t="s">
        <v>2</v>
      </c>
      <c r="D3" s="6"/>
      <c r="E3" s="7" t="s">
        <v>2</v>
      </c>
      <c r="F3" s="6"/>
      <c r="G3" s="7" t="s">
        <v>2</v>
      </c>
      <c r="H3" s="6"/>
      <c r="I3" s="7" t="s">
        <v>2</v>
      </c>
      <c r="J3" s="6"/>
      <c r="K3" s="7" t="s">
        <v>2</v>
      </c>
      <c r="L3" s="6"/>
      <c r="M3" s="7" t="s">
        <v>2</v>
      </c>
      <c r="N3" s="7"/>
      <c r="O3" s="7" t="s">
        <v>2</v>
      </c>
      <c r="P3" s="6"/>
      <c r="Q3" s="7" t="s">
        <v>2</v>
      </c>
      <c r="S3" s="5" t="s">
        <v>1</v>
      </c>
      <c r="T3" s="6"/>
      <c r="U3" s="7" t="s">
        <v>2</v>
      </c>
    </row>
    <row r="4" spans="1:21" ht="39" customHeight="1">
      <c r="A4" s="8" t="s">
        <v>3</v>
      </c>
      <c r="B4" s="10" t="s">
        <v>695</v>
      </c>
      <c r="C4" s="10"/>
      <c r="D4" s="10"/>
      <c r="E4" s="10"/>
      <c r="F4" s="10"/>
      <c r="G4" s="10"/>
      <c r="H4" s="10"/>
      <c r="I4" s="10"/>
      <c r="J4" s="10"/>
      <c r="K4" s="10"/>
      <c r="L4" s="10"/>
      <c r="M4" s="10"/>
      <c r="N4" s="10"/>
      <c r="O4" s="10"/>
      <c r="P4" s="10"/>
      <c r="Q4" s="10"/>
      <c r="S4" s="8" t="s">
        <v>3</v>
      </c>
      <c r="T4" s="9" t="s">
        <v>4</v>
      </c>
      <c r="U4" s="10"/>
    </row>
    <row r="5" spans="1:21" ht="20.25" customHeight="1">
      <c r="A5" s="11" t="s">
        <v>5</v>
      </c>
      <c r="B5" s="9" t="s">
        <v>6</v>
      </c>
      <c r="C5" s="9"/>
      <c r="D5" s="9" t="s">
        <v>419</v>
      </c>
      <c r="E5" s="9"/>
      <c r="F5" s="9" t="s">
        <v>419</v>
      </c>
      <c r="G5" s="9"/>
      <c r="H5" s="9" t="s">
        <v>419</v>
      </c>
      <c r="I5" s="9"/>
      <c r="J5" s="9" t="s">
        <v>419</v>
      </c>
      <c r="K5" s="9"/>
      <c r="L5" s="9" t="s">
        <v>419</v>
      </c>
      <c r="M5" s="9"/>
      <c r="N5" s="9" t="s">
        <v>419</v>
      </c>
      <c r="O5" s="9"/>
      <c r="P5" s="9" t="s">
        <v>419</v>
      </c>
      <c r="Q5" s="9"/>
      <c r="S5" s="11" t="s">
        <v>5</v>
      </c>
      <c r="T5" s="9" t="s">
        <v>172</v>
      </c>
      <c r="U5" s="9"/>
    </row>
    <row r="6" spans="1:21" ht="20.25" customHeight="1">
      <c r="A6" s="11" t="s">
        <v>8</v>
      </c>
      <c r="B6" s="12"/>
      <c r="C6" s="12"/>
      <c r="D6" s="12"/>
      <c r="E6" s="12"/>
      <c r="F6" s="12"/>
      <c r="G6" s="12"/>
      <c r="H6" s="12"/>
      <c r="I6" s="12"/>
      <c r="J6" s="12"/>
      <c r="K6" s="12"/>
      <c r="L6" s="12"/>
      <c r="M6" s="12"/>
      <c r="N6" s="13" t="s">
        <v>419</v>
      </c>
      <c r="O6" s="9"/>
      <c r="P6" s="12"/>
      <c r="Q6" s="12"/>
      <c r="S6" s="11" t="s">
        <v>8</v>
      </c>
      <c r="T6" s="14"/>
      <c r="U6" s="14"/>
    </row>
    <row r="7" spans="1:21" ht="15.6">
      <c r="A7" s="15" t="s">
        <v>9</v>
      </c>
      <c r="B7" s="16"/>
      <c r="C7" s="12"/>
      <c r="D7" s="12"/>
      <c r="E7" s="12"/>
      <c r="F7" s="12"/>
      <c r="G7" s="12"/>
      <c r="H7" s="12"/>
      <c r="I7" s="12"/>
      <c r="J7" s="12"/>
      <c r="K7" s="12"/>
      <c r="L7" s="12"/>
      <c r="M7" s="12"/>
      <c r="N7" s="12"/>
      <c r="O7" s="12"/>
      <c r="P7" s="12"/>
      <c r="Q7" s="12"/>
      <c r="S7" s="15" t="s">
        <v>9</v>
      </c>
      <c r="T7" s="525"/>
      <c r="U7" s="14"/>
    </row>
    <row r="8" spans="1:21" ht="28.8">
      <c r="A8" s="17" t="s">
        <v>10</v>
      </c>
      <c r="B8" s="9" t="s">
        <v>696</v>
      </c>
      <c r="C8" s="9"/>
      <c r="D8" s="9"/>
      <c r="E8" s="9"/>
      <c r="F8" s="9"/>
      <c r="G8" s="9"/>
      <c r="H8" s="9"/>
      <c r="I8" s="9"/>
      <c r="J8" s="9"/>
      <c r="K8" s="9"/>
      <c r="L8" s="9"/>
      <c r="M8" s="9"/>
      <c r="N8" s="9"/>
      <c r="O8" s="9"/>
      <c r="P8" s="9"/>
      <c r="Q8" s="9"/>
      <c r="S8" s="17" t="s">
        <v>10</v>
      </c>
      <c r="T8" s="9" t="s">
        <v>11</v>
      </c>
      <c r="U8" s="9"/>
    </row>
    <row r="9" spans="1:21" ht="28.8">
      <c r="A9" s="17" t="s">
        <v>12</v>
      </c>
      <c r="B9" s="9" t="s">
        <v>697</v>
      </c>
      <c r="C9" s="9"/>
      <c r="D9" s="9"/>
      <c r="E9" s="9"/>
      <c r="F9" s="9"/>
      <c r="G9" s="9"/>
      <c r="H9" s="9"/>
      <c r="I9" s="9"/>
      <c r="J9" s="9"/>
      <c r="K9" s="9"/>
      <c r="L9" s="9"/>
      <c r="M9" s="9"/>
      <c r="N9" s="9"/>
      <c r="O9" s="9"/>
      <c r="P9" s="9"/>
      <c r="Q9" s="9"/>
      <c r="S9" s="17" t="s">
        <v>12</v>
      </c>
      <c r="T9" s="9" t="s">
        <v>13</v>
      </c>
      <c r="U9" s="9"/>
    </row>
    <row r="10" spans="1:21" ht="227.25" customHeight="1">
      <c r="A10" s="17" t="s">
        <v>14</v>
      </c>
      <c r="B10" s="9" t="s">
        <v>698</v>
      </c>
      <c r="C10" s="9"/>
      <c r="D10" s="9"/>
      <c r="E10" s="9"/>
      <c r="F10" s="9"/>
      <c r="G10" s="9"/>
      <c r="H10" s="9"/>
      <c r="I10" s="9"/>
      <c r="J10" s="9"/>
      <c r="K10" s="9"/>
      <c r="L10" s="9"/>
      <c r="M10" s="9"/>
      <c r="N10" s="9"/>
      <c r="O10" s="9"/>
      <c r="P10" s="9"/>
      <c r="Q10" s="9"/>
      <c r="S10" s="17" t="s">
        <v>14</v>
      </c>
      <c r="T10" s="9" t="s">
        <v>15</v>
      </c>
      <c r="U10" s="9"/>
    </row>
    <row r="11" spans="1:21" ht="15.75" customHeight="1">
      <c r="A11" s="15" t="s">
        <v>17</v>
      </c>
      <c r="B11" s="16"/>
      <c r="C11" s="12"/>
      <c r="D11" s="12"/>
      <c r="E11" s="12"/>
      <c r="F11" s="12"/>
      <c r="G11" s="12"/>
      <c r="H11" s="12"/>
      <c r="I11" s="12"/>
      <c r="J11" s="12"/>
      <c r="K11" s="12"/>
      <c r="L11" s="12"/>
      <c r="M11" s="12"/>
      <c r="N11" s="12"/>
      <c r="O11" s="12"/>
      <c r="P11" s="12"/>
      <c r="Q11" s="12"/>
      <c r="S11" s="15" t="s">
        <v>17</v>
      </c>
      <c r="T11" s="14"/>
      <c r="U11" s="14"/>
    </row>
    <row r="12" spans="1:21" ht="42" customHeight="1">
      <c r="A12" s="17" t="s">
        <v>18</v>
      </c>
      <c r="B12" s="9" t="s">
        <v>699</v>
      </c>
      <c r="C12" s="9"/>
      <c r="D12" s="9"/>
      <c r="E12" s="9"/>
      <c r="F12" s="9"/>
      <c r="G12" s="9"/>
      <c r="H12" s="9"/>
      <c r="I12" s="9"/>
      <c r="J12" s="9"/>
      <c r="K12" s="9"/>
      <c r="L12" s="9"/>
      <c r="M12" s="9"/>
      <c r="N12" s="9"/>
      <c r="O12" s="9"/>
      <c r="P12" s="9"/>
      <c r="Q12" s="9"/>
      <c r="S12" s="17" t="s">
        <v>18</v>
      </c>
      <c r="T12" s="10" t="s">
        <v>20</v>
      </c>
      <c r="U12" s="9"/>
    </row>
    <row r="13" spans="1:21" ht="15.75" customHeight="1">
      <c r="A13" s="17" t="s">
        <v>21</v>
      </c>
      <c r="B13" s="9" t="s">
        <v>700</v>
      </c>
      <c r="C13" s="9"/>
      <c r="D13" s="9"/>
      <c r="E13" s="9"/>
      <c r="F13" s="9"/>
      <c r="G13" s="9"/>
      <c r="H13" s="9"/>
      <c r="I13" s="9"/>
      <c r="J13" s="9"/>
      <c r="K13" s="9"/>
      <c r="L13" s="9"/>
      <c r="M13" s="9"/>
      <c r="N13" s="9"/>
      <c r="O13" s="9"/>
      <c r="P13" s="9"/>
      <c r="Q13" s="9"/>
      <c r="S13" s="17" t="s">
        <v>21</v>
      </c>
      <c r="T13" s="10" t="s">
        <v>20</v>
      </c>
      <c r="U13" s="9"/>
    </row>
    <row r="14" spans="1:21" ht="15.75" customHeight="1">
      <c r="A14" s="17" t="s">
        <v>23</v>
      </c>
      <c r="B14" s="9"/>
      <c r="C14" s="9"/>
      <c r="D14" s="9"/>
      <c r="E14" s="9"/>
      <c r="F14" s="9"/>
      <c r="G14" s="9"/>
      <c r="H14" s="9"/>
      <c r="I14" s="9"/>
      <c r="J14" s="9"/>
      <c r="K14" s="9"/>
      <c r="L14" s="9"/>
      <c r="M14" s="9"/>
      <c r="N14" s="9"/>
      <c r="O14" s="9"/>
      <c r="P14" s="9"/>
      <c r="Q14" s="9"/>
      <c r="S14" s="17" t="s">
        <v>23</v>
      </c>
      <c r="T14" s="10" t="s">
        <v>20</v>
      </c>
      <c r="U14" s="9"/>
    </row>
    <row r="15" spans="1:21" ht="15.75" customHeight="1">
      <c r="A15" s="17" t="s">
        <v>25</v>
      </c>
      <c r="B15" s="9"/>
      <c r="C15" s="9"/>
      <c r="D15" s="9"/>
      <c r="E15" s="9"/>
      <c r="F15" s="9"/>
      <c r="G15" s="9"/>
      <c r="H15" s="9"/>
      <c r="I15" s="9"/>
      <c r="J15" s="9"/>
      <c r="K15" s="9"/>
      <c r="L15" s="9"/>
      <c r="M15" s="9"/>
      <c r="N15" s="9"/>
      <c r="O15" s="9"/>
      <c r="P15" s="9"/>
      <c r="Q15" s="9"/>
      <c r="S15" s="17" t="s">
        <v>25</v>
      </c>
      <c r="T15" s="10" t="s">
        <v>20</v>
      </c>
      <c r="U15" s="9"/>
    </row>
    <row r="16" spans="1:21" ht="15.75" customHeight="1">
      <c r="A16" s="17" t="s">
        <v>27</v>
      </c>
      <c r="B16" s="9"/>
      <c r="C16" s="9"/>
      <c r="D16" s="9"/>
      <c r="E16" s="9"/>
      <c r="F16" s="9"/>
      <c r="G16" s="9"/>
      <c r="H16" s="9"/>
      <c r="I16" s="9"/>
      <c r="J16" s="9"/>
      <c r="K16" s="9"/>
      <c r="L16" s="9"/>
      <c r="M16" s="9"/>
      <c r="N16" s="9"/>
      <c r="O16" s="9"/>
      <c r="P16" s="9"/>
      <c r="Q16" s="9"/>
      <c r="S16" s="17" t="s">
        <v>27</v>
      </c>
      <c r="T16" s="10" t="s">
        <v>20</v>
      </c>
      <c r="U16" s="9"/>
    </row>
    <row r="17" spans="1:21" ht="15.75" customHeight="1">
      <c r="A17" s="17" t="s">
        <v>28</v>
      </c>
      <c r="B17" s="9"/>
      <c r="C17" s="9"/>
      <c r="D17" s="9"/>
      <c r="E17" s="9"/>
      <c r="F17" s="9"/>
      <c r="G17" s="9"/>
      <c r="H17" s="9"/>
      <c r="I17" s="9"/>
      <c r="J17" s="9"/>
      <c r="K17" s="9"/>
      <c r="L17" s="9"/>
      <c r="M17" s="9"/>
      <c r="N17" s="9"/>
      <c r="O17" s="9"/>
      <c r="P17" s="9"/>
      <c r="Q17" s="9"/>
      <c r="S17" s="17" t="s">
        <v>28</v>
      </c>
      <c r="T17" s="10" t="s">
        <v>20</v>
      </c>
      <c r="U17" s="9"/>
    </row>
    <row r="18" spans="1:21">
      <c r="A18" s="18" t="s">
        <v>29</v>
      </c>
      <c r="B18" s="12"/>
      <c r="C18" s="12"/>
      <c r="D18" s="12"/>
      <c r="E18" s="12"/>
      <c r="F18" s="12"/>
      <c r="G18" s="12"/>
      <c r="H18" s="9"/>
      <c r="I18" s="9"/>
      <c r="J18" s="12"/>
      <c r="K18" s="12"/>
      <c r="L18" s="12"/>
      <c r="M18" s="12"/>
      <c r="N18" s="12"/>
      <c r="O18" s="12"/>
      <c r="P18" s="12"/>
      <c r="Q18" s="12"/>
      <c r="S18" s="18" t="s">
        <v>29</v>
      </c>
      <c r="T18" s="14"/>
      <c r="U18" s="14"/>
    </row>
    <row r="19" spans="1:21" ht="72">
      <c r="A19" s="13" t="s">
        <v>30</v>
      </c>
      <c r="B19" s="12"/>
      <c r="C19" s="19"/>
      <c r="D19" s="12"/>
      <c r="E19" s="12"/>
      <c r="F19" s="12"/>
      <c r="G19" s="12"/>
      <c r="H19" s="12"/>
      <c r="I19" s="12"/>
      <c r="J19" s="12"/>
      <c r="K19" s="12"/>
      <c r="L19" s="12"/>
      <c r="M19" s="12"/>
      <c r="N19" s="12"/>
      <c r="O19" s="12"/>
      <c r="P19" s="12"/>
      <c r="Q19" s="12"/>
      <c r="S19" s="13" t="s">
        <v>30</v>
      </c>
      <c r="T19" s="14"/>
      <c r="U19" s="9" t="s">
        <v>422</v>
      </c>
    </row>
    <row r="20" spans="1:21">
      <c r="A20" s="18" t="s">
        <v>14</v>
      </c>
      <c r="B20" s="9"/>
      <c r="C20" s="9"/>
      <c r="D20" s="12"/>
      <c r="E20" s="12"/>
      <c r="F20" s="12"/>
      <c r="G20" s="12"/>
      <c r="H20" s="12"/>
      <c r="I20" s="12"/>
      <c r="J20" s="12"/>
      <c r="K20" s="12"/>
      <c r="L20" s="12"/>
      <c r="M20" s="12"/>
      <c r="N20" s="12"/>
      <c r="O20" s="12"/>
      <c r="P20" s="12"/>
      <c r="Q20" s="12"/>
      <c r="S20" s="18" t="s">
        <v>14</v>
      </c>
      <c r="T20" s="9"/>
      <c r="U20" s="9"/>
    </row>
    <row r="21" spans="1:21">
      <c r="A21" s="20" t="s">
        <v>31</v>
      </c>
      <c r="B21" s="9" t="s">
        <v>701</v>
      </c>
      <c r="C21" s="9"/>
      <c r="D21" s="12"/>
      <c r="E21" s="12"/>
      <c r="F21" s="12"/>
      <c r="G21" s="12"/>
      <c r="H21" s="12"/>
      <c r="I21" s="12"/>
      <c r="J21" s="12"/>
      <c r="K21" s="12"/>
      <c r="L21" s="12"/>
      <c r="M21" s="12"/>
      <c r="N21" s="12"/>
      <c r="O21" s="12"/>
      <c r="P21" s="12"/>
      <c r="Q21" s="12"/>
      <c r="S21" s="20" t="s">
        <v>31</v>
      </c>
      <c r="T21" s="9">
        <v>100</v>
      </c>
      <c r="U21" s="9"/>
    </row>
    <row r="22" spans="1:21">
      <c r="A22" s="20" t="s">
        <v>32</v>
      </c>
      <c r="B22" s="9" t="s">
        <v>701</v>
      </c>
      <c r="C22" s="9"/>
      <c r="D22" s="12"/>
      <c r="E22" s="12"/>
      <c r="F22" s="12"/>
      <c r="G22" s="12"/>
      <c r="H22" s="12"/>
      <c r="I22" s="12"/>
      <c r="J22" s="12"/>
      <c r="K22" s="12"/>
      <c r="L22" s="12"/>
      <c r="M22" s="12"/>
      <c r="N22" s="12"/>
      <c r="O22" s="12"/>
      <c r="P22" s="12"/>
      <c r="Q22" s="12"/>
      <c r="S22" s="20" t="s">
        <v>32</v>
      </c>
      <c r="T22" s="9">
        <v>100</v>
      </c>
      <c r="U22" s="9"/>
    </row>
    <row r="23" spans="1:21" ht="28.8">
      <c r="A23" s="20" t="s">
        <v>33</v>
      </c>
      <c r="B23" s="9" t="s">
        <v>702</v>
      </c>
      <c r="C23" s="9"/>
      <c r="D23" s="12"/>
      <c r="E23" s="12"/>
      <c r="F23" s="12"/>
      <c r="G23" s="12"/>
      <c r="H23" s="12"/>
      <c r="I23" s="12"/>
      <c r="J23" s="12"/>
      <c r="K23" s="12"/>
      <c r="L23" s="12"/>
      <c r="M23" s="12"/>
      <c r="N23" s="12"/>
      <c r="O23" s="12"/>
      <c r="P23" s="12"/>
      <c r="Q23" s="12"/>
      <c r="S23" s="20" t="s">
        <v>33</v>
      </c>
      <c r="T23" s="9">
        <v>100</v>
      </c>
      <c r="U23" s="9"/>
    </row>
    <row r="24" spans="1:21">
      <c r="A24" s="20" t="s">
        <v>34</v>
      </c>
      <c r="B24" s="9" t="s">
        <v>703</v>
      </c>
      <c r="C24" s="9"/>
      <c r="D24" s="12"/>
      <c r="E24" s="12"/>
      <c r="F24" s="12"/>
      <c r="G24" s="12"/>
      <c r="H24" s="12"/>
      <c r="I24" s="12"/>
      <c r="J24" s="12"/>
      <c r="K24" s="12"/>
      <c r="L24" s="12"/>
      <c r="M24" s="12"/>
      <c r="N24" s="12"/>
      <c r="O24" s="12"/>
      <c r="P24" s="12"/>
      <c r="Q24" s="12"/>
      <c r="S24" s="20" t="s">
        <v>34</v>
      </c>
      <c r="T24" s="526" t="s">
        <v>20</v>
      </c>
      <c r="U24" s="9"/>
    </row>
    <row r="25" spans="1:21">
      <c r="A25" s="18" t="s">
        <v>12</v>
      </c>
      <c r="B25" s="9"/>
      <c r="C25" s="9"/>
      <c r="D25" s="12"/>
      <c r="E25" s="12"/>
      <c r="F25" s="12"/>
      <c r="G25" s="12"/>
      <c r="H25" s="12"/>
      <c r="I25" s="12"/>
      <c r="J25" s="12"/>
      <c r="K25" s="12"/>
      <c r="L25" s="12"/>
      <c r="M25" s="12"/>
      <c r="N25" s="12"/>
      <c r="O25" s="12"/>
      <c r="P25" s="12"/>
      <c r="Q25" s="12"/>
      <c r="S25" s="18" t="s">
        <v>12</v>
      </c>
      <c r="T25" s="9"/>
      <c r="U25" s="9"/>
    </row>
    <row r="26" spans="1:21">
      <c r="A26" s="20" t="s">
        <v>31</v>
      </c>
      <c r="B26" s="10" t="s">
        <v>704</v>
      </c>
      <c r="C26" s="9"/>
      <c r="D26" s="12"/>
      <c r="E26" s="12"/>
      <c r="F26" s="12"/>
      <c r="G26" s="12"/>
      <c r="H26" s="12"/>
      <c r="I26" s="12"/>
      <c r="J26" s="12"/>
      <c r="K26" s="12"/>
      <c r="L26" s="12"/>
      <c r="M26" s="12"/>
      <c r="N26" s="12"/>
      <c r="O26" s="12"/>
      <c r="P26" s="12"/>
      <c r="Q26" s="12"/>
      <c r="S26" s="20" t="s">
        <v>31</v>
      </c>
      <c r="T26" s="9">
        <v>70</v>
      </c>
      <c r="U26" s="9"/>
    </row>
    <row r="27" spans="1:21">
      <c r="A27" s="20" t="s">
        <v>32</v>
      </c>
      <c r="B27" s="10" t="s">
        <v>705</v>
      </c>
      <c r="C27" s="9"/>
      <c r="D27" s="12"/>
      <c r="E27" s="12"/>
      <c r="F27" s="12"/>
      <c r="G27" s="12"/>
      <c r="H27" s="12"/>
      <c r="I27" s="12"/>
      <c r="J27" s="12"/>
      <c r="K27" s="12"/>
      <c r="L27" s="12"/>
      <c r="M27" s="12"/>
      <c r="N27" s="12"/>
      <c r="O27" s="12"/>
      <c r="P27" s="12"/>
      <c r="Q27" s="12"/>
      <c r="S27" s="20" t="s">
        <v>32</v>
      </c>
      <c r="T27" s="9">
        <v>70</v>
      </c>
      <c r="U27" s="9"/>
    </row>
    <row r="28" spans="1:21">
      <c r="A28" s="20" t="s">
        <v>33</v>
      </c>
      <c r="B28" s="10" t="s">
        <v>705</v>
      </c>
      <c r="C28" s="9"/>
      <c r="D28" s="12"/>
      <c r="E28" s="12"/>
      <c r="F28" s="12"/>
      <c r="G28" s="12"/>
      <c r="H28" s="12"/>
      <c r="I28" s="12"/>
      <c r="J28" s="12"/>
      <c r="K28" s="12"/>
      <c r="L28" s="12"/>
      <c r="M28" s="12"/>
      <c r="N28" s="12"/>
      <c r="O28" s="12"/>
      <c r="P28" s="12"/>
      <c r="Q28" s="12"/>
      <c r="S28" s="20" t="s">
        <v>33</v>
      </c>
      <c r="T28" s="9">
        <v>70</v>
      </c>
      <c r="U28" s="9"/>
    </row>
    <row r="29" spans="1:21">
      <c r="A29" s="20" t="s">
        <v>34</v>
      </c>
      <c r="B29" s="10" t="s">
        <v>704</v>
      </c>
      <c r="C29" s="9"/>
      <c r="D29" s="12"/>
      <c r="E29" s="12"/>
      <c r="F29" s="12"/>
      <c r="G29" s="12"/>
      <c r="H29" s="12"/>
      <c r="I29" s="12"/>
      <c r="J29" s="12"/>
      <c r="K29" s="12"/>
      <c r="L29" s="12"/>
      <c r="M29" s="12"/>
      <c r="N29" s="12"/>
      <c r="O29" s="12"/>
      <c r="P29" s="12"/>
      <c r="Q29" s="12"/>
      <c r="S29" s="20" t="s">
        <v>34</v>
      </c>
      <c r="T29" s="526" t="s">
        <v>20</v>
      </c>
      <c r="U29" s="9"/>
    </row>
    <row r="30" spans="1:21">
      <c r="A30" s="18" t="s">
        <v>10</v>
      </c>
      <c r="B30" s="10"/>
      <c r="C30" s="9"/>
      <c r="D30" s="12"/>
      <c r="E30" s="12"/>
      <c r="F30" s="12"/>
      <c r="G30" s="12"/>
      <c r="H30" s="12"/>
      <c r="I30" s="12"/>
      <c r="J30" s="12"/>
      <c r="K30" s="12"/>
      <c r="L30" s="12"/>
      <c r="M30" s="12"/>
      <c r="N30" s="12"/>
      <c r="O30" s="12"/>
      <c r="P30" s="12"/>
      <c r="Q30" s="12"/>
      <c r="S30" s="18" t="s">
        <v>10</v>
      </c>
      <c r="T30" s="9"/>
      <c r="U30" s="9"/>
    </row>
    <row r="31" spans="1:21">
      <c r="A31" s="20" t="s">
        <v>31</v>
      </c>
      <c r="B31" s="10" t="s">
        <v>706</v>
      </c>
      <c r="C31" s="9"/>
      <c r="D31" s="12"/>
      <c r="E31" s="12"/>
      <c r="F31" s="12"/>
      <c r="G31" s="12"/>
      <c r="H31" s="12"/>
      <c r="I31" s="12"/>
      <c r="J31" s="12"/>
      <c r="K31" s="12"/>
      <c r="L31" s="12"/>
      <c r="M31" s="12"/>
      <c r="N31" s="12"/>
      <c r="O31" s="12"/>
      <c r="P31" s="12"/>
      <c r="Q31" s="12"/>
      <c r="S31" s="20" t="s">
        <v>31</v>
      </c>
      <c r="T31" s="9">
        <v>50</v>
      </c>
      <c r="U31" s="9"/>
    </row>
    <row r="32" spans="1:21">
      <c r="A32" s="20" t="s">
        <v>32</v>
      </c>
      <c r="B32" s="10" t="s">
        <v>706</v>
      </c>
      <c r="C32" s="9"/>
      <c r="D32" s="12"/>
      <c r="E32" s="12"/>
      <c r="F32" s="12"/>
      <c r="G32" s="12"/>
      <c r="H32" s="12"/>
      <c r="I32" s="12"/>
      <c r="J32" s="12"/>
      <c r="K32" s="12"/>
      <c r="L32" s="12"/>
      <c r="M32" s="12"/>
      <c r="N32" s="12"/>
      <c r="O32" s="12"/>
      <c r="P32" s="12"/>
      <c r="Q32" s="12"/>
      <c r="S32" s="20" t="s">
        <v>32</v>
      </c>
      <c r="T32" s="9">
        <v>50</v>
      </c>
      <c r="U32" s="9"/>
    </row>
    <row r="33" spans="1:21">
      <c r="A33" s="20" t="s">
        <v>33</v>
      </c>
      <c r="B33" s="10" t="s">
        <v>706</v>
      </c>
      <c r="C33" s="9"/>
      <c r="D33" s="12"/>
      <c r="E33" s="12"/>
      <c r="F33" s="12"/>
      <c r="G33" s="12"/>
      <c r="H33" s="12"/>
      <c r="I33" s="12"/>
      <c r="J33" s="12"/>
      <c r="K33" s="12"/>
      <c r="L33" s="12"/>
      <c r="M33" s="12"/>
      <c r="N33" s="12"/>
      <c r="O33" s="12"/>
      <c r="P33" s="12"/>
      <c r="Q33" s="12"/>
      <c r="S33" s="20" t="s">
        <v>33</v>
      </c>
      <c r="T33" s="9">
        <v>50</v>
      </c>
      <c r="U33" s="9"/>
    </row>
    <row r="34" spans="1:21">
      <c r="A34" s="20" t="s">
        <v>34</v>
      </c>
      <c r="B34" s="10" t="s">
        <v>706</v>
      </c>
      <c r="C34" s="9"/>
      <c r="D34" s="12"/>
      <c r="E34" s="12"/>
      <c r="F34" s="12"/>
      <c r="G34" s="12"/>
      <c r="H34" s="12"/>
      <c r="I34" s="12"/>
      <c r="J34" s="12"/>
      <c r="K34" s="12"/>
      <c r="L34" s="12"/>
      <c r="M34" s="12"/>
      <c r="N34" s="12"/>
      <c r="O34" s="12"/>
      <c r="P34" s="12"/>
      <c r="Q34" s="12"/>
      <c r="S34" s="20" t="s">
        <v>34</v>
      </c>
      <c r="T34" s="526" t="s">
        <v>20</v>
      </c>
      <c r="U34" s="9"/>
    </row>
    <row r="35" spans="1:21" ht="15.75" customHeight="1">
      <c r="A35" s="18" t="s">
        <v>35</v>
      </c>
      <c r="B35" s="12"/>
      <c r="C35" s="12"/>
      <c r="D35" s="12"/>
      <c r="E35" s="12"/>
      <c r="F35" s="12"/>
      <c r="G35" s="12"/>
      <c r="H35" s="12"/>
      <c r="I35" s="12"/>
      <c r="J35" s="12"/>
      <c r="K35" s="12"/>
      <c r="L35" s="12"/>
      <c r="M35" s="12"/>
      <c r="N35" s="9"/>
      <c r="O35" s="9"/>
      <c r="P35" s="12"/>
      <c r="Q35" s="12"/>
      <c r="S35" s="18" t="s">
        <v>35</v>
      </c>
      <c r="T35" s="14"/>
      <c r="U35" s="14"/>
    </row>
    <row r="36" spans="1:21" ht="7.5" customHeight="1">
      <c r="A36" s="11"/>
      <c r="B36" s="21"/>
      <c r="C36" s="21"/>
      <c r="D36" s="21"/>
      <c r="E36" s="21"/>
      <c r="F36" s="21"/>
      <c r="G36" s="21"/>
      <c r="H36" s="21"/>
      <c r="I36" s="21"/>
      <c r="J36" s="21"/>
      <c r="K36" s="21"/>
      <c r="L36" s="21"/>
      <c r="M36" s="21"/>
      <c r="N36" s="21"/>
      <c r="O36" s="21"/>
      <c r="P36" s="21"/>
      <c r="Q36" s="21"/>
      <c r="S36" s="11"/>
      <c r="T36" s="21"/>
      <c r="U36" s="21"/>
    </row>
    <row r="37" spans="1:21" ht="15.6">
      <c r="A37" s="5" t="s">
        <v>36</v>
      </c>
      <c r="B37" s="6"/>
      <c r="C37" s="7" t="s">
        <v>2</v>
      </c>
      <c r="D37" s="6"/>
      <c r="E37" s="7" t="s">
        <v>2</v>
      </c>
      <c r="F37" s="6"/>
      <c r="G37" s="7" t="s">
        <v>2</v>
      </c>
      <c r="H37" s="6"/>
      <c r="I37" s="7" t="s">
        <v>2</v>
      </c>
      <c r="J37" s="6"/>
      <c r="K37" s="7" t="s">
        <v>2</v>
      </c>
      <c r="L37" s="6"/>
      <c r="M37" s="7" t="s">
        <v>2</v>
      </c>
      <c r="N37" s="7"/>
      <c r="O37" s="7" t="s">
        <v>2</v>
      </c>
      <c r="P37" s="6"/>
      <c r="Q37" s="7" t="s">
        <v>2</v>
      </c>
      <c r="S37" s="5" t="s">
        <v>36</v>
      </c>
      <c r="T37" s="6"/>
      <c r="U37" s="7" t="s">
        <v>2</v>
      </c>
    </row>
    <row r="38" spans="1:21">
      <c r="A38" s="11" t="s">
        <v>37</v>
      </c>
      <c r="B38" s="21" t="s">
        <v>38</v>
      </c>
      <c r="C38" s="21"/>
      <c r="D38" s="21" t="s">
        <v>419</v>
      </c>
      <c r="E38" s="21"/>
      <c r="F38" s="21" t="s">
        <v>419</v>
      </c>
      <c r="G38" s="21"/>
      <c r="H38" s="21" t="s">
        <v>419</v>
      </c>
      <c r="I38" s="21"/>
      <c r="J38" s="21" t="s">
        <v>419</v>
      </c>
      <c r="K38" s="21"/>
      <c r="L38" s="21" t="s">
        <v>419</v>
      </c>
      <c r="M38" s="21"/>
      <c r="N38" s="21" t="s">
        <v>419</v>
      </c>
      <c r="O38" s="21"/>
      <c r="P38" s="21" t="s">
        <v>419</v>
      </c>
      <c r="Q38" s="21"/>
      <c r="S38" s="11" t="s">
        <v>37</v>
      </c>
      <c r="T38" s="21" t="s">
        <v>38</v>
      </c>
      <c r="U38" s="21"/>
    </row>
    <row r="39" spans="1:21">
      <c r="A39" s="11" t="s">
        <v>39</v>
      </c>
      <c r="B39" s="21" t="s">
        <v>40</v>
      </c>
      <c r="C39" s="21"/>
      <c r="D39" s="21" t="s">
        <v>419</v>
      </c>
      <c r="E39" s="21"/>
      <c r="F39" s="21" t="s">
        <v>419</v>
      </c>
      <c r="G39" s="21"/>
      <c r="H39" s="21" t="s">
        <v>419</v>
      </c>
      <c r="I39" s="21"/>
      <c r="J39" s="21" t="s">
        <v>419</v>
      </c>
      <c r="K39" s="21"/>
      <c r="L39" s="21" t="s">
        <v>419</v>
      </c>
      <c r="M39" s="21"/>
      <c r="N39" s="12"/>
      <c r="O39" s="21"/>
      <c r="P39" s="21" t="s">
        <v>419</v>
      </c>
      <c r="Q39" s="21"/>
      <c r="S39" s="11" t="s">
        <v>39</v>
      </c>
      <c r="T39" s="21" t="s">
        <v>40</v>
      </c>
      <c r="U39" s="21"/>
    </row>
    <row r="40" spans="1:21">
      <c r="A40" s="8" t="s">
        <v>41</v>
      </c>
      <c r="B40" s="12"/>
      <c r="C40" s="12"/>
      <c r="D40" s="12"/>
      <c r="E40" s="12"/>
      <c r="F40" s="9"/>
      <c r="G40" s="9"/>
      <c r="H40" s="12"/>
      <c r="I40" s="12"/>
      <c r="J40" s="12"/>
      <c r="K40" s="12"/>
      <c r="L40" s="12"/>
      <c r="M40" s="12"/>
      <c r="N40" s="12"/>
      <c r="O40" s="12"/>
      <c r="P40" s="12"/>
      <c r="Q40" s="12"/>
      <c r="S40" s="8" t="s">
        <v>41</v>
      </c>
      <c r="T40" s="14"/>
      <c r="U40" s="14"/>
    </row>
    <row r="41" spans="1:21">
      <c r="A41" s="11" t="s">
        <v>42</v>
      </c>
      <c r="B41" s="9" t="s">
        <v>707</v>
      </c>
      <c r="C41" s="9"/>
      <c r="D41" s="9"/>
      <c r="E41" s="9"/>
      <c r="F41" s="9"/>
      <c r="G41" s="9"/>
      <c r="H41" s="9"/>
      <c r="I41" s="9"/>
      <c r="J41" s="9"/>
      <c r="K41" s="9"/>
      <c r="L41" s="9"/>
      <c r="M41" s="9"/>
      <c r="N41" s="9"/>
      <c r="O41" s="9"/>
      <c r="P41" s="9"/>
      <c r="Q41" s="9"/>
      <c r="S41" s="11" t="s">
        <v>42</v>
      </c>
      <c r="T41" s="9">
        <v>105600</v>
      </c>
      <c r="U41" s="9"/>
    </row>
    <row r="42" spans="1:21">
      <c r="A42" s="11" t="s">
        <v>44</v>
      </c>
      <c r="B42" s="9" t="s">
        <v>708</v>
      </c>
      <c r="C42" s="9"/>
      <c r="D42" s="9"/>
      <c r="E42" s="9"/>
      <c r="F42" s="9"/>
      <c r="G42" s="9"/>
      <c r="H42" s="9"/>
      <c r="I42" s="9"/>
      <c r="J42" s="9"/>
      <c r="K42" s="9"/>
      <c r="L42" s="9"/>
      <c r="M42" s="9"/>
      <c r="N42" s="9"/>
      <c r="O42" s="9"/>
      <c r="P42" s="9"/>
      <c r="Q42" s="9"/>
      <c r="S42" s="11" t="s">
        <v>44</v>
      </c>
      <c r="T42" s="9" t="s">
        <v>425</v>
      </c>
      <c r="U42" s="9"/>
    </row>
    <row r="43" spans="1:21" ht="15.6">
      <c r="A43" s="15" t="s">
        <v>46</v>
      </c>
      <c r="B43" s="12"/>
      <c r="C43" s="12"/>
      <c r="D43" s="12"/>
      <c r="E43" s="12"/>
      <c r="F43" s="12"/>
      <c r="G43" s="12"/>
      <c r="H43" s="12"/>
      <c r="I43" s="12"/>
      <c r="J43" s="12"/>
      <c r="K43" s="12"/>
      <c r="L43" s="12"/>
      <c r="M43" s="12"/>
      <c r="N43" s="12"/>
      <c r="O43" s="12"/>
      <c r="P43" s="12"/>
      <c r="Q43" s="12"/>
      <c r="S43" s="15" t="s">
        <v>46</v>
      </c>
      <c r="T43" s="14"/>
      <c r="U43" s="14"/>
    </row>
    <row r="44" spans="1:21" ht="28.8">
      <c r="A44" s="17" t="s">
        <v>47</v>
      </c>
      <c r="B44" s="9" t="s">
        <v>709</v>
      </c>
      <c r="C44" s="9"/>
      <c r="D44" s="9"/>
      <c r="E44" s="9"/>
      <c r="F44" s="9"/>
      <c r="G44" s="9"/>
      <c r="H44" s="9"/>
      <c r="I44" s="9"/>
      <c r="J44" s="9"/>
      <c r="K44" s="9"/>
      <c r="L44" s="9"/>
      <c r="M44" s="9"/>
      <c r="N44" s="9"/>
      <c r="O44" s="9"/>
      <c r="P44" s="9"/>
      <c r="Q44" s="9"/>
      <c r="S44" s="17" t="s">
        <v>47</v>
      </c>
      <c r="T44" s="9" t="s">
        <v>426</v>
      </c>
      <c r="U44" s="9"/>
    </row>
    <row r="45" spans="1:21" ht="15.6">
      <c r="A45" s="17" t="s">
        <v>49</v>
      </c>
      <c r="B45" s="9" t="s">
        <v>710</v>
      </c>
      <c r="C45" s="9"/>
      <c r="D45" s="9"/>
      <c r="E45" s="9"/>
      <c r="F45" s="9"/>
      <c r="G45" s="9"/>
      <c r="H45" s="9"/>
      <c r="I45" s="9"/>
      <c r="J45" s="9"/>
      <c r="K45" s="9"/>
      <c r="L45" s="9"/>
      <c r="M45" s="9"/>
      <c r="N45" s="9"/>
      <c r="O45" s="9"/>
      <c r="P45" s="9"/>
      <c r="Q45" s="9"/>
      <c r="S45" s="17" t="s">
        <v>49</v>
      </c>
      <c r="T45" s="9" t="s">
        <v>20</v>
      </c>
      <c r="U45" s="9"/>
    </row>
    <row r="46" spans="1:21" ht="28.8">
      <c r="A46" s="17" t="s">
        <v>50</v>
      </c>
      <c r="B46" s="9" t="s">
        <v>711</v>
      </c>
      <c r="C46" s="9"/>
      <c r="D46" s="9"/>
      <c r="E46" s="9"/>
      <c r="F46" s="14"/>
      <c r="G46" s="9"/>
      <c r="H46" s="9"/>
      <c r="I46" s="9"/>
      <c r="J46" s="9"/>
      <c r="K46" s="9"/>
      <c r="L46" s="9"/>
      <c r="M46" s="9"/>
      <c r="N46" s="9"/>
      <c r="O46" s="9"/>
      <c r="P46" s="9"/>
      <c r="Q46" s="9"/>
      <c r="S46" s="17" t="s">
        <v>50</v>
      </c>
      <c r="T46" s="9" t="s">
        <v>427</v>
      </c>
      <c r="U46" s="9"/>
    </row>
    <row r="47" spans="1:21" ht="15.6">
      <c r="A47" s="22" t="s">
        <v>52</v>
      </c>
      <c r="B47" s="12"/>
      <c r="C47" s="12"/>
      <c r="D47" s="12"/>
      <c r="E47" s="12"/>
      <c r="F47" s="12"/>
      <c r="G47" s="12"/>
      <c r="H47" s="12"/>
      <c r="I47" s="12"/>
      <c r="J47" s="12"/>
      <c r="K47" s="12"/>
      <c r="L47" s="12"/>
      <c r="M47" s="12"/>
      <c r="N47" s="12"/>
      <c r="O47" s="12"/>
      <c r="P47" s="12"/>
      <c r="Q47" s="12"/>
      <c r="S47" s="22" t="s">
        <v>52</v>
      </c>
      <c r="T47" s="14"/>
      <c r="U47" s="14"/>
    </row>
    <row r="48" spans="1:21">
      <c r="A48" s="18" t="s">
        <v>53</v>
      </c>
      <c r="B48" s="14"/>
      <c r="C48" s="14"/>
      <c r="D48" s="14"/>
      <c r="E48" s="14"/>
      <c r="F48" s="14"/>
      <c r="G48" s="14"/>
      <c r="H48" s="14"/>
      <c r="I48" s="14"/>
      <c r="J48" s="14"/>
      <c r="K48" s="14"/>
      <c r="L48" s="14"/>
      <c r="M48" s="14"/>
      <c r="N48" s="9"/>
      <c r="O48" s="9"/>
      <c r="P48" s="14"/>
      <c r="Q48" s="14"/>
      <c r="S48" s="18" t="s">
        <v>53</v>
      </c>
      <c r="T48" s="14"/>
      <c r="U48" s="14"/>
    </row>
    <row r="49" spans="1:21" ht="15.75" customHeight="1">
      <c r="A49" s="18" t="s">
        <v>54</v>
      </c>
      <c r="B49" s="12"/>
      <c r="C49" s="12"/>
      <c r="D49" s="12"/>
      <c r="E49" s="12"/>
      <c r="F49" s="12"/>
      <c r="G49" s="12"/>
      <c r="H49" s="12"/>
      <c r="I49" s="12"/>
      <c r="J49" s="12"/>
      <c r="K49" s="12"/>
      <c r="L49" s="12"/>
      <c r="M49" s="12"/>
      <c r="N49" s="12"/>
      <c r="O49" s="12"/>
      <c r="P49" s="12"/>
      <c r="Q49" s="12"/>
      <c r="S49" s="18" t="s">
        <v>54</v>
      </c>
      <c r="T49" s="14"/>
      <c r="U49" s="14"/>
    </row>
    <row r="50" spans="1:21" ht="15.75" customHeight="1">
      <c r="A50" s="20" t="s">
        <v>55</v>
      </c>
      <c r="B50" s="12"/>
      <c r="C50" s="12"/>
      <c r="D50" s="12"/>
      <c r="E50" s="12"/>
      <c r="F50" s="12"/>
      <c r="G50" s="12"/>
      <c r="H50" s="12"/>
      <c r="I50" s="12"/>
      <c r="J50" s="12"/>
      <c r="K50" s="12"/>
      <c r="L50" s="12"/>
      <c r="M50" s="12"/>
      <c r="N50" s="9"/>
      <c r="O50" s="9"/>
      <c r="P50" s="12"/>
      <c r="Q50" s="12"/>
      <c r="S50" s="20" t="s">
        <v>55</v>
      </c>
      <c r="T50" s="14"/>
      <c r="U50" s="14"/>
    </row>
    <row r="51" spans="1:21" ht="15.75" customHeight="1">
      <c r="A51" s="20" t="s">
        <v>56</v>
      </c>
      <c r="B51" s="12"/>
      <c r="C51" s="12"/>
      <c r="D51" s="12"/>
      <c r="E51" s="12"/>
      <c r="F51" s="12"/>
      <c r="G51" s="12"/>
      <c r="H51" s="12"/>
      <c r="I51" s="12"/>
      <c r="J51" s="12"/>
      <c r="K51" s="12"/>
      <c r="L51" s="12"/>
      <c r="M51" s="12"/>
      <c r="N51" s="9"/>
      <c r="O51" s="9"/>
      <c r="P51" s="12"/>
      <c r="Q51" s="12"/>
      <c r="S51" s="20" t="s">
        <v>56</v>
      </c>
      <c r="T51" s="14"/>
      <c r="U51" s="14"/>
    </row>
    <row r="52" spans="1:21" ht="28.8">
      <c r="A52" s="13" t="s">
        <v>57</v>
      </c>
      <c r="B52" s="14"/>
      <c r="C52" s="14"/>
      <c r="D52" s="14"/>
      <c r="E52" s="14"/>
      <c r="F52" s="14"/>
      <c r="G52" s="14"/>
      <c r="H52" s="14"/>
      <c r="I52" s="14"/>
      <c r="J52" s="14"/>
      <c r="K52" s="14"/>
      <c r="L52" s="14"/>
      <c r="M52" s="14"/>
      <c r="N52" s="9"/>
      <c r="O52" s="9"/>
      <c r="P52" s="14"/>
      <c r="Q52" s="14"/>
      <c r="S52" s="13" t="s">
        <v>57</v>
      </c>
      <c r="T52" s="14"/>
      <c r="U52" s="14"/>
    </row>
    <row r="53" spans="1:21" ht="7.5" customHeight="1">
      <c r="A53" s="11"/>
      <c r="B53" s="21"/>
      <c r="C53" s="21"/>
      <c r="D53" s="21"/>
      <c r="E53" s="21"/>
      <c r="F53" s="21"/>
      <c r="G53" s="21"/>
      <c r="H53" s="21"/>
      <c r="I53" s="21"/>
      <c r="J53" s="21"/>
      <c r="K53" s="21"/>
      <c r="L53" s="21"/>
      <c r="M53" s="21"/>
      <c r="N53" s="21"/>
      <c r="O53" s="21"/>
      <c r="P53" s="21"/>
      <c r="Q53" s="21"/>
      <c r="S53" s="11"/>
      <c r="T53" s="21"/>
      <c r="U53" s="21"/>
    </row>
    <row r="54" spans="1:21" ht="15.6">
      <c r="A54" s="5" t="s">
        <v>58</v>
      </c>
      <c r="B54" s="6"/>
      <c r="C54" s="7" t="s">
        <v>2</v>
      </c>
      <c r="D54" s="6"/>
      <c r="E54" s="7" t="s">
        <v>2</v>
      </c>
      <c r="F54" s="6"/>
      <c r="G54" s="7" t="s">
        <v>2</v>
      </c>
      <c r="H54" s="6"/>
      <c r="I54" s="7" t="s">
        <v>2</v>
      </c>
      <c r="J54" s="6"/>
      <c r="K54" s="7" t="s">
        <v>2</v>
      </c>
      <c r="L54" s="6"/>
      <c r="M54" s="7" t="s">
        <v>2</v>
      </c>
      <c r="N54" s="7"/>
      <c r="O54" s="7" t="s">
        <v>2</v>
      </c>
      <c r="P54" s="6"/>
      <c r="Q54" s="7" t="s">
        <v>2</v>
      </c>
      <c r="S54" s="5" t="s">
        <v>58</v>
      </c>
      <c r="T54" s="6"/>
      <c r="U54" s="7" t="s">
        <v>2</v>
      </c>
    </row>
    <row r="55" spans="1:21" ht="15.6">
      <c r="A55" s="15" t="s">
        <v>59</v>
      </c>
      <c r="B55" s="12"/>
      <c r="C55" s="12"/>
      <c r="D55" s="12"/>
      <c r="E55" s="12"/>
      <c r="F55" s="12"/>
      <c r="G55" s="12"/>
      <c r="H55" s="12"/>
      <c r="I55" s="12"/>
      <c r="J55" s="12"/>
      <c r="K55" s="12"/>
      <c r="L55" s="12"/>
      <c r="M55" s="12"/>
      <c r="N55" s="12"/>
      <c r="O55" s="12"/>
      <c r="P55" s="12"/>
      <c r="Q55" s="12"/>
      <c r="S55" s="15" t="s">
        <v>59</v>
      </c>
      <c r="T55" s="14"/>
      <c r="U55" s="14"/>
    </row>
    <row r="56" spans="1:21" ht="17.25" customHeight="1">
      <c r="A56" s="17" t="s">
        <v>60</v>
      </c>
      <c r="B56" s="23" t="s">
        <v>712</v>
      </c>
      <c r="C56" s="9"/>
      <c r="D56" s="23"/>
      <c r="E56" s="9"/>
      <c r="F56" s="23"/>
      <c r="G56" s="9"/>
      <c r="H56" s="23"/>
      <c r="I56" s="9"/>
      <c r="J56" s="23"/>
      <c r="K56" s="9"/>
      <c r="L56" s="23"/>
      <c r="M56" s="9"/>
      <c r="N56" s="9"/>
      <c r="O56" s="9"/>
      <c r="P56" s="23"/>
      <c r="Q56" s="9"/>
      <c r="S56" s="17" t="s">
        <v>60</v>
      </c>
      <c r="T56" s="9" t="s">
        <v>431</v>
      </c>
      <c r="U56" s="9"/>
    </row>
    <row r="57" spans="1:21" ht="15.6">
      <c r="A57" s="17" t="s">
        <v>62</v>
      </c>
      <c r="B57" s="9" t="s">
        <v>713</v>
      </c>
      <c r="C57" s="9"/>
      <c r="D57" s="9"/>
      <c r="E57" s="9"/>
      <c r="F57" s="9"/>
      <c r="G57" s="9"/>
      <c r="H57" s="9"/>
      <c r="I57" s="9"/>
      <c r="J57" s="9"/>
      <c r="K57" s="9"/>
      <c r="L57" s="9"/>
      <c r="M57" s="9"/>
      <c r="N57" s="9"/>
      <c r="O57" s="9"/>
      <c r="P57" s="9"/>
      <c r="Q57" s="9"/>
      <c r="S57" s="17" t="s">
        <v>62</v>
      </c>
      <c r="T57" s="9" t="s">
        <v>432</v>
      </c>
      <c r="U57" s="9"/>
    </row>
    <row r="58" spans="1:21" ht="15.6">
      <c r="A58" s="15" t="s">
        <v>64</v>
      </c>
      <c r="B58" s="12"/>
      <c r="C58" s="12"/>
      <c r="D58" s="12"/>
      <c r="E58" s="12"/>
      <c r="F58" s="12"/>
      <c r="G58" s="12"/>
      <c r="H58" s="12"/>
      <c r="I58" s="12"/>
      <c r="J58" s="12"/>
      <c r="K58" s="12"/>
      <c r="L58" s="12"/>
      <c r="M58" s="12"/>
      <c r="N58" s="12"/>
      <c r="O58" s="12"/>
      <c r="P58" s="12"/>
      <c r="Q58" s="12"/>
      <c r="S58" s="15" t="s">
        <v>64</v>
      </c>
      <c r="T58" s="14"/>
      <c r="U58" s="14"/>
    </row>
    <row r="59" spans="1:21" ht="15.6">
      <c r="A59" s="17" t="s">
        <v>10</v>
      </c>
      <c r="B59" s="10">
        <v>16</v>
      </c>
      <c r="C59" s="9"/>
      <c r="D59" s="9"/>
      <c r="E59" s="9"/>
      <c r="F59" s="9"/>
      <c r="G59" s="9"/>
      <c r="H59" s="9"/>
      <c r="I59" s="9"/>
      <c r="J59" s="9"/>
      <c r="K59" s="9"/>
      <c r="L59" s="9"/>
      <c r="M59" s="9"/>
      <c r="N59" s="9"/>
      <c r="O59" s="9"/>
      <c r="P59" s="9"/>
      <c r="Q59" s="9"/>
      <c r="S59" s="17" t="s">
        <v>10</v>
      </c>
      <c r="T59" s="9">
        <v>17</v>
      </c>
      <c r="U59" s="9"/>
    </row>
    <row r="60" spans="1:21" ht="15.6">
      <c r="A60" s="17" t="s">
        <v>12</v>
      </c>
      <c r="B60" s="10">
        <v>42</v>
      </c>
      <c r="C60" s="9"/>
      <c r="D60" s="9"/>
      <c r="E60" s="9"/>
      <c r="F60" s="9"/>
      <c r="G60" s="9"/>
      <c r="H60" s="9"/>
      <c r="I60" s="9"/>
      <c r="J60" s="9"/>
      <c r="K60" s="9"/>
      <c r="L60" s="9"/>
      <c r="M60" s="9"/>
      <c r="N60" s="9"/>
      <c r="O60" s="9"/>
      <c r="P60" s="9"/>
      <c r="Q60" s="9"/>
      <c r="S60" s="17" t="s">
        <v>12</v>
      </c>
      <c r="T60" s="9">
        <v>17</v>
      </c>
      <c r="U60" s="9"/>
    </row>
    <row r="61" spans="1:21" ht="15.6">
      <c r="A61" s="17" t="s">
        <v>14</v>
      </c>
      <c r="B61" s="10">
        <v>22</v>
      </c>
      <c r="C61" s="9"/>
      <c r="D61" s="9"/>
      <c r="E61" s="9"/>
      <c r="F61" s="9"/>
      <c r="G61" s="9"/>
      <c r="H61" s="9"/>
      <c r="I61" s="9"/>
      <c r="J61" s="9"/>
      <c r="K61" s="9"/>
      <c r="L61" s="9"/>
      <c r="M61" s="9"/>
      <c r="N61" s="9"/>
      <c r="O61" s="9"/>
      <c r="P61" s="9"/>
      <c r="Q61" s="9"/>
      <c r="S61" s="17" t="s">
        <v>14</v>
      </c>
      <c r="T61" s="9">
        <v>10</v>
      </c>
      <c r="U61" s="9"/>
    </row>
    <row r="62" spans="1:21" ht="15.6">
      <c r="A62" s="15" t="s">
        <v>65</v>
      </c>
      <c r="B62" s="14"/>
      <c r="C62" s="14"/>
      <c r="D62" s="14"/>
      <c r="E62" s="14"/>
      <c r="F62" s="14"/>
      <c r="G62" s="14"/>
      <c r="H62" s="14"/>
      <c r="I62" s="14"/>
      <c r="J62" s="14"/>
      <c r="K62" s="14"/>
      <c r="L62" s="14"/>
      <c r="M62" s="14"/>
      <c r="N62" s="14"/>
      <c r="O62" s="14"/>
      <c r="P62" s="14"/>
      <c r="Q62" s="14"/>
      <c r="S62" s="15" t="s">
        <v>65</v>
      </c>
      <c r="T62" s="14"/>
      <c r="U62" s="14"/>
    </row>
    <row r="63" spans="1:21" ht="15.6">
      <c r="A63" s="17" t="s">
        <v>10</v>
      </c>
      <c r="B63" s="10">
        <v>16</v>
      </c>
      <c r="C63" s="9"/>
      <c r="D63" s="9"/>
      <c r="E63" s="9"/>
      <c r="F63" s="9"/>
      <c r="G63" s="9"/>
      <c r="H63" s="9"/>
      <c r="I63" s="9"/>
      <c r="J63" s="9"/>
      <c r="K63" s="9"/>
      <c r="L63" s="9"/>
      <c r="M63" s="9"/>
      <c r="N63" s="9"/>
      <c r="O63" s="9"/>
      <c r="P63" s="9"/>
      <c r="Q63" s="9"/>
      <c r="S63" s="17" t="s">
        <v>10</v>
      </c>
      <c r="T63" s="299" t="s">
        <v>20</v>
      </c>
      <c r="U63" s="9"/>
    </row>
    <row r="64" spans="1:21" ht="15.6">
      <c r="A64" s="17" t="s">
        <v>12</v>
      </c>
      <c r="B64" s="10">
        <v>42</v>
      </c>
      <c r="C64" s="9"/>
      <c r="D64" s="9"/>
      <c r="E64" s="9"/>
      <c r="F64" s="9"/>
      <c r="G64" s="9"/>
      <c r="H64" s="9"/>
      <c r="I64" s="9"/>
      <c r="J64" s="9"/>
      <c r="K64" s="9"/>
      <c r="L64" s="9"/>
      <c r="M64" s="9"/>
      <c r="N64" s="9"/>
      <c r="O64" s="9"/>
      <c r="P64" s="9"/>
      <c r="Q64" s="9"/>
      <c r="S64" s="17" t="s">
        <v>12</v>
      </c>
      <c r="T64" s="299" t="s">
        <v>20</v>
      </c>
      <c r="U64" s="9"/>
    </row>
    <row r="65" spans="1:21" ht="15.6">
      <c r="A65" s="17" t="s">
        <v>14</v>
      </c>
      <c r="B65" s="10">
        <v>22</v>
      </c>
      <c r="C65" s="9"/>
      <c r="D65" s="9"/>
      <c r="E65" s="9"/>
      <c r="F65" s="9"/>
      <c r="G65" s="9"/>
      <c r="H65" s="9"/>
      <c r="I65" s="9"/>
      <c r="J65" s="9"/>
      <c r="K65" s="9"/>
      <c r="L65" s="9"/>
      <c r="M65" s="9"/>
      <c r="N65" s="9"/>
      <c r="O65" s="9"/>
      <c r="P65" s="9"/>
      <c r="Q65" s="9"/>
      <c r="S65" s="17" t="s">
        <v>14</v>
      </c>
      <c r="T65" s="299" t="s">
        <v>20</v>
      </c>
      <c r="U65" s="9"/>
    </row>
    <row r="66" spans="1:21" ht="15.6">
      <c r="A66" s="17" t="s">
        <v>18</v>
      </c>
      <c r="B66" s="10">
        <v>80</v>
      </c>
      <c r="C66" s="9"/>
      <c r="D66" s="9"/>
      <c r="E66" s="9"/>
      <c r="F66" s="9"/>
      <c r="G66" s="9"/>
      <c r="H66" s="9"/>
      <c r="I66" s="9"/>
      <c r="J66" s="9"/>
      <c r="K66" s="9"/>
      <c r="L66" s="9"/>
      <c r="M66" s="9"/>
      <c r="N66" s="9"/>
      <c r="O66" s="9"/>
      <c r="P66" s="9"/>
      <c r="Q66" s="9"/>
      <c r="S66" s="17" t="s">
        <v>18</v>
      </c>
      <c r="T66" s="299" t="s">
        <v>20</v>
      </c>
      <c r="U66" s="9"/>
    </row>
    <row r="67" spans="1:21" ht="15.6">
      <c r="A67" s="17" t="s">
        <v>21</v>
      </c>
      <c r="B67" s="10">
        <v>80</v>
      </c>
      <c r="C67" s="9"/>
      <c r="D67" s="9"/>
      <c r="E67" s="9"/>
      <c r="F67" s="9"/>
      <c r="G67" s="9"/>
      <c r="H67" s="9"/>
      <c r="I67" s="9"/>
      <c r="J67" s="9"/>
      <c r="K67" s="9"/>
      <c r="L67" s="9"/>
      <c r="M67" s="9"/>
      <c r="N67" s="9"/>
      <c r="O67" s="9"/>
      <c r="P67" s="9"/>
      <c r="Q67" s="9"/>
      <c r="S67" s="17" t="s">
        <v>21</v>
      </c>
      <c r="T67" s="299" t="s">
        <v>20</v>
      </c>
      <c r="U67" s="9"/>
    </row>
    <row r="68" spans="1:21" ht="15.6">
      <c r="A68" s="17" t="s">
        <v>23</v>
      </c>
      <c r="B68" s="10"/>
      <c r="C68" s="9"/>
      <c r="D68" s="9"/>
      <c r="E68" s="9"/>
      <c r="F68" s="9"/>
      <c r="G68" s="9"/>
      <c r="H68" s="9"/>
      <c r="I68" s="9"/>
      <c r="J68" s="9"/>
      <c r="K68" s="9"/>
      <c r="L68" s="9"/>
      <c r="M68" s="9"/>
      <c r="N68" s="9"/>
      <c r="O68" s="9"/>
      <c r="P68" s="9"/>
      <c r="Q68" s="9"/>
      <c r="S68" s="17" t="s">
        <v>23</v>
      </c>
      <c r="T68" s="299" t="s">
        <v>20</v>
      </c>
      <c r="U68" s="9"/>
    </row>
    <row r="69" spans="1:21" ht="15.6">
      <c r="A69" s="17" t="s">
        <v>25</v>
      </c>
      <c r="B69" s="10"/>
      <c r="C69" s="9"/>
      <c r="D69" s="9"/>
      <c r="E69" s="9"/>
      <c r="F69" s="9"/>
      <c r="G69" s="9"/>
      <c r="H69" s="9"/>
      <c r="I69" s="9"/>
      <c r="J69" s="9"/>
      <c r="K69" s="9"/>
      <c r="L69" s="9"/>
      <c r="M69" s="9"/>
      <c r="N69" s="9"/>
      <c r="O69" s="9"/>
      <c r="P69" s="9"/>
      <c r="Q69" s="9"/>
      <c r="S69" s="17" t="s">
        <v>25</v>
      </c>
      <c r="T69" s="299" t="s">
        <v>20</v>
      </c>
      <c r="U69" s="9"/>
    </row>
    <row r="70" spans="1:21" ht="15.6">
      <c r="A70" s="17" t="s">
        <v>27</v>
      </c>
      <c r="B70" s="10"/>
      <c r="C70" s="9"/>
      <c r="D70" s="9"/>
      <c r="E70" s="9"/>
      <c r="F70" s="9"/>
      <c r="G70" s="9"/>
      <c r="H70" s="9"/>
      <c r="I70" s="9"/>
      <c r="J70" s="9"/>
      <c r="K70" s="9"/>
      <c r="L70" s="9"/>
      <c r="M70" s="9"/>
      <c r="N70" s="9"/>
      <c r="O70" s="9"/>
      <c r="P70" s="9"/>
      <c r="Q70" s="9"/>
      <c r="S70" s="17" t="s">
        <v>27</v>
      </c>
      <c r="T70" s="299" t="s">
        <v>20</v>
      </c>
      <c r="U70" s="9"/>
    </row>
    <row r="71" spans="1:21" ht="15.6">
      <c r="A71" s="17" t="s">
        <v>28</v>
      </c>
      <c r="B71" s="10"/>
      <c r="C71" s="9"/>
      <c r="D71" s="9"/>
      <c r="E71" s="9"/>
      <c r="F71" s="9"/>
      <c r="G71" s="9"/>
      <c r="H71" s="9"/>
      <c r="I71" s="9"/>
      <c r="J71" s="9"/>
      <c r="K71" s="9"/>
      <c r="L71" s="9"/>
      <c r="M71" s="9"/>
      <c r="N71" s="9"/>
      <c r="O71" s="9"/>
      <c r="P71" s="9"/>
      <c r="Q71" s="9"/>
      <c r="S71" s="17" t="s">
        <v>28</v>
      </c>
      <c r="T71" s="299" t="s">
        <v>20</v>
      </c>
      <c r="U71" s="9"/>
    </row>
    <row r="72" spans="1:21">
      <c r="A72" s="11" t="s">
        <v>66</v>
      </c>
      <c r="B72" s="9" t="s">
        <v>713</v>
      </c>
      <c r="C72" s="9"/>
      <c r="D72" s="9"/>
      <c r="E72" s="9"/>
      <c r="F72" s="9"/>
      <c r="G72" s="9"/>
      <c r="H72" s="9"/>
      <c r="I72" s="9"/>
      <c r="J72" s="9"/>
      <c r="K72" s="9"/>
      <c r="L72" s="9"/>
      <c r="M72" s="9"/>
      <c r="N72" s="9"/>
      <c r="O72" s="9"/>
      <c r="P72" s="9"/>
      <c r="Q72" s="9"/>
      <c r="S72" s="11" t="s">
        <v>66</v>
      </c>
      <c r="T72" s="9" t="s">
        <v>433</v>
      </c>
      <c r="U72" s="9"/>
    </row>
    <row r="73" spans="1:21">
      <c r="A73" s="11" t="s">
        <v>68</v>
      </c>
      <c r="B73" s="14"/>
      <c r="C73" s="14"/>
      <c r="D73" s="14"/>
      <c r="E73" s="14"/>
      <c r="F73" s="9"/>
      <c r="G73" s="9"/>
      <c r="H73" s="14"/>
      <c r="I73" s="14"/>
      <c r="J73" s="14"/>
      <c r="K73" s="14"/>
      <c r="L73" s="14"/>
      <c r="M73" s="14"/>
      <c r="N73" s="14"/>
      <c r="O73" s="14"/>
      <c r="P73" s="14"/>
      <c r="Q73" s="14"/>
      <c r="S73" s="11" t="s">
        <v>68</v>
      </c>
      <c r="T73" s="14"/>
      <c r="U73" s="14"/>
    </row>
    <row r="74" spans="1:21" ht="28.8">
      <c r="A74" s="11" t="s">
        <v>69</v>
      </c>
      <c r="B74" s="9" t="s">
        <v>714</v>
      </c>
      <c r="C74" s="9"/>
      <c r="D74" s="9"/>
      <c r="E74" s="9"/>
      <c r="F74" s="14"/>
      <c r="G74" s="9"/>
      <c r="H74" s="9"/>
      <c r="I74" s="9"/>
      <c r="J74" s="9"/>
      <c r="K74" s="9"/>
      <c r="L74" s="9"/>
      <c r="M74" s="9"/>
      <c r="N74" s="9"/>
      <c r="O74" s="9"/>
      <c r="P74" s="9"/>
      <c r="Q74" s="9"/>
      <c r="S74" s="11" t="s">
        <v>69</v>
      </c>
      <c r="T74" s="8" t="s">
        <v>70</v>
      </c>
      <c r="U74" s="9"/>
    </row>
    <row r="75" spans="1:21" ht="33" customHeight="1">
      <c r="A75" s="18" t="s">
        <v>71</v>
      </c>
      <c r="B75" s="9" t="s">
        <v>72</v>
      </c>
      <c r="C75" s="9"/>
      <c r="D75" s="9"/>
      <c r="E75" s="9"/>
      <c r="F75" s="14"/>
      <c r="G75" s="9"/>
      <c r="H75" s="9"/>
      <c r="I75" s="9"/>
      <c r="J75" s="9"/>
      <c r="K75" s="9"/>
      <c r="L75" s="9"/>
      <c r="M75" s="8"/>
      <c r="N75" s="9"/>
      <c r="O75" s="8"/>
      <c r="P75" s="9"/>
      <c r="Q75" s="8"/>
      <c r="R75" s="24"/>
      <c r="S75" s="18" t="s">
        <v>71</v>
      </c>
      <c r="T75" s="9" t="s">
        <v>196</v>
      </c>
      <c r="U75" s="11"/>
    </row>
    <row r="76" spans="1:21" ht="39" customHeight="1">
      <c r="A76" s="13" t="s">
        <v>74</v>
      </c>
      <c r="B76" s="9"/>
      <c r="C76" s="9"/>
      <c r="D76" s="9"/>
      <c r="E76" s="9"/>
      <c r="F76" s="14"/>
      <c r="G76" s="9"/>
      <c r="H76" s="9"/>
      <c r="I76" s="9"/>
      <c r="J76" s="9"/>
      <c r="K76" s="9"/>
      <c r="L76" s="9"/>
      <c r="M76" s="9"/>
      <c r="N76" s="9"/>
      <c r="O76" s="9"/>
      <c r="P76" s="9"/>
      <c r="Q76" s="9"/>
      <c r="R76" s="24"/>
      <c r="S76" s="13" t="s">
        <v>74</v>
      </c>
      <c r="T76" s="11" t="s">
        <v>16</v>
      </c>
      <c r="U76" s="11"/>
    </row>
    <row r="77" spans="1:21" ht="33.75" customHeight="1">
      <c r="A77" s="11" t="s">
        <v>76</v>
      </c>
      <c r="B77" s="9" t="s">
        <v>713</v>
      </c>
      <c r="C77" s="9"/>
      <c r="D77" s="9"/>
      <c r="E77" s="9"/>
      <c r="F77" s="14"/>
      <c r="G77" s="9"/>
      <c r="H77" s="9"/>
      <c r="I77" s="9"/>
      <c r="J77" s="9"/>
      <c r="K77" s="9"/>
      <c r="L77" s="9"/>
      <c r="M77" s="9"/>
      <c r="N77" s="9"/>
      <c r="O77" s="9"/>
      <c r="P77" s="9"/>
      <c r="Q77" s="9"/>
      <c r="S77" s="11" t="s">
        <v>76</v>
      </c>
      <c r="T77" s="8" t="s">
        <v>199</v>
      </c>
      <c r="U77" s="9" t="s">
        <v>435</v>
      </c>
    </row>
    <row r="78" spans="1:21" ht="29.25" customHeight="1">
      <c r="A78" s="11" t="s">
        <v>77</v>
      </c>
      <c r="B78" s="9" t="s">
        <v>715</v>
      </c>
      <c r="C78" s="9"/>
      <c r="D78" s="9"/>
      <c r="E78" s="9"/>
      <c r="F78" s="14"/>
      <c r="G78" s="9"/>
      <c r="H78" s="9"/>
      <c r="I78" s="9"/>
      <c r="J78" s="9"/>
      <c r="K78" s="9"/>
      <c r="L78" s="9"/>
      <c r="M78" s="9"/>
      <c r="N78" s="9"/>
      <c r="O78" s="9"/>
      <c r="P78" s="9"/>
      <c r="Q78" s="9"/>
      <c r="S78" s="11" t="s">
        <v>77</v>
      </c>
      <c r="T78" s="9" t="s">
        <v>201</v>
      </c>
      <c r="U78" s="9"/>
    </row>
    <row r="79" spans="1:21" ht="29.25" customHeight="1">
      <c r="A79" s="11" t="s">
        <v>79</v>
      </c>
      <c r="B79" s="9" t="s">
        <v>716</v>
      </c>
      <c r="C79" s="9"/>
      <c r="D79" s="9"/>
      <c r="E79" s="9"/>
      <c r="F79" s="14"/>
      <c r="G79" s="9"/>
      <c r="H79" s="9"/>
      <c r="I79" s="9"/>
      <c r="J79" s="9"/>
      <c r="K79" s="9"/>
      <c r="L79" s="9"/>
      <c r="M79" s="9"/>
      <c r="N79" s="9"/>
      <c r="O79" s="9"/>
      <c r="P79" s="9"/>
      <c r="Q79" s="9"/>
      <c r="S79" s="11" t="s">
        <v>79</v>
      </c>
      <c r="T79" s="9" t="s">
        <v>436</v>
      </c>
      <c r="U79" s="9"/>
    </row>
    <row r="80" spans="1:21" ht="15.75" customHeight="1">
      <c r="A80" s="22" t="s">
        <v>52</v>
      </c>
      <c r="B80" s="14"/>
      <c r="C80" s="14"/>
      <c r="D80" s="14"/>
      <c r="E80" s="14"/>
      <c r="F80" s="14"/>
      <c r="G80" s="14"/>
      <c r="H80" s="14"/>
      <c r="I80" s="14"/>
      <c r="J80" s="14"/>
      <c r="K80" s="14"/>
      <c r="L80" s="14"/>
      <c r="M80" s="14"/>
      <c r="N80" s="14"/>
      <c r="O80" s="14"/>
      <c r="P80" s="14"/>
      <c r="Q80" s="14"/>
      <c r="S80" s="22" t="s">
        <v>52</v>
      </c>
      <c r="T80" s="14"/>
      <c r="U80" s="14"/>
    </row>
    <row r="81" spans="1:21" ht="29.25" customHeight="1">
      <c r="A81" s="11" t="s">
        <v>82</v>
      </c>
      <c r="B81" s="14"/>
      <c r="C81" s="14"/>
      <c r="D81" s="14"/>
      <c r="E81" s="14"/>
      <c r="F81" s="14"/>
      <c r="G81" s="14"/>
      <c r="H81" s="14"/>
      <c r="I81" s="14"/>
      <c r="J81" s="14"/>
      <c r="K81" s="14"/>
      <c r="L81" s="14"/>
      <c r="M81" s="14"/>
      <c r="N81" s="9"/>
      <c r="O81" s="9"/>
      <c r="P81" s="14"/>
      <c r="Q81" s="14"/>
      <c r="S81" s="11" t="s">
        <v>82</v>
      </c>
      <c r="T81" s="14"/>
      <c r="U81" s="14"/>
    </row>
    <row r="82" spans="1:21" ht="7.5" customHeight="1">
      <c r="A82" s="11"/>
      <c r="B82" s="21"/>
      <c r="C82" s="21"/>
      <c r="D82" s="21"/>
      <c r="E82" s="21"/>
      <c r="F82" s="21"/>
      <c r="G82" s="21"/>
      <c r="H82" s="21"/>
      <c r="I82" s="21"/>
      <c r="J82" s="21"/>
      <c r="K82" s="21"/>
      <c r="L82" s="21"/>
      <c r="M82" s="21"/>
      <c r="N82" s="21"/>
      <c r="O82" s="21"/>
      <c r="P82" s="21"/>
      <c r="Q82" s="21"/>
      <c r="S82" s="11"/>
      <c r="T82" s="21"/>
      <c r="U82" s="21"/>
    </row>
    <row r="83" spans="1:21" ht="15.6">
      <c r="A83" s="5" t="s">
        <v>83</v>
      </c>
      <c r="B83" s="6"/>
      <c r="C83" s="7" t="s">
        <v>2</v>
      </c>
      <c r="D83" s="6"/>
      <c r="E83" s="7" t="s">
        <v>2</v>
      </c>
      <c r="F83" s="6"/>
      <c r="G83" s="7" t="s">
        <v>2</v>
      </c>
      <c r="H83" s="6"/>
      <c r="I83" s="7" t="s">
        <v>2</v>
      </c>
      <c r="J83" s="6"/>
      <c r="K83" s="7" t="s">
        <v>2</v>
      </c>
      <c r="L83" s="6"/>
      <c r="M83" s="7" t="s">
        <v>2</v>
      </c>
      <c r="N83" s="7"/>
      <c r="O83" s="7" t="s">
        <v>2</v>
      </c>
      <c r="P83" s="6"/>
      <c r="Q83" s="7" t="s">
        <v>2</v>
      </c>
      <c r="S83" s="5" t="s">
        <v>83</v>
      </c>
      <c r="T83" s="6"/>
      <c r="U83" s="7" t="s">
        <v>2</v>
      </c>
    </row>
    <row r="84" spans="1:21" ht="28.8">
      <c r="A84" s="11" t="s">
        <v>84</v>
      </c>
      <c r="B84" s="9" t="s">
        <v>717</v>
      </c>
      <c r="C84" s="9"/>
      <c r="D84" s="9"/>
      <c r="E84" s="9"/>
      <c r="F84" s="14"/>
      <c r="G84" s="14"/>
      <c r="H84" s="9"/>
      <c r="I84" s="9"/>
      <c r="J84" s="9"/>
      <c r="K84" s="9"/>
      <c r="L84" s="9"/>
      <c r="M84" s="9"/>
      <c r="N84" s="9"/>
      <c r="O84" s="9"/>
      <c r="P84" s="9"/>
      <c r="Q84" s="9"/>
      <c r="S84" s="11" t="s">
        <v>84</v>
      </c>
      <c r="T84" s="9" t="s">
        <v>438</v>
      </c>
      <c r="U84" s="9"/>
    </row>
    <row r="85" spans="1:21" ht="28.8">
      <c r="A85" s="11" t="s">
        <v>86</v>
      </c>
      <c r="B85" s="9" t="s">
        <v>717</v>
      </c>
      <c r="C85" s="9"/>
      <c r="D85" s="9"/>
      <c r="E85" s="9"/>
      <c r="F85" s="14"/>
      <c r="G85" s="14"/>
      <c r="H85" s="9"/>
      <c r="I85" s="9"/>
      <c r="J85" s="9"/>
      <c r="K85" s="9"/>
      <c r="L85" s="9"/>
      <c r="M85" s="9"/>
      <c r="N85" s="9"/>
      <c r="O85" s="9"/>
      <c r="P85" s="9"/>
      <c r="Q85" s="9"/>
      <c r="S85" s="11" t="s">
        <v>86</v>
      </c>
      <c r="T85" s="9" t="s">
        <v>439</v>
      </c>
      <c r="U85" s="9"/>
    </row>
    <row r="86" spans="1:21" ht="72">
      <c r="A86" s="11" t="s">
        <v>87</v>
      </c>
      <c r="B86" s="9" t="s">
        <v>718</v>
      </c>
      <c r="C86" s="9"/>
      <c r="D86" s="9"/>
      <c r="E86" s="9"/>
      <c r="F86" s="14"/>
      <c r="G86" s="14"/>
      <c r="H86" s="9"/>
      <c r="I86" s="9"/>
      <c r="J86" s="9"/>
      <c r="K86" s="9"/>
      <c r="L86" s="9"/>
      <c r="M86" s="9"/>
      <c r="N86" s="9"/>
      <c r="O86" s="9"/>
      <c r="P86" s="9"/>
      <c r="Q86" s="9"/>
      <c r="S86" s="11" t="s">
        <v>87</v>
      </c>
      <c r="T86" s="9" t="s">
        <v>16</v>
      </c>
      <c r="U86" s="9"/>
    </row>
    <row r="87" spans="1:21">
      <c r="A87" s="11" t="s">
        <v>89</v>
      </c>
      <c r="B87" s="9"/>
      <c r="C87" s="9"/>
      <c r="D87" s="9"/>
      <c r="E87" s="9"/>
      <c r="F87" s="14"/>
      <c r="G87" s="14"/>
      <c r="H87" s="9"/>
      <c r="I87" s="9"/>
      <c r="J87" s="9"/>
      <c r="K87" s="9"/>
      <c r="L87" s="9"/>
      <c r="M87" s="9"/>
      <c r="N87" s="9"/>
      <c r="O87" s="9"/>
      <c r="P87" s="9"/>
      <c r="Q87" s="9"/>
      <c r="S87" s="11" t="s">
        <v>89</v>
      </c>
      <c r="T87" s="9" t="s">
        <v>16</v>
      </c>
      <c r="U87" s="9"/>
    </row>
    <row r="88" spans="1:21" ht="97.5" customHeight="1">
      <c r="A88" s="18" t="s">
        <v>90</v>
      </c>
      <c r="B88" s="9" t="s">
        <v>719</v>
      </c>
      <c r="C88" s="9"/>
      <c r="D88" s="9"/>
      <c r="E88" s="9"/>
      <c r="F88" s="9"/>
      <c r="G88" s="9"/>
      <c r="H88" s="9"/>
      <c r="I88" s="9"/>
      <c r="J88" s="9"/>
      <c r="K88" s="9"/>
      <c r="L88" s="9"/>
      <c r="M88" s="9"/>
      <c r="N88" s="9"/>
      <c r="O88" s="9"/>
      <c r="P88" s="9"/>
      <c r="Q88" s="9"/>
      <c r="S88" s="18" t="s">
        <v>90</v>
      </c>
      <c r="T88" s="9" t="s">
        <v>441</v>
      </c>
      <c r="U88" s="9"/>
    </row>
    <row r="89" spans="1:21" ht="15.75" customHeight="1">
      <c r="A89" s="18" t="s">
        <v>92</v>
      </c>
      <c r="B89" s="9" t="s">
        <v>720</v>
      </c>
      <c r="C89" s="9"/>
      <c r="D89" s="9"/>
      <c r="E89" s="9"/>
      <c r="F89" s="14"/>
      <c r="G89" s="14"/>
      <c r="H89" s="9"/>
      <c r="I89" s="9"/>
      <c r="J89" s="9"/>
      <c r="K89" s="9"/>
      <c r="L89" s="9"/>
      <c r="M89" s="9"/>
      <c r="N89" s="9"/>
      <c r="O89" s="9"/>
      <c r="P89" s="9"/>
      <c r="Q89" s="9"/>
      <c r="S89" s="18" t="s">
        <v>92</v>
      </c>
      <c r="T89" s="9"/>
      <c r="U89" s="9"/>
    </row>
    <row r="90" spans="1:21" ht="7.5" customHeight="1">
      <c r="A90" s="11"/>
      <c r="B90" s="21"/>
      <c r="C90" s="21"/>
      <c r="D90" s="21"/>
      <c r="E90" s="21"/>
      <c r="F90" s="21"/>
      <c r="G90" s="21"/>
      <c r="H90" s="21"/>
      <c r="I90" s="21"/>
      <c r="J90" s="21"/>
      <c r="K90" s="21"/>
      <c r="L90" s="21"/>
      <c r="M90" s="21"/>
      <c r="N90" s="21"/>
      <c r="O90" s="21"/>
      <c r="P90" s="21"/>
      <c r="Q90" s="21"/>
      <c r="S90" s="11"/>
      <c r="T90" s="21"/>
      <c r="U90" s="21"/>
    </row>
    <row r="91" spans="1:21" ht="15.6">
      <c r="A91" s="5" t="s">
        <v>93</v>
      </c>
      <c r="B91" s="6"/>
      <c r="C91" s="7" t="s">
        <v>2</v>
      </c>
      <c r="D91" s="6"/>
      <c r="E91" s="7" t="s">
        <v>2</v>
      </c>
      <c r="F91" s="6"/>
      <c r="G91" s="7" t="s">
        <v>2</v>
      </c>
      <c r="H91" s="6"/>
      <c r="I91" s="7" t="s">
        <v>2</v>
      </c>
      <c r="J91" s="6"/>
      <c r="K91" s="7" t="s">
        <v>2</v>
      </c>
      <c r="L91" s="6"/>
      <c r="M91" s="7" t="s">
        <v>2</v>
      </c>
      <c r="N91" s="7"/>
      <c r="O91" s="7" t="s">
        <v>2</v>
      </c>
      <c r="P91" s="6"/>
      <c r="Q91" s="7" t="s">
        <v>2</v>
      </c>
      <c r="S91" s="5" t="s">
        <v>93</v>
      </c>
      <c r="T91" s="6"/>
      <c r="U91" s="7" t="s">
        <v>2</v>
      </c>
    </row>
    <row r="92" spans="1:21" ht="132" customHeight="1">
      <c r="A92" s="11" t="s">
        <v>94</v>
      </c>
      <c r="B92" s="9" t="s">
        <v>721</v>
      </c>
      <c r="C92" s="9"/>
      <c r="D92" s="9"/>
      <c r="E92" s="9"/>
      <c r="F92" s="9"/>
      <c r="G92" s="9"/>
      <c r="H92" s="9"/>
      <c r="I92" s="9"/>
      <c r="J92" s="9"/>
      <c r="K92" s="9"/>
      <c r="L92" s="9"/>
      <c r="M92" s="9"/>
      <c r="N92" s="9"/>
      <c r="O92" s="9"/>
      <c r="P92" s="9"/>
      <c r="Q92" s="9"/>
      <c r="S92" s="11" t="s">
        <v>94</v>
      </c>
      <c r="T92" s="9" t="s">
        <v>443</v>
      </c>
      <c r="U92" s="9"/>
    </row>
    <row r="94" spans="1:21" ht="20.399999999999999">
      <c r="A94" s="528" t="s">
        <v>444</v>
      </c>
      <c r="B94" s="529"/>
      <c r="C94" s="530"/>
    </row>
    <row r="95" spans="1:21" ht="15.6">
      <c r="A95" s="531" t="s">
        <v>445</v>
      </c>
      <c r="B95" s="532"/>
      <c r="C95" s="533" t="s">
        <v>2</v>
      </c>
    </row>
    <row r="96" spans="1:21">
      <c r="A96" s="11" t="s">
        <v>446</v>
      </c>
      <c r="B96" s="9"/>
      <c r="C96" s="9"/>
    </row>
    <row r="97" spans="1:3">
      <c r="A97" s="11" t="s">
        <v>447</v>
      </c>
      <c r="B97" s="9"/>
      <c r="C97" s="9"/>
    </row>
    <row r="98" spans="1:3">
      <c r="A98" s="11" t="s">
        <v>5</v>
      </c>
      <c r="B98" s="21" t="s">
        <v>419</v>
      </c>
      <c r="C98" s="9"/>
    </row>
    <row r="99" spans="1:3" ht="7.5" customHeight="1">
      <c r="A99" s="11"/>
      <c r="B99" s="21"/>
      <c r="C99" s="21"/>
    </row>
    <row r="100" spans="1:3" ht="15.6">
      <c r="A100" s="5" t="s">
        <v>448</v>
      </c>
      <c r="B100" s="530"/>
      <c r="C100" s="533" t="s">
        <v>2</v>
      </c>
    </row>
    <row r="101" spans="1:3">
      <c r="A101" s="11" t="s">
        <v>449</v>
      </c>
      <c r="B101" s="9"/>
      <c r="C101" s="9"/>
    </row>
    <row r="102" spans="1:3">
      <c r="A102" s="18" t="s">
        <v>450</v>
      </c>
      <c r="B102" s="9"/>
      <c r="C102" s="9"/>
    </row>
    <row r="103" spans="1:3" ht="28.8">
      <c r="A103" s="13" t="s">
        <v>451</v>
      </c>
      <c r="B103" s="9"/>
      <c r="C103" s="9"/>
    </row>
    <row r="104" spans="1:3" ht="30.75" customHeight="1">
      <c r="A104" s="13" t="s">
        <v>452</v>
      </c>
      <c r="B104" s="9"/>
      <c r="C104" s="9"/>
    </row>
    <row r="105" spans="1:3">
      <c r="A105" s="18" t="s">
        <v>453</v>
      </c>
      <c r="B105" s="9"/>
      <c r="C105" s="9"/>
    </row>
    <row r="106" spans="1:3">
      <c r="A106" s="18" t="s">
        <v>454</v>
      </c>
      <c r="B106" s="9"/>
      <c r="C106" s="9"/>
    </row>
    <row r="107" spans="1:3">
      <c r="A107" s="20">
        <v>2019</v>
      </c>
      <c r="B107" s="9"/>
      <c r="C107" s="9"/>
    </row>
    <row r="108" spans="1:3">
      <c r="A108" s="20">
        <v>2020</v>
      </c>
      <c r="B108" s="9"/>
      <c r="C108" s="9"/>
    </row>
    <row r="109" spans="1:3" ht="8.25" customHeight="1">
      <c r="A109" s="11"/>
      <c r="B109" s="21"/>
      <c r="C109" s="21"/>
    </row>
    <row r="110" spans="1:3" ht="15.6">
      <c r="A110" s="5" t="s">
        <v>455</v>
      </c>
      <c r="B110" s="530"/>
      <c r="C110" s="533" t="s">
        <v>2</v>
      </c>
    </row>
    <row r="111" spans="1:3">
      <c r="A111" s="11" t="s">
        <v>449</v>
      </c>
      <c r="B111" s="9"/>
      <c r="C111" s="9"/>
    </row>
    <row r="112" spans="1:3">
      <c r="A112" s="18" t="s">
        <v>450</v>
      </c>
      <c r="B112" s="9"/>
      <c r="C112" s="9"/>
    </row>
    <row r="113" spans="1:3">
      <c r="A113" s="11" t="s">
        <v>456</v>
      </c>
      <c r="B113" s="9"/>
      <c r="C113" s="9"/>
    </row>
    <row r="114" spans="1:3">
      <c r="A114" s="11" t="s">
        <v>457</v>
      </c>
      <c r="B114" s="9"/>
      <c r="C114" s="9"/>
    </row>
    <row r="115" spans="1:3">
      <c r="A115" s="11" t="s">
        <v>458</v>
      </c>
      <c r="B115" s="9"/>
      <c r="C115" s="9"/>
    </row>
    <row r="116" spans="1:3" ht="15" customHeight="1">
      <c r="A116" s="8" t="s">
        <v>459</v>
      </c>
      <c r="B116" s="9"/>
      <c r="C116" s="9"/>
    </row>
    <row r="117" spans="1:3">
      <c r="A117" s="11" t="s">
        <v>460</v>
      </c>
      <c r="B117" s="9"/>
      <c r="C117" s="9"/>
    </row>
    <row r="119" spans="1:3" ht="20.399999999999999">
      <c r="A119" s="528" t="s">
        <v>461</v>
      </c>
      <c r="B119" s="529"/>
      <c r="C119" s="530"/>
    </row>
    <row r="120" spans="1:3" ht="15.6">
      <c r="A120" s="531" t="s">
        <v>445</v>
      </c>
      <c r="B120" s="532"/>
      <c r="C120" s="533" t="s">
        <v>2</v>
      </c>
    </row>
    <row r="121" spans="1:3">
      <c r="A121" s="11" t="s">
        <v>462</v>
      </c>
      <c r="B121" s="9"/>
      <c r="C121" s="9"/>
    </row>
    <row r="122" spans="1:3">
      <c r="A122" s="11" t="s">
        <v>447</v>
      </c>
      <c r="B122" s="9"/>
      <c r="C122" s="9"/>
    </row>
    <row r="123" spans="1:3">
      <c r="A123" s="11" t="s">
        <v>5</v>
      </c>
      <c r="B123" s="9" t="s">
        <v>419</v>
      </c>
      <c r="C123" s="9"/>
    </row>
    <row r="124" spans="1:3">
      <c r="A124" s="11" t="s">
        <v>463</v>
      </c>
      <c r="B124" s="9" t="s">
        <v>419</v>
      </c>
      <c r="C124" s="9"/>
    </row>
    <row r="125" spans="1:3">
      <c r="A125" s="11" t="s">
        <v>464</v>
      </c>
      <c r="B125" s="9"/>
      <c r="C125" s="9"/>
    </row>
    <row r="126" spans="1:3">
      <c r="A126" s="11" t="s">
        <v>465</v>
      </c>
      <c r="B126" s="9"/>
      <c r="C126" s="9"/>
    </row>
    <row r="127" spans="1:3">
      <c r="A127" s="11" t="s">
        <v>466</v>
      </c>
      <c r="B127" s="9"/>
      <c r="C127" s="9"/>
    </row>
    <row r="128" spans="1:3" ht="7.5" customHeight="1">
      <c r="A128" s="11"/>
      <c r="B128" s="21"/>
      <c r="C128" s="21"/>
    </row>
    <row r="129" spans="1:3" ht="15.6">
      <c r="A129" s="5" t="s">
        <v>467</v>
      </c>
      <c r="B129" s="530"/>
      <c r="C129" s="533" t="s">
        <v>2</v>
      </c>
    </row>
    <row r="130" spans="1:3">
      <c r="A130" s="11" t="s">
        <v>468</v>
      </c>
      <c r="B130" s="9"/>
      <c r="C130" s="9"/>
    </row>
    <row r="131" spans="1:3">
      <c r="A131" s="11" t="s">
        <v>469</v>
      </c>
      <c r="B131" s="9"/>
      <c r="C131" s="9"/>
    </row>
    <row r="132" spans="1:3">
      <c r="A132" s="11" t="s">
        <v>470</v>
      </c>
      <c r="B132" s="9"/>
      <c r="C132" s="9"/>
    </row>
    <row r="133" spans="1:3">
      <c r="A133" s="11" t="s">
        <v>471</v>
      </c>
      <c r="B133" s="9"/>
      <c r="C133" s="9"/>
    </row>
    <row r="134" spans="1:3">
      <c r="A134" s="11" t="s">
        <v>472</v>
      </c>
      <c r="B134" s="9"/>
      <c r="C134" s="9"/>
    </row>
    <row r="135" spans="1:3">
      <c r="A135" s="18" t="s">
        <v>473</v>
      </c>
      <c r="B135" s="9"/>
      <c r="C135" s="9"/>
    </row>
    <row r="136" spans="1:3" ht="7.5" customHeight="1">
      <c r="A136" s="11"/>
      <c r="B136" s="21"/>
      <c r="C136" s="21"/>
    </row>
    <row r="137" spans="1:3" ht="15.6">
      <c r="A137" s="5" t="s">
        <v>474</v>
      </c>
      <c r="B137" s="530"/>
      <c r="C137" s="533" t="s">
        <v>2</v>
      </c>
    </row>
    <row r="138" spans="1:3">
      <c r="A138" s="11" t="s">
        <v>475</v>
      </c>
      <c r="B138" s="9"/>
      <c r="C138" s="9"/>
    </row>
    <row r="139" spans="1:3" ht="15.75" customHeight="1">
      <c r="A139" s="13" t="s">
        <v>476</v>
      </c>
      <c r="B139" s="9"/>
      <c r="C139" s="9"/>
    </row>
    <row r="141" spans="1:3" ht="20.399999999999999">
      <c r="A141" s="528" t="s">
        <v>477</v>
      </c>
      <c r="B141" s="529"/>
      <c r="C141" s="530"/>
    </row>
    <row r="142" spans="1:3" ht="15.6">
      <c r="A142" s="5" t="s">
        <v>478</v>
      </c>
      <c r="B142" s="530"/>
      <c r="C142" s="533" t="s">
        <v>2</v>
      </c>
    </row>
    <row r="143" spans="1:3">
      <c r="A143" s="11" t="s">
        <v>5</v>
      </c>
      <c r="B143" s="9" t="s">
        <v>419</v>
      </c>
      <c r="C143" s="9"/>
    </row>
    <row r="144" spans="1:3">
      <c r="A144" s="11" t="s">
        <v>449</v>
      </c>
      <c r="B144" s="9"/>
      <c r="C144" s="9"/>
    </row>
    <row r="145" spans="1:3">
      <c r="A145" s="18" t="s">
        <v>479</v>
      </c>
      <c r="B145" s="9"/>
      <c r="C145" s="9"/>
    </row>
    <row r="146" spans="1:3">
      <c r="A146" s="11" t="s">
        <v>447</v>
      </c>
      <c r="B146" s="9"/>
      <c r="C146" s="9"/>
    </row>
    <row r="147" spans="1:3">
      <c r="A147" s="18" t="s">
        <v>473</v>
      </c>
      <c r="B147" s="9"/>
      <c r="C147" s="9"/>
    </row>
    <row r="148" spans="1:3">
      <c r="A148" s="18" t="s">
        <v>480</v>
      </c>
      <c r="B148" s="9"/>
      <c r="C148" s="9"/>
    </row>
    <row r="149" spans="1:3">
      <c r="A149" s="13" t="s">
        <v>481</v>
      </c>
      <c r="B149" s="9"/>
      <c r="C149" s="9"/>
    </row>
    <row r="150" spans="1:3">
      <c r="A150" s="11" t="s">
        <v>482</v>
      </c>
      <c r="B150" s="9"/>
      <c r="C150" s="9"/>
    </row>
    <row r="151" spans="1:3" ht="15.6">
      <c r="A151" s="17" t="s">
        <v>10</v>
      </c>
      <c r="B151" s="9"/>
      <c r="C151" s="9"/>
    </row>
    <row r="152" spans="1:3" ht="15.6">
      <c r="A152" s="17" t="s">
        <v>12</v>
      </c>
      <c r="B152" s="9"/>
      <c r="C152" s="9"/>
    </row>
    <row r="153" spans="1:3" ht="15.6">
      <c r="A153" s="17" t="s">
        <v>483</v>
      </c>
      <c r="B153" s="9"/>
      <c r="C153" s="9"/>
    </row>
    <row r="154" spans="1:3">
      <c r="A154" s="11" t="s">
        <v>484</v>
      </c>
      <c r="B154" s="9"/>
      <c r="C154" s="9"/>
    </row>
    <row r="155" spans="1:3" ht="15.6">
      <c r="A155" s="17" t="s">
        <v>485</v>
      </c>
      <c r="B155" s="9"/>
      <c r="C155" s="9"/>
    </row>
    <row r="156" spans="1:3" ht="15.6">
      <c r="A156" s="17" t="s">
        <v>486</v>
      </c>
      <c r="B156" s="9"/>
      <c r="C156" s="9"/>
    </row>
    <row r="157" spans="1:3" ht="7.5" customHeight="1">
      <c r="A157" s="11"/>
      <c r="B157" s="21"/>
      <c r="C157" s="21"/>
    </row>
    <row r="158" spans="1:3" ht="15.6">
      <c r="A158" s="5" t="s">
        <v>36</v>
      </c>
      <c r="B158" s="530"/>
      <c r="C158" s="533" t="s">
        <v>2</v>
      </c>
    </row>
    <row r="159" spans="1:3">
      <c r="A159" s="11" t="s">
        <v>487</v>
      </c>
      <c r="B159" s="9" t="s">
        <v>419</v>
      </c>
      <c r="C159" s="9"/>
    </row>
    <row r="160" spans="1:3">
      <c r="A160" s="11" t="s">
        <v>42</v>
      </c>
      <c r="B160" s="9"/>
      <c r="C160" s="9"/>
    </row>
    <row r="161" spans="1:3">
      <c r="A161" s="11" t="s">
        <v>44</v>
      </c>
      <c r="B161" s="9"/>
      <c r="C161" s="9"/>
    </row>
    <row r="162" spans="1:3">
      <c r="A162" s="11" t="s">
        <v>488</v>
      </c>
      <c r="B162" s="9"/>
      <c r="C162" s="9"/>
    </row>
    <row r="163" spans="1:3" ht="7.5" customHeight="1">
      <c r="A163" s="11"/>
      <c r="B163" s="21"/>
      <c r="C163" s="21"/>
    </row>
    <row r="164" spans="1:3" ht="15.6">
      <c r="A164" s="5" t="s">
        <v>489</v>
      </c>
      <c r="B164" s="530"/>
      <c r="C164" s="533" t="s">
        <v>2</v>
      </c>
    </row>
    <row r="165" spans="1:3">
      <c r="A165" s="11" t="s">
        <v>490</v>
      </c>
      <c r="B165" s="9"/>
      <c r="C165" s="9"/>
    </row>
    <row r="166" spans="1:3">
      <c r="A166" s="11" t="s">
        <v>491</v>
      </c>
      <c r="B166" s="9"/>
      <c r="C166" s="9"/>
    </row>
    <row r="167" spans="1:3">
      <c r="A167" s="11" t="s">
        <v>492</v>
      </c>
      <c r="B167" s="9"/>
      <c r="C167" s="9"/>
    </row>
    <row r="168" spans="1:3">
      <c r="A168" s="11" t="s">
        <v>493</v>
      </c>
      <c r="B168" s="9"/>
      <c r="C168" s="9"/>
    </row>
    <row r="169" spans="1:3" ht="7.5" customHeight="1">
      <c r="A169" s="11"/>
      <c r="B169" s="21"/>
      <c r="C169" s="21"/>
    </row>
    <row r="170" spans="1:3" ht="15.6">
      <c r="A170" s="5" t="s">
        <v>83</v>
      </c>
      <c r="B170" s="530"/>
      <c r="C170" s="533" t="s">
        <v>2</v>
      </c>
    </row>
    <row r="171" spans="1:3">
      <c r="A171" s="11" t="s">
        <v>90</v>
      </c>
      <c r="B171" s="9"/>
      <c r="C171" s="9"/>
    </row>
    <row r="172" spans="1:3">
      <c r="A172" s="8" t="s">
        <v>494</v>
      </c>
      <c r="B172" s="9"/>
      <c r="C172" s="9"/>
    </row>
    <row r="173" spans="1:3">
      <c r="A173" s="11" t="s">
        <v>495</v>
      </c>
      <c r="B173" s="9"/>
      <c r="C173" s="9"/>
    </row>
    <row r="174" spans="1:3" ht="15.6">
      <c r="A174" s="534" t="s">
        <v>496</v>
      </c>
      <c r="B174" s="9"/>
      <c r="C174" s="9"/>
    </row>
    <row r="175" spans="1:3" ht="7.5" customHeight="1">
      <c r="A175" s="11"/>
      <c r="B175" s="21"/>
      <c r="C175" s="21"/>
    </row>
    <row r="176" spans="1:3" ht="15.6">
      <c r="A176" s="5" t="s">
        <v>497</v>
      </c>
      <c r="B176" s="530"/>
      <c r="C176" s="533" t="s">
        <v>2</v>
      </c>
    </row>
    <row r="177" spans="1:3">
      <c r="A177" s="11" t="s">
        <v>498</v>
      </c>
      <c r="B177" s="9"/>
      <c r="C177" s="9"/>
    </row>
    <row r="178" spans="1:3">
      <c r="A178" s="11" t="s">
        <v>499</v>
      </c>
      <c r="B178" s="9"/>
      <c r="C178" s="9"/>
    </row>
    <row r="179" spans="1:3">
      <c r="A179" s="11" t="s">
        <v>500</v>
      </c>
      <c r="B179" s="9"/>
      <c r="C179" s="9"/>
    </row>
    <row r="180" spans="1:3">
      <c r="A180" s="11" t="s">
        <v>501</v>
      </c>
      <c r="B180" s="9"/>
      <c r="C180" s="9"/>
    </row>
    <row r="181" spans="1:3">
      <c r="A181" s="11" t="s">
        <v>502</v>
      </c>
      <c r="B181" s="9"/>
      <c r="C181" s="9"/>
    </row>
    <row r="182" spans="1:3">
      <c r="A182" s="8" t="s">
        <v>503</v>
      </c>
      <c r="B182" s="9"/>
      <c r="C182" s="9"/>
    </row>
    <row r="183" spans="1:3" ht="18" customHeight="1">
      <c r="A183" s="8" t="s">
        <v>504</v>
      </c>
      <c r="B183" s="9"/>
      <c r="C183" s="9"/>
    </row>
    <row r="184" spans="1:3">
      <c r="A184" s="8" t="s">
        <v>505</v>
      </c>
      <c r="B184" s="9"/>
      <c r="C184" s="9"/>
    </row>
    <row r="185" spans="1:3">
      <c r="A185" s="11" t="s">
        <v>506</v>
      </c>
      <c r="B185" s="9"/>
      <c r="C185" s="9"/>
    </row>
  </sheetData>
  <dataValidations count="10">
    <dataValidation type="list" allowBlank="1" showInputMessage="1" showErrorMessage="1" sqref="B75 D75 F75 H75 J75 L75 N75 P75" xr:uid="{2032378D-B053-4864-BB97-CFC1BC75C274}">
      <formula1>"National mobility survey, Automatic traffic measuring points, Traffic counts during measurements, Other (please specify)"</formula1>
    </dataValidation>
    <dataValidation type="list" allowBlank="1" showInputMessage="1" showErrorMessage="1" sqref="N6" xr:uid="{BDB22FF8-C6A9-4B39-89D9-F9A11AD53781}">
      <formula1>"Please select, Period-based prevalence survey, Trip-based prevalence survey"</formula1>
    </dataValidation>
    <dataValidation type="list" allowBlank="1" showInputMessage="1" showErrorMessage="1" sqref="N5" xr:uid="{789471C8-E65F-4644-9E2D-68A0658DBDAA}">
      <formula1>"Please select, Roadside interviews, Telephone interviews, Online survey, Other (please specify)"</formula1>
    </dataValidation>
    <dataValidation type="list" allowBlank="1" showInputMessage="1" showErrorMessage="1" sqref="D38 F38 B38 H38 J38 L38 P38 N38" xr:uid="{4585BD4A-CEB5-43D6-9DF4-3BA3EF1D9AE1}">
      <formula1>"Please select, Vehicle, Driver, Rider, Passenger, Driver and Passenger, Rider and Passenger, Other (please specify)"</formula1>
    </dataValidation>
    <dataValidation type="list" allowBlank="1" showInputMessage="1" showErrorMessage="1" sqref="L5" xr:uid="{C3C86731-5F63-47E5-A14F-8BF547A2EC71}">
      <formula1>"Please select, Roadside observations by researchers, Automated measurements, Self-reported behaviour, Observations/measurements by the police, Analysis of video images, Analysis of existing databases, Enforcement data, Other (please specify)"</formula1>
    </dataValidation>
    <dataValidation type="list" allowBlank="1" showInputMessage="1" showErrorMessage="1" sqref="T75" xr:uid="{5420BFAB-C580-4EF3-8E3B-FF7A536B731D}">
      <formula1>"Please select, National mobility survey, Automatic traffic measuring points, Traffic counts during measurements, Other (please specify)"</formula1>
    </dataValidation>
    <dataValidation type="list" allowBlank="1" showInputMessage="1" showErrorMessage="1" sqref="D5 F5 H5 J5 P5 T5 B98 B123 B143 B5" xr:uid="{0C2238D7-18CD-45F5-AA7B-B9C35AD3C3F7}">
      <formula1>"Please select, Roadside observations by researchers, Automated measurements, Self-reported behaviour, Observations/measurements by the police, Analysis of video images, Analysis of existing databases, Other (please specify)"</formula1>
    </dataValidation>
    <dataValidation type="list" allowBlank="1" showInputMessage="1" showErrorMessage="1" sqref="B124" xr:uid="{B62EA292-5EEC-4E3D-A224-A728296DE790}">
      <formula1>"Please select, Area of the road, Functional class, Speed limits, Type of carriageway, Other (Please specify)"</formula1>
    </dataValidation>
    <dataValidation type="list" allowBlank="1" showInputMessage="1" showErrorMessage="1" sqref="T38" xr:uid="{6A3FD440-CECA-4C9D-8D70-E7A17E479700}">
      <formula1>"Please select, Vehicle, Driver, Occupant, Rider, Passenger, Other (please specify)"</formula1>
    </dataValidation>
    <dataValidation type="list" allowBlank="1" showInputMessage="1" showErrorMessage="1" sqref="B159 P39 L39 J39 H39 D39 F39 B39 T39" xr:uid="{69C0A5C9-C44F-459D-B0A1-C6D078CAB66B}">
      <formula1>"Please select, Simple random, Stratified random, Other (please specify)"</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D9E50-45AF-4109-BAA0-6FEB55FAA836}">
  <dimension ref="B1:Z465"/>
  <sheetViews>
    <sheetView workbookViewId="0">
      <selection activeCell="F14" sqref="F14"/>
    </sheetView>
  </sheetViews>
  <sheetFormatPr defaultRowHeight="14.4"/>
  <cols>
    <col min="1" max="1" width="5.77734375" customWidth="1"/>
    <col min="2" max="2" width="24.21875" style="157" customWidth="1"/>
    <col min="3" max="3" width="19.21875" customWidth="1"/>
    <col min="4" max="4" width="16.21875" customWidth="1"/>
    <col min="5" max="5" width="24.5546875" customWidth="1"/>
    <col min="6" max="6" width="20.44140625" style="143" customWidth="1"/>
    <col min="7" max="7" width="10.77734375" style="143" customWidth="1"/>
    <col min="8" max="8" width="23.77734375" style="143" customWidth="1"/>
    <col min="9" max="9" width="28" style="296" customWidth="1"/>
    <col min="10" max="10" width="24" style="331" customWidth="1"/>
    <col min="11" max="11" width="12.21875" style="297" customWidth="1"/>
    <col min="12" max="12" width="27.44140625" style="297" customWidth="1"/>
    <col min="13" max="13" width="28" style="297" customWidth="1"/>
    <col min="14" max="14" width="37" style="297" customWidth="1"/>
    <col min="15" max="15" width="32.77734375" style="297" customWidth="1"/>
    <col min="16" max="16" width="12.21875" style="297" customWidth="1"/>
    <col min="17" max="17" width="27.44140625" style="297" customWidth="1"/>
    <col min="18" max="18" width="28" style="297" customWidth="1"/>
    <col min="19" max="19" width="12.5546875" style="298" customWidth="1"/>
    <col min="20" max="20" width="12.21875" style="297" customWidth="1"/>
    <col min="21" max="21" width="27.44140625" style="298" customWidth="1"/>
    <col min="22" max="22" width="28" style="298" customWidth="1"/>
    <col min="33" max="33" width="12.77734375" bestFit="1" customWidth="1"/>
  </cols>
  <sheetData>
    <row r="1" spans="2:25" ht="20.399999999999999">
      <c r="B1" s="26" t="s">
        <v>96</v>
      </c>
      <c r="C1" s="27"/>
      <c r="D1" s="27"/>
      <c r="E1" s="27"/>
      <c r="F1" s="30"/>
      <c r="G1" s="30"/>
      <c r="H1" s="30"/>
      <c r="I1" s="247"/>
      <c r="J1" s="248"/>
      <c r="K1" s="248"/>
      <c r="L1" s="248"/>
      <c r="M1" s="249"/>
      <c r="N1" s="248"/>
      <c r="O1" s="248"/>
      <c r="P1" s="248"/>
      <c r="Q1" s="248"/>
      <c r="R1" s="249"/>
      <c r="S1" s="247"/>
      <c r="T1" s="248"/>
      <c r="U1" s="247"/>
      <c r="V1" s="303"/>
    </row>
    <row r="2" spans="2:25" s="44" customFormat="1" ht="15.6">
      <c r="B2" s="35" t="s">
        <v>97</v>
      </c>
      <c r="C2" s="36" t="s">
        <v>98</v>
      </c>
      <c r="D2" s="36" t="s">
        <v>99</v>
      </c>
      <c r="E2" s="36" t="s">
        <v>100</v>
      </c>
      <c r="F2" s="36" t="s">
        <v>101</v>
      </c>
      <c r="G2" s="36" t="s">
        <v>102</v>
      </c>
      <c r="H2" s="36" t="s">
        <v>103</v>
      </c>
      <c r="I2" s="250" t="s">
        <v>104</v>
      </c>
      <c r="J2" s="251" t="s">
        <v>105</v>
      </c>
      <c r="K2" s="251" t="s">
        <v>106</v>
      </c>
      <c r="L2" s="252" t="s">
        <v>107</v>
      </c>
      <c r="M2" s="252" t="s">
        <v>108</v>
      </c>
      <c r="N2" s="251" t="s">
        <v>109</v>
      </c>
      <c r="O2" s="251" t="s">
        <v>110</v>
      </c>
      <c r="P2" s="251" t="s">
        <v>111</v>
      </c>
      <c r="Q2" s="252" t="s">
        <v>112</v>
      </c>
      <c r="R2" s="252" t="s">
        <v>113</v>
      </c>
      <c r="S2" s="250" t="s">
        <v>114</v>
      </c>
      <c r="T2" s="251" t="s">
        <v>115</v>
      </c>
      <c r="U2" s="253" t="s">
        <v>116</v>
      </c>
      <c r="V2" s="253" t="s">
        <v>117</v>
      </c>
      <c r="W2" s="43"/>
      <c r="Y2" s="43"/>
    </row>
    <row r="3" spans="2:25">
      <c r="B3" s="45" t="s">
        <v>18</v>
      </c>
      <c r="C3" s="46" t="s">
        <v>14</v>
      </c>
      <c r="D3" s="47">
        <v>80</v>
      </c>
      <c r="E3" s="46" t="s">
        <v>31</v>
      </c>
      <c r="F3" s="304"/>
      <c r="G3" s="304"/>
      <c r="H3" s="304"/>
      <c r="I3" s="304"/>
      <c r="J3" s="304"/>
      <c r="K3" s="332"/>
      <c r="L3" s="332"/>
      <c r="M3" s="332"/>
      <c r="N3" s="332"/>
      <c r="O3" s="304"/>
      <c r="P3" s="332"/>
      <c r="Q3" s="332"/>
      <c r="R3" s="332"/>
      <c r="S3" s="332"/>
      <c r="T3" s="332"/>
      <c r="U3" s="332"/>
      <c r="V3" s="332"/>
    </row>
    <row r="4" spans="2:25">
      <c r="B4" s="45" t="s">
        <v>18</v>
      </c>
      <c r="C4" s="46" t="s">
        <v>14</v>
      </c>
      <c r="D4" s="47">
        <v>80</v>
      </c>
      <c r="E4" s="46" t="s">
        <v>118</v>
      </c>
      <c r="F4" s="304"/>
      <c r="G4" s="304"/>
      <c r="H4" s="304"/>
      <c r="I4" s="304"/>
      <c r="J4" s="304"/>
      <c r="K4" s="332"/>
      <c r="L4" s="332"/>
      <c r="M4" s="332"/>
      <c r="N4" s="332"/>
      <c r="O4" s="304"/>
      <c r="P4" s="332"/>
      <c r="Q4" s="332"/>
      <c r="R4" s="332"/>
      <c r="S4" s="332"/>
      <c r="T4" s="332"/>
      <c r="U4" s="332"/>
      <c r="V4" s="332"/>
    </row>
    <row r="5" spans="2:25">
      <c r="B5" s="45" t="s">
        <v>18</v>
      </c>
      <c r="C5" s="46" t="s">
        <v>14</v>
      </c>
      <c r="D5" s="47">
        <v>80</v>
      </c>
      <c r="E5" s="46" t="s">
        <v>119</v>
      </c>
      <c r="F5" s="304"/>
      <c r="G5" s="304"/>
      <c r="H5" s="304"/>
      <c r="I5" s="304"/>
      <c r="J5" s="304"/>
      <c r="K5" s="332"/>
      <c r="L5" s="332"/>
      <c r="M5" s="332"/>
      <c r="N5" s="332"/>
      <c r="O5" s="304"/>
      <c r="P5" s="332"/>
      <c r="Q5" s="332"/>
      <c r="R5" s="332"/>
      <c r="S5" s="332"/>
      <c r="T5" s="332"/>
      <c r="U5" s="332"/>
      <c r="V5" s="332"/>
    </row>
    <row r="6" spans="2:25">
      <c r="B6" s="45" t="s">
        <v>18</v>
      </c>
      <c r="C6" s="46" t="s">
        <v>14</v>
      </c>
      <c r="D6" s="47">
        <v>80</v>
      </c>
      <c r="E6" s="46" t="s">
        <v>34</v>
      </c>
      <c r="F6" s="304"/>
      <c r="G6" s="304"/>
      <c r="H6" s="304"/>
      <c r="I6" s="304"/>
      <c r="J6" s="304"/>
      <c r="K6" s="332"/>
      <c r="L6" s="332"/>
      <c r="M6" s="332"/>
      <c r="N6" s="332"/>
      <c r="O6" s="304"/>
      <c r="P6" s="332"/>
      <c r="Q6" s="332"/>
      <c r="R6" s="332"/>
      <c r="S6" s="332"/>
      <c r="T6" s="332"/>
      <c r="U6" s="332"/>
      <c r="V6" s="332"/>
    </row>
    <row r="7" spans="2:25" s="66" customFormat="1" ht="15.6">
      <c r="B7" s="54" t="s">
        <v>18</v>
      </c>
      <c r="C7" s="55" t="s">
        <v>14</v>
      </c>
      <c r="D7" s="56" t="s">
        <v>120</v>
      </c>
      <c r="E7" s="57" t="s">
        <v>121</v>
      </c>
      <c r="F7" s="307"/>
      <c r="G7" s="307"/>
      <c r="H7" s="307"/>
      <c r="I7" s="307"/>
      <c r="J7" s="333"/>
      <c r="K7" s="334"/>
      <c r="L7" s="335"/>
      <c r="M7" s="335"/>
      <c r="N7" s="335"/>
      <c r="O7" s="333"/>
      <c r="P7" s="334"/>
      <c r="Q7" s="335"/>
      <c r="R7" s="335"/>
      <c r="S7" s="336"/>
      <c r="T7" s="334"/>
      <c r="U7" s="335"/>
      <c r="V7" s="335"/>
    </row>
    <row r="8" spans="2:25">
      <c r="B8" s="45" t="s">
        <v>18</v>
      </c>
      <c r="C8" s="46" t="s">
        <v>14</v>
      </c>
      <c r="D8" s="47">
        <v>90</v>
      </c>
      <c r="E8" s="46" t="s">
        <v>31</v>
      </c>
      <c r="F8" s="304"/>
      <c r="G8" s="304"/>
      <c r="H8" s="304"/>
      <c r="I8" s="304"/>
      <c r="J8" s="304"/>
      <c r="K8" s="332"/>
      <c r="L8" s="332"/>
      <c r="M8" s="332"/>
      <c r="N8" s="332"/>
      <c r="O8" s="304"/>
      <c r="P8" s="332"/>
      <c r="Q8" s="332"/>
      <c r="R8" s="332"/>
      <c r="S8" s="332"/>
      <c r="T8" s="332"/>
      <c r="U8" s="332"/>
      <c r="V8" s="332"/>
    </row>
    <row r="9" spans="2:25">
      <c r="B9" s="45" t="s">
        <v>18</v>
      </c>
      <c r="C9" s="46" t="s">
        <v>14</v>
      </c>
      <c r="D9" s="47">
        <v>90</v>
      </c>
      <c r="E9" s="46" t="s">
        <v>118</v>
      </c>
      <c r="F9" s="304"/>
      <c r="G9" s="304"/>
      <c r="H9" s="304"/>
      <c r="I9" s="304"/>
      <c r="J9" s="304"/>
      <c r="K9" s="332"/>
      <c r="L9" s="332"/>
      <c r="M9" s="332"/>
      <c r="N9" s="332"/>
      <c r="O9" s="304"/>
      <c r="P9" s="332"/>
      <c r="Q9" s="332"/>
      <c r="R9" s="332"/>
      <c r="S9" s="332"/>
      <c r="T9" s="332"/>
      <c r="U9" s="332"/>
      <c r="V9" s="332"/>
    </row>
    <row r="10" spans="2:25">
      <c r="B10" s="45" t="s">
        <v>18</v>
      </c>
      <c r="C10" s="46" t="s">
        <v>14</v>
      </c>
      <c r="D10" s="47">
        <v>90</v>
      </c>
      <c r="E10" s="46" t="s">
        <v>119</v>
      </c>
      <c r="F10" s="304"/>
      <c r="G10" s="304"/>
      <c r="H10" s="304"/>
      <c r="I10" s="304"/>
      <c r="J10" s="304"/>
      <c r="K10" s="332"/>
      <c r="L10" s="332"/>
      <c r="M10" s="332"/>
      <c r="N10" s="332"/>
      <c r="O10" s="304"/>
      <c r="P10" s="332"/>
      <c r="Q10" s="332"/>
      <c r="R10" s="332"/>
      <c r="S10" s="332"/>
      <c r="T10" s="332"/>
      <c r="U10" s="332"/>
      <c r="V10" s="332"/>
    </row>
    <row r="11" spans="2:25">
      <c r="B11" s="45" t="s">
        <v>18</v>
      </c>
      <c r="C11" s="46" t="s">
        <v>14</v>
      </c>
      <c r="D11" s="47">
        <v>90</v>
      </c>
      <c r="E11" s="46" t="s">
        <v>34</v>
      </c>
      <c r="F11" s="304"/>
      <c r="G11" s="304"/>
      <c r="H11" s="304"/>
      <c r="I11" s="304"/>
      <c r="J11" s="304"/>
      <c r="K11" s="332"/>
      <c r="L11" s="332"/>
      <c r="M11" s="332"/>
      <c r="N11" s="332"/>
      <c r="O11" s="304"/>
      <c r="P11" s="332"/>
      <c r="Q11" s="332"/>
      <c r="R11" s="332"/>
      <c r="S11" s="332"/>
      <c r="T11" s="332"/>
      <c r="U11" s="332"/>
      <c r="V11" s="332"/>
    </row>
    <row r="12" spans="2:25" s="66" customFormat="1" ht="15.6">
      <c r="B12" s="54" t="s">
        <v>18</v>
      </c>
      <c r="C12" s="55" t="s">
        <v>14</v>
      </c>
      <c r="D12" s="56" t="s">
        <v>122</v>
      </c>
      <c r="E12" s="57" t="s">
        <v>121</v>
      </c>
      <c r="F12" s="307"/>
      <c r="G12" s="307"/>
      <c r="H12" s="307"/>
      <c r="I12" s="307"/>
      <c r="J12" s="333"/>
      <c r="K12" s="334"/>
      <c r="L12" s="335"/>
      <c r="M12" s="335"/>
      <c r="N12" s="335"/>
      <c r="O12" s="333"/>
      <c r="P12" s="334"/>
      <c r="Q12" s="335"/>
      <c r="R12" s="335"/>
      <c r="S12" s="336"/>
      <c r="T12" s="334"/>
      <c r="U12" s="335"/>
      <c r="V12" s="335"/>
    </row>
    <row r="13" spans="2:25">
      <c r="B13" s="45" t="s">
        <v>18</v>
      </c>
      <c r="C13" s="46" t="s">
        <v>14</v>
      </c>
      <c r="D13" s="47">
        <v>100</v>
      </c>
      <c r="E13" s="46" t="s">
        <v>31</v>
      </c>
      <c r="F13" s="304"/>
      <c r="G13" s="304"/>
      <c r="H13" s="304"/>
      <c r="I13" s="304"/>
      <c r="J13" s="304"/>
      <c r="K13" s="332"/>
      <c r="L13" s="332"/>
      <c r="M13" s="332"/>
      <c r="N13" s="332"/>
      <c r="O13" s="304"/>
      <c r="P13" s="332"/>
      <c r="Q13" s="332"/>
      <c r="R13" s="332"/>
      <c r="S13" s="332"/>
      <c r="T13" s="332"/>
      <c r="U13" s="332"/>
      <c r="V13" s="332"/>
    </row>
    <row r="14" spans="2:25">
      <c r="B14" s="45" t="s">
        <v>18</v>
      </c>
      <c r="C14" s="46" t="s">
        <v>14</v>
      </c>
      <c r="D14" s="47">
        <v>100</v>
      </c>
      <c r="E14" s="46" t="s">
        <v>118</v>
      </c>
      <c r="F14" s="304"/>
      <c r="G14" s="304"/>
      <c r="H14" s="304"/>
      <c r="I14" s="304"/>
      <c r="J14" s="304"/>
      <c r="K14" s="332"/>
      <c r="L14" s="332"/>
      <c r="M14" s="332"/>
      <c r="N14" s="332"/>
      <c r="O14" s="304"/>
      <c r="P14" s="332"/>
      <c r="Q14" s="332"/>
      <c r="R14" s="332"/>
      <c r="S14" s="332"/>
      <c r="T14" s="332"/>
      <c r="U14" s="332"/>
      <c r="V14" s="332"/>
    </row>
    <row r="15" spans="2:25">
      <c r="B15" s="45" t="s">
        <v>18</v>
      </c>
      <c r="C15" s="46" t="s">
        <v>14</v>
      </c>
      <c r="D15" s="47">
        <v>100</v>
      </c>
      <c r="E15" s="46" t="s">
        <v>119</v>
      </c>
      <c r="F15" s="304"/>
      <c r="G15" s="304"/>
      <c r="H15" s="304"/>
      <c r="I15" s="304"/>
      <c r="J15" s="304"/>
      <c r="K15" s="332"/>
      <c r="L15" s="332"/>
      <c r="M15" s="332"/>
      <c r="N15" s="332"/>
      <c r="O15" s="304"/>
      <c r="P15" s="332"/>
      <c r="Q15" s="332"/>
      <c r="R15" s="332"/>
      <c r="S15" s="332"/>
      <c r="T15" s="332"/>
      <c r="U15" s="332"/>
      <c r="V15" s="332"/>
    </row>
    <row r="16" spans="2:25">
      <c r="B16" s="45" t="s">
        <v>18</v>
      </c>
      <c r="C16" s="46" t="s">
        <v>14</v>
      </c>
      <c r="D16" s="47">
        <v>100</v>
      </c>
      <c r="E16" s="46" t="s">
        <v>34</v>
      </c>
      <c r="F16" s="304"/>
      <c r="G16" s="304"/>
      <c r="H16" s="304"/>
      <c r="I16" s="304"/>
      <c r="J16" s="304"/>
      <c r="K16" s="332"/>
      <c r="L16" s="332"/>
      <c r="M16" s="332"/>
      <c r="N16" s="332"/>
      <c r="O16" s="304"/>
      <c r="P16" s="332"/>
      <c r="Q16" s="332"/>
      <c r="R16" s="332"/>
      <c r="S16" s="332"/>
      <c r="T16" s="332"/>
      <c r="U16" s="332"/>
      <c r="V16" s="332"/>
    </row>
    <row r="17" spans="2:22" s="66" customFormat="1" ht="15.6">
      <c r="B17" s="54" t="s">
        <v>18</v>
      </c>
      <c r="C17" s="55" t="s">
        <v>14</v>
      </c>
      <c r="D17" s="56" t="s">
        <v>123</v>
      </c>
      <c r="E17" s="57" t="s">
        <v>121</v>
      </c>
      <c r="F17" s="307"/>
      <c r="G17" s="307"/>
      <c r="H17" s="307"/>
      <c r="I17" s="307"/>
      <c r="J17" s="333"/>
      <c r="K17" s="334"/>
      <c r="L17" s="335"/>
      <c r="M17" s="335"/>
      <c r="N17" s="335"/>
      <c r="O17" s="333"/>
      <c r="P17" s="334"/>
      <c r="Q17" s="335"/>
      <c r="R17" s="335"/>
      <c r="S17" s="336"/>
      <c r="T17" s="334"/>
      <c r="U17" s="335"/>
      <c r="V17" s="335"/>
    </row>
    <row r="18" spans="2:22">
      <c r="B18" s="45" t="s">
        <v>18</v>
      </c>
      <c r="C18" s="46" t="s">
        <v>14</v>
      </c>
      <c r="D18" s="47">
        <v>110</v>
      </c>
      <c r="E18" s="46" t="s">
        <v>31</v>
      </c>
      <c r="F18" s="304"/>
      <c r="G18" s="304"/>
      <c r="H18" s="304"/>
      <c r="I18" s="304"/>
      <c r="J18" s="304"/>
      <c r="K18" s="332"/>
      <c r="L18" s="332"/>
      <c r="M18" s="332"/>
      <c r="N18" s="332"/>
      <c r="O18" s="304"/>
      <c r="P18" s="332"/>
      <c r="Q18" s="332"/>
      <c r="R18" s="332"/>
      <c r="S18" s="332"/>
      <c r="T18" s="332"/>
      <c r="U18" s="332"/>
      <c r="V18" s="332"/>
    </row>
    <row r="19" spans="2:22">
      <c r="B19" s="45" t="s">
        <v>18</v>
      </c>
      <c r="C19" s="46" t="s">
        <v>14</v>
      </c>
      <c r="D19" s="47">
        <v>110</v>
      </c>
      <c r="E19" s="46" t="s">
        <v>118</v>
      </c>
      <c r="F19" s="304"/>
      <c r="G19" s="304"/>
      <c r="H19" s="304"/>
      <c r="I19" s="304"/>
      <c r="J19" s="304"/>
      <c r="K19" s="332"/>
      <c r="L19" s="332"/>
      <c r="M19" s="332"/>
      <c r="N19" s="332"/>
      <c r="O19" s="304"/>
      <c r="P19" s="332"/>
      <c r="Q19" s="332"/>
      <c r="R19" s="332"/>
      <c r="S19" s="332"/>
      <c r="T19" s="332"/>
      <c r="U19" s="332"/>
      <c r="V19" s="332"/>
    </row>
    <row r="20" spans="2:22">
      <c r="B20" s="45" t="s">
        <v>18</v>
      </c>
      <c r="C20" s="46" t="s">
        <v>14</v>
      </c>
      <c r="D20" s="47">
        <v>110</v>
      </c>
      <c r="E20" s="46" t="s">
        <v>119</v>
      </c>
      <c r="F20" s="304"/>
      <c r="G20" s="304"/>
      <c r="H20" s="304"/>
      <c r="I20" s="304"/>
      <c r="J20" s="304"/>
      <c r="K20" s="332"/>
      <c r="L20" s="332"/>
      <c r="M20" s="332"/>
      <c r="N20" s="332"/>
      <c r="O20" s="304"/>
      <c r="P20" s="332"/>
      <c r="Q20" s="332"/>
      <c r="R20" s="332"/>
      <c r="S20" s="332"/>
      <c r="T20" s="332"/>
      <c r="U20" s="332"/>
      <c r="V20" s="332"/>
    </row>
    <row r="21" spans="2:22">
      <c r="B21" s="45" t="s">
        <v>18</v>
      </c>
      <c r="C21" s="46" t="s">
        <v>14</v>
      </c>
      <c r="D21" s="47">
        <v>110</v>
      </c>
      <c r="E21" s="46" t="s">
        <v>34</v>
      </c>
      <c r="F21" s="304"/>
      <c r="G21" s="304"/>
      <c r="H21" s="304"/>
      <c r="I21" s="304"/>
      <c r="J21" s="304"/>
      <c r="K21" s="332"/>
      <c r="L21" s="332"/>
      <c r="M21" s="332"/>
      <c r="N21" s="332"/>
      <c r="O21" s="304"/>
      <c r="P21" s="332"/>
      <c r="Q21" s="332"/>
      <c r="R21" s="332"/>
      <c r="S21" s="332"/>
      <c r="T21" s="332"/>
      <c r="U21" s="332"/>
      <c r="V21" s="332"/>
    </row>
    <row r="22" spans="2:22" s="66" customFormat="1" ht="15.6">
      <c r="B22" s="54" t="s">
        <v>18</v>
      </c>
      <c r="C22" s="55" t="s">
        <v>14</v>
      </c>
      <c r="D22" s="56" t="s">
        <v>124</v>
      </c>
      <c r="E22" s="57" t="s">
        <v>121</v>
      </c>
      <c r="F22" s="307"/>
      <c r="G22" s="307"/>
      <c r="H22" s="307"/>
      <c r="I22" s="307"/>
      <c r="J22" s="333"/>
      <c r="K22" s="334"/>
      <c r="L22" s="335"/>
      <c r="M22" s="335"/>
      <c r="N22" s="335"/>
      <c r="O22" s="333"/>
      <c r="P22" s="334"/>
      <c r="Q22" s="335"/>
      <c r="R22" s="335"/>
      <c r="S22" s="336"/>
      <c r="T22" s="334"/>
      <c r="U22" s="335"/>
      <c r="V22" s="335"/>
    </row>
    <row r="23" spans="2:22">
      <c r="B23" s="45" t="s">
        <v>18</v>
      </c>
      <c r="C23" s="46" t="s">
        <v>14</v>
      </c>
      <c r="D23" s="47">
        <v>120</v>
      </c>
      <c r="E23" s="46" t="s">
        <v>31</v>
      </c>
      <c r="F23" s="304">
        <v>27</v>
      </c>
      <c r="G23" s="304">
        <v>629423</v>
      </c>
      <c r="H23" s="304">
        <v>629423</v>
      </c>
      <c r="I23" s="305">
        <v>0.21896362999999999</v>
      </c>
      <c r="J23" s="306">
        <v>119.07684</v>
      </c>
      <c r="K23" s="306">
        <v>0.67006739999999998</v>
      </c>
      <c r="L23" s="306">
        <v>117.76354000000001</v>
      </c>
      <c r="M23" s="306">
        <v>120.39015000000001</v>
      </c>
      <c r="N23" s="306">
        <v>13.61131</v>
      </c>
      <c r="O23" s="306">
        <v>130.81088</v>
      </c>
      <c r="P23" s="306">
        <v>0.91676190000000002</v>
      </c>
      <c r="Q23" s="306">
        <v>129.01406</v>
      </c>
      <c r="R23" s="306">
        <v>132.60769999999999</v>
      </c>
      <c r="S23" s="305">
        <v>0.56437579999999998</v>
      </c>
      <c r="T23" s="306">
        <v>2.300949E-2</v>
      </c>
      <c r="U23" s="305">
        <v>0.51851009999999997</v>
      </c>
      <c r="V23" s="305">
        <v>0.60916559999999997</v>
      </c>
    </row>
    <row r="24" spans="2:22">
      <c r="B24" s="45" t="s">
        <v>18</v>
      </c>
      <c r="C24" s="46" t="s">
        <v>14</v>
      </c>
      <c r="D24" s="47">
        <v>120</v>
      </c>
      <c r="E24" s="46" t="s">
        <v>118</v>
      </c>
      <c r="F24" s="304">
        <v>27</v>
      </c>
      <c r="G24" s="304"/>
      <c r="H24" s="304"/>
      <c r="I24" s="305"/>
      <c r="J24" s="306"/>
      <c r="K24" s="306"/>
      <c r="L24" s="306"/>
      <c r="M24" s="306"/>
      <c r="N24" s="306"/>
      <c r="O24" s="306"/>
      <c r="P24" s="306"/>
      <c r="Q24" s="306"/>
      <c r="R24" s="306"/>
      <c r="S24" s="305"/>
      <c r="T24" s="306"/>
      <c r="U24" s="305"/>
      <c r="V24" s="305"/>
    </row>
    <row r="25" spans="2:22">
      <c r="B25" s="45" t="s">
        <v>18</v>
      </c>
      <c r="C25" s="46" t="s">
        <v>14</v>
      </c>
      <c r="D25" s="47">
        <v>120</v>
      </c>
      <c r="E25" s="46" t="s">
        <v>119</v>
      </c>
      <c r="F25" s="304">
        <v>27</v>
      </c>
      <c r="G25" s="304"/>
      <c r="H25" s="304"/>
      <c r="I25" s="305"/>
      <c r="J25" s="306"/>
      <c r="K25" s="306"/>
      <c r="L25" s="306"/>
      <c r="M25" s="306"/>
      <c r="N25" s="306"/>
      <c r="O25" s="306"/>
      <c r="P25" s="306"/>
      <c r="Q25" s="306"/>
      <c r="R25" s="306"/>
      <c r="S25" s="305"/>
      <c r="T25" s="306"/>
      <c r="U25" s="305"/>
      <c r="V25" s="305"/>
    </row>
    <row r="26" spans="2:22">
      <c r="B26" s="45" t="s">
        <v>18</v>
      </c>
      <c r="C26" s="46" t="s">
        <v>14</v>
      </c>
      <c r="D26" s="47">
        <v>120</v>
      </c>
      <c r="E26" s="46" t="s">
        <v>34</v>
      </c>
      <c r="F26" s="304">
        <v>27</v>
      </c>
      <c r="G26" s="304"/>
      <c r="H26" s="304"/>
      <c r="I26" s="305"/>
      <c r="J26" s="306"/>
      <c r="K26" s="306"/>
      <c r="L26" s="306"/>
      <c r="M26" s="306"/>
      <c r="N26" s="306"/>
      <c r="O26" s="306"/>
      <c r="P26" s="306"/>
      <c r="Q26" s="306"/>
      <c r="R26" s="306"/>
      <c r="S26" s="305"/>
      <c r="T26" s="306"/>
      <c r="U26" s="305"/>
      <c r="V26" s="305"/>
    </row>
    <row r="27" spans="2:22" s="66" customFormat="1" ht="15.6">
      <c r="B27" s="54" t="s">
        <v>18</v>
      </c>
      <c r="C27" s="55" t="s">
        <v>14</v>
      </c>
      <c r="D27" s="56" t="s">
        <v>125</v>
      </c>
      <c r="E27" s="57" t="s">
        <v>121</v>
      </c>
      <c r="F27" s="307">
        <v>27</v>
      </c>
      <c r="G27" s="307">
        <v>819511</v>
      </c>
      <c r="H27" s="307">
        <v>819511</v>
      </c>
      <c r="I27" s="308"/>
      <c r="J27" s="309"/>
      <c r="K27" s="310"/>
      <c r="L27" s="309"/>
      <c r="M27" s="309"/>
      <c r="N27" s="309"/>
      <c r="O27" s="309"/>
      <c r="P27" s="310"/>
      <c r="Q27" s="309"/>
      <c r="R27" s="309"/>
      <c r="S27" s="308"/>
      <c r="T27" s="310"/>
      <c r="U27" s="308"/>
      <c r="V27" s="308"/>
    </row>
    <row r="28" spans="2:22">
      <c r="B28" s="45" t="s">
        <v>18</v>
      </c>
      <c r="C28" s="46" t="s">
        <v>14</v>
      </c>
      <c r="D28" s="47">
        <v>130</v>
      </c>
      <c r="E28" s="46" t="s">
        <v>31</v>
      </c>
      <c r="F28" s="304"/>
      <c r="G28" s="304"/>
      <c r="H28" s="304"/>
      <c r="I28" s="304"/>
      <c r="J28" s="304"/>
      <c r="K28" s="332"/>
      <c r="L28" s="332"/>
      <c r="M28" s="332"/>
      <c r="N28" s="332"/>
      <c r="O28" s="304"/>
      <c r="P28" s="332"/>
      <c r="Q28" s="332"/>
      <c r="R28" s="332"/>
      <c r="S28" s="332"/>
      <c r="T28" s="332"/>
      <c r="U28" s="332"/>
      <c r="V28" s="332"/>
    </row>
    <row r="29" spans="2:22">
      <c r="B29" s="45" t="s">
        <v>18</v>
      </c>
      <c r="C29" s="46" t="s">
        <v>14</v>
      </c>
      <c r="D29" s="47">
        <v>130</v>
      </c>
      <c r="E29" s="46" t="s">
        <v>118</v>
      </c>
      <c r="F29" s="304"/>
      <c r="G29" s="304"/>
      <c r="H29" s="304"/>
      <c r="I29" s="304"/>
      <c r="J29" s="304"/>
      <c r="K29" s="332"/>
      <c r="L29" s="332"/>
      <c r="M29" s="332"/>
      <c r="N29" s="332"/>
      <c r="O29" s="304"/>
      <c r="P29" s="332"/>
      <c r="Q29" s="332"/>
      <c r="R29" s="332"/>
      <c r="S29" s="332"/>
      <c r="T29" s="332"/>
      <c r="U29" s="332"/>
      <c r="V29" s="332"/>
    </row>
    <row r="30" spans="2:22">
      <c r="B30" s="45" t="s">
        <v>18</v>
      </c>
      <c r="C30" s="46" t="s">
        <v>14</v>
      </c>
      <c r="D30" s="47">
        <v>130</v>
      </c>
      <c r="E30" s="46" t="s">
        <v>119</v>
      </c>
      <c r="F30" s="304"/>
      <c r="G30" s="304"/>
      <c r="H30" s="304"/>
      <c r="I30" s="304"/>
      <c r="J30" s="304"/>
      <c r="K30" s="332"/>
      <c r="L30" s="332"/>
      <c r="M30" s="332"/>
      <c r="N30" s="332"/>
      <c r="O30" s="304"/>
      <c r="P30" s="332"/>
      <c r="Q30" s="332"/>
      <c r="R30" s="332"/>
      <c r="S30" s="332"/>
      <c r="T30" s="332"/>
      <c r="U30" s="332"/>
      <c r="V30" s="332"/>
    </row>
    <row r="31" spans="2:22">
      <c r="B31" s="45" t="s">
        <v>18</v>
      </c>
      <c r="C31" s="46" t="s">
        <v>14</v>
      </c>
      <c r="D31" s="47">
        <v>130</v>
      </c>
      <c r="E31" s="46" t="s">
        <v>34</v>
      </c>
      <c r="F31" s="304"/>
      <c r="G31" s="304"/>
      <c r="H31" s="304"/>
      <c r="I31" s="304"/>
      <c r="J31" s="304"/>
      <c r="K31" s="332"/>
      <c r="L31" s="332"/>
      <c r="M31" s="332"/>
      <c r="N31" s="332"/>
      <c r="O31" s="304"/>
      <c r="P31" s="332"/>
      <c r="Q31" s="332"/>
      <c r="R31" s="332"/>
      <c r="S31" s="332"/>
      <c r="T31" s="332"/>
      <c r="U31" s="332"/>
      <c r="V31" s="332"/>
    </row>
    <row r="32" spans="2:22" s="66" customFormat="1" ht="15.6">
      <c r="B32" s="54" t="s">
        <v>18</v>
      </c>
      <c r="C32" s="55" t="s">
        <v>14</v>
      </c>
      <c r="D32" s="56" t="s">
        <v>126</v>
      </c>
      <c r="E32" s="57" t="s">
        <v>121</v>
      </c>
      <c r="F32" s="307"/>
      <c r="G32" s="307"/>
      <c r="H32" s="307"/>
      <c r="I32" s="307"/>
      <c r="J32" s="333"/>
      <c r="K32" s="334"/>
      <c r="L32" s="335"/>
      <c r="M32" s="335"/>
      <c r="N32" s="335"/>
      <c r="O32" s="333"/>
      <c r="P32" s="334"/>
      <c r="Q32" s="335"/>
      <c r="R32" s="335"/>
      <c r="S32" s="336"/>
      <c r="T32" s="334"/>
      <c r="U32" s="335"/>
      <c r="V32" s="335"/>
    </row>
    <row r="33" spans="2:26" ht="15.6">
      <c r="B33" s="54" t="s">
        <v>18</v>
      </c>
      <c r="C33" s="55" t="s">
        <v>14</v>
      </c>
      <c r="D33" s="67" t="s">
        <v>127</v>
      </c>
      <c r="E33" s="68" t="s">
        <v>31</v>
      </c>
      <c r="F33" s="311">
        <v>27</v>
      </c>
      <c r="G33" s="311">
        <v>629423</v>
      </c>
      <c r="H33" s="311">
        <v>629423</v>
      </c>
      <c r="I33" s="312">
        <v>0.21896362999999999</v>
      </c>
      <c r="J33" s="313">
        <v>119.07684</v>
      </c>
      <c r="K33" s="310">
        <v>0.67006739999999998</v>
      </c>
      <c r="L33" s="313">
        <v>117.76354000000001</v>
      </c>
      <c r="M33" s="313">
        <v>120.39015000000001</v>
      </c>
      <c r="N33" s="313">
        <v>13.61131</v>
      </c>
      <c r="O33" s="313">
        <v>130.81088</v>
      </c>
      <c r="P33" s="310">
        <v>0.91676190000000002</v>
      </c>
      <c r="Q33" s="313">
        <v>129.01406</v>
      </c>
      <c r="R33" s="313">
        <v>132.60769999999999</v>
      </c>
      <c r="S33" s="314">
        <v>0.56437579999999998</v>
      </c>
      <c r="T33" s="310">
        <v>2.300949E-2</v>
      </c>
      <c r="U33" s="312">
        <v>0.51851009999999997</v>
      </c>
      <c r="V33" s="312">
        <v>0.60916559999999997</v>
      </c>
      <c r="X33" s="66"/>
      <c r="Z33" s="66"/>
    </row>
    <row r="34" spans="2:26" ht="15.6">
      <c r="B34" s="54" t="s">
        <v>18</v>
      </c>
      <c r="C34" s="55" t="s">
        <v>14</v>
      </c>
      <c r="D34" s="67" t="s">
        <v>127</v>
      </c>
      <c r="E34" s="68" t="s">
        <v>118</v>
      </c>
      <c r="F34" s="311">
        <v>27</v>
      </c>
      <c r="G34" s="311"/>
      <c r="H34" s="311"/>
      <c r="I34" s="312"/>
      <c r="J34" s="313"/>
      <c r="K34" s="310"/>
      <c r="L34" s="313"/>
      <c r="M34" s="313"/>
      <c r="N34" s="313"/>
      <c r="O34" s="313"/>
      <c r="P34" s="310"/>
      <c r="Q34" s="313"/>
      <c r="R34" s="313"/>
      <c r="S34" s="314"/>
      <c r="T34" s="310"/>
      <c r="U34" s="312"/>
      <c r="V34" s="312"/>
      <c r="X34" s="66"/>
      <c r="Z34" s="66"/>
    </row>
    <row r="35" spans="2:26" ht="15.6">
      <c r="B35" s="54" t="s">
        <v>18</v>
      </c>
      <c r="C35" s="55" t="s">
        <v>14</v>
      </c>
      <c r="D35" s="67" t="s">
        <v>127</v>
      </c>
      <c r="E35" s="68" t="s">
        <v>119</v>
      </c>
      <c r="F35" s="311">
        <v>27</v>
      </c>
      <c r="G35" s="311"/>
      <c r="H35" s="311"/>
      <c r="I35" s="312"/>
      <c r="J35" s="313"/>
      <c r="K35" s="310"/>
      <c r="L35" s="313"/>
      <c r="M35" s="313"/>
      <c r="N35" s="313"/>
      <c r="O35" s="313"/>
      <c r="P35" s="310"/>
      <c r="Q35" s="313"/>
      <c r="R35" s="313"/>
      <c r="S35" s="314"/>
      <c r="T35" s="310"/>
      <c r="U35" s="312"/>
      <c r="V35" s="312"/>
      <c r="X35" s="66"/>
      <c r="Z35" s="66"/>
    </row>
    <row r="36" spans="2:26" ht="15.6">
      <c r="B36" s="54" t="s">
        <v>18</v>
      </c>
      <c r="C36" s="55" t="s">
        <v>14</v>
      </c>
      <c r="D36" s="67" t="s">
        <v>127</v>
      </c>
      <c r="E36" s="68" t="s">
        <v>34</v>
      </c>
      <c r="F36" s="311">
        <v>27</v>
      </c>
      <c r="G36" s="311"/>
      <c r="H36" s="311"/>
      <c r="I36" s="312"/>
      <c r="J36" s="313"/>
      <c r="K36" s="310"/>
      <c r="L36" s="313"/>
      <c r="M36" s="313"/>
      <c r="N36" s="313"/>
      <c r="O36" s="313"/>
      <c r="P36" s="310"/>
      <c r="Q36" s="313"/>
      <c r="R36" s="313"/>
      <c r="S36" s="314"/>
      <c r="T36" s="310"/>
      <c r="U36" s="312"/>
      <c r="V36" s="312"/>
      <c r="X36" s="66"/>
      <c r="Z36" s="66"/>
    </row>
    <row r="37" spans="2:26" s="66" customFormat="1" ht="15.6">
      <c r="B37" s="76" t="s">
        <v>18</v>
      </c>
      <c r="C37" s="77" t="s">
        <v>128</v>
      </c>
      <c r="D37" s="78" t="s">
        <v>127</v>
      </c>
      <c r="E37" s="79" t="s">
        <v>121</v>
      </c>
      <c r="F37" s="315">
        <v>27</v>
      </c>
      <c r="G37" s="261">
        <v>819511</v>
      </c>
      <c r="H37" s="261">
        <v>819511</v>
      </c>
      <c r="I37" s="262"/>
      <c r="J37" s="316"/>
      <c r="K37" s="317"/>
      <c r="L37" s="316"/>
      <c r="M37" s="316"/>
      <c r="N37" s="316"/>
      <c r="O37" s="316"/>
      <c r="P37" s="317"/>
      <c r="Q37" s="316"/>
      <c r="R37" s="316"/>
      <c r="S37" s="318"/>
      <c r="T37" s="317"/>
      <c r="U37" s="318"/>
      <c r="V37" s="318"/>
    </row>
    <row r="38" spans="2:26">
      <c r="B38" s="45" t="s">
        <v>18</v>
      </c>
      <c r="C38" s="46" t="s">
        <v>12</v>
      </c>
      <c r="D38" s="47">
        <v>60</v>
      </c>
      <c r="E38" s="46" t="s">
        <v>31</v>
      </c>
      <c r="F38" s="304"/>
      <c r="G38" s="304"/>
      <c r="H38" s="304"/>
      <c r="I38" s="304"/>
      <c r="J38" s="304"/>
      <c r="K38" s="332"/>
      <c r="L38" s="332"/>
      <c r="M38" s="332"/>
      <c r="N38" s="332"/>
      <c r="O38" s="304"/>
      <c r="P38" s="332"/>
      <c r="Q38" s="332"/>
      <c r="R38" s="332"/>
      <c r="S38" s="332"/>
      <c r="T38" s="332"/>
      <c r="U38" s="332"/>
      <c r="V38" s="332"/>
    </row>
    <row r="39" spans="2:26">
      <c r="B39" s="45" t="s">
        <v>18</v>
      </c>
      <c r="C39" s="46" t="s">
        <v>12</v>
      </c>
      <c r="D39" s="47">
        <v>60</v>
      </c>
      <c r="E39" s="46" t="s">
        <v>118</v>
      </c>
      <c r="F39" s="304"/>
      <c r="G39" s="304"/>
      <c r="H39" s="304"/>
      <c r="I39" s="304"/>
      <c r="J39" s="304"/>
      <c r="K39" s="332"/>
      <c r="L39" s="332"/>
      <c r="M39" s="332"/>
      <c r="N39" s="332"/>
      <c r="O39" s="304"/>
      <c r="P39" s="332"/>
      <c r="Q39" s="332"/>
      <c r="R39" s="332"/>
      <c r="S39" s="332"/>
      <c r="T39" s="332"/>
      <c r="U39" s="332"/>
      <c r="V39" s="332"/>
    </row>
    <row r="40" spans="2:26">
      <c r="B40" s="45" t="s">
        <v>18</v>
      </c>
      <c r="C40" s="46" t="s">
        <v>12</v>
      </c>
      <c r="D40" s="47">
        <v>60</v>
      </c>
      <c r="E40" s="46" t="s">
        <v>119</v>
      </c>
      <c r="F40" s="304"/>
      <c r="G40" s="304"/>
      <c r="H40" s="304"/>
      <c r="I40" s="304"/>
      <c r="J40" s="304"/>
      <c r="K40" s="332"/>
      <c r="L40" s="332"/>
      <c r="M40" s="332"/>
      <c r="N40" s="332"/>
      <c r="O40" s="304"/>
      <c r="P40" s="332"/>
      <c r="Q40" s="332"/>
      <c r="R40" s="332"/>
      <c r="S40" s="332"/>
      <c r="T40" s="332"/>
      <c r="U40" s="332"/>
      <c r="V40" s="332"/>
    </row>
    <row r="41" spans="2:26">
      <c r="B41" s="45" t="s">
        <v>18</v>
      </c>
      <c r="C41" s="46" t="s">
        <v>12</v>
      </c>
      <c r="D41" s="47">
        <v>60</v>
      </c>
      <c r="E41" s="46" t="s">
        <v>34</v>
      </c>
      <c r="F41" s="304"/>
      <c r="G41" s="304"/>
      <c r="H41" s="304"/>
      <c r="I41" s="304"/>
      <c r="J41" s="304"/>
      <c r="K41" s="332"/>
      <c r="L41" s="332"/>
      <c r="M41" s="332"/>
      <c r="N41" s="332"/>
      <c r="O41" s="304"/>
      <c r="P41" s="332"/>
      <c r="Q41" s="332"/>
      <c r="R41" s="332"/>
      <c r="S41" s="332"/>
      <c r="T41" s="332"/>
      <c r="U41" s="332"/>
      <c r="V41" s="332"/>
    </row>
    <row r="42" spans="2:26" ht="15.6">
      <c r="B42" s="54" t="s">
        <v>18</v>
      </c>
      <c r="C42" s="55" t="s">
        <v>12</v>
      </c>
      <c r="D42" s="56" t="s">
        <v>129</v>
      </c>
      <c r="E42" s="57" t="s">
        <v>121</v>
      </c>
      <c r="F42" s="307"/>
      <c r="G42" s="307"/>
      <c r="H42" s="307"/>
      <c r="I42" s="307"/>
      <c r="J42" s="333"/>
      <c r="K42" s="334"/>
      <c r="L42" s="335"/>
      <c r="M42" s="335"/>
      <c r="N42" s="335"/>
      <c r="O42" s="333"/>
      <c r="P42" s="334"/>
      <c r="Q42" s="335"/>
      <c r="R42" s="335"/>
      <c r="S42" s="336"/>
      <c r="T42" s="334"/>
      <c r="U42" s="335"/>
      <c r="V42" s="335"/>
      <c r="X42" s="66"/>
      <c r="Z42" s="66"/>
    </row>
    <row r="43" spans="2:26">
      <c r="B43" s="45" t="s">
        <v>18</v>
      </c>
      <c r="C43" s="46" t="s">
        <v>12</v>
      </c>
      <c r="D43" s="47">
        <v>70</v>
      </c>
      <c r="E43" s="46" t="s">
        <v>31</v>
      </c>
      <c r="F43" s="304">
        <v>26</v>
      </c>
      <c r="G43" s="304">
        <v>326528</v>
      </c>
      <c r="H43" s="304">
        <v>326528</v>
      </c>
      <c r="I43" s="305">
        <v>9.9981899999999999E-2</v>
      </c>
      <c r="J43" s="306">
        <v>68.450419999999994</v>
      </c>
      <c r="K43" s="306">
        <v>0.84280759999999999</v>
      </c>
      <c r="L43" s="306">
        <v>66.798540000000003</v>
      </c>
      <c r="M43" s="306">
        <v>70.102289999999996</v>
      </c>
      <c r="N43" s="306">
        <v>10.80796</v>
      </c>
      <c r="O43" s="306">
        <v>77.960719999999995</v>
      </c>
      <c r="P43" s="306">
        <v>0.99461630000000001</v>
      </c>
      <c r="Q43" s="306">
        <v>76.011300000000006</v>
      </c>
      <c r="R43" s="306">
        <v>79.910129999999995</v>
      </c>
      <c r="S43" s="305">
        <v>0.61158509999999999</v>
      </c>
      <c r="T43" s="306">
        <v>3.6470639999999999E-2</v>
      </c>
      <c r="U43" s="305">
        <v>0.53760779999999997</v>
      </c>
      <c r="V43" s="305">
        <v>0.68075509999999995</v>
      </c>
    </row>
    <row r="44" spans="2:26">
      <c r="B44" s="45" t="s">
        <v>18</v>
      </c>
      <c r="C44" s="46" t="s">
        <v>12</v>
      </c>
      <c r="D44" s="47">
        <v>70</v>
      </c>
      <c r="E44" s="46" t="s">
        <v>118</v>
      </c>
      <c r="F44" s="304">
        <v>26</v>
      </c>
      <c r="G44" s="304"/>
      <c r="H44" s="304"/>
      <c r="I44" s="305"/>
      <c r="J44" s="306"/>
      <c r="K44" s="306"/>
      <c r="L44" s="306"/>
      <c r="M44" s="306"/>
      <c r="N44" s="306"/>
      <c r="O44" s="306"/>
      <c r="P44" s="306"/>
      <c r="Q44" s="306"/>
      <c r="R44" s="306"/>
      <c r="S44" s="305"/>
      <c r="T44" s="306"/>
      <c r="U44" s="305"/>
      <c r="V44" s="305"/>
    </row>
    <row r="45" spans="2:26">
      <c r="B45" s="45" t="s">
        <v>18</v>
      </c>
      <c r="C45" s="46" t="s">
        <v>12</v>
      </c>
      <c r="D45" s="47">
        <v>70</v>
      </c>
      <c r="E45" s="46" t="s">
        <v>119</v>
      </c>
      <c r="F45" s="304">
        <v>26</v>
      </c>
      <c r="G45" s="304"/>
      <c r="H45" s="304"/>
      <c r="I45" s="305"/>
      <c r="J45" s="306"/>
      <c r="K45" s="306"/>
      <c r="L45" s="306"/>
      <c r="M45" s="306"/>
      <c r="N45" s="306"/>
      <c r="O45" s="306"/>
      <c r="P45" s="306"/>
      <c r="Q45" s="306"/>
      <c r="R45" s="306"/>
      <c r="S45" s="305"/>
      <c r="T45" s="306"/>
      <c r="U45" s="305"/>
      <c r="V45" s="305"/>
    </row>
    <row r="46" spans="2:26">
      <c r="B46" s="45" t="s">
        <v>18</v>
      </c>
      <c r="C46" s="46" t="s">
        <v>12</v>
      </c>
      <c r="D46" s="47">
        <v>70</v>
      </c>
      <c r="E46" s="46" t="s">
        <v>34</v>
      </c>
      <c r="F46" s="304">
        <v>26</v>
      </c>
      <c r="G46" s="304"/>
      <c r="H46" s="304"/>
      <c r="I46" s="305"/>
      <c r="J46" s="306"/>
      <c r="K46" s="306"/>
      <c r="L46" s="306"/>
      <c r="M46" s="306"/>
      <c r="N46" s="306"/>
      <c r="O46" s="306"/>
      <c r="P46" s="306"/>
      <c r="Q46" s="306"/>
      <c r="R46" s="306"/>
      <c r="S46" s="305"/>
      <c r="T46" s="306"/>
      <c r="U46" s="305"/>
      <c r="V46" s="305"/>
    </row>
    <row r="47" spans="2:26" ht="15.6">
      <c r="B47" s="54" t="s">
        <v>18</v>
      </c>
      <c r="C47" s="55" t="s">
        <v>12</v>
      </c>
      <c r="D47" s="56" t="s">
        <v>130</v>
      </c>
      <c r="E47" s="57" t="s">
        <v>121</v>
      </c>
      <c r="F47" s="307">
        <v>26</v>
      </c>
      <c r="G47" s="307">
        <v>368661</v>
      </c>
      <c r="H47" s="307">
        <v>368661</v>
      </c>
      <c r="I47" s="308"/>
      <c r="J47" s="309"/>
      <c r="K47" s="310"/>
      <c r="L47" s="309"/>
      <c r="M47" s="309"/>
      <c r="N47" s="309"/>
      <c r="O47" s="309"/>
      <c r="P47" s="310"/>
      <c r="Q47" s="309"/>
      <c r="R47" s="309"/>
      <c r="S47" s="308"/>
      <c r="T47" s="310"/>
      <c r="U47" s="308"/>
      <c r="V47" s="308"/>
      <c r="X47" s="66"/>
      <c r="Z47" s="66"/>
    </row>
    <row r="48" spans="2:26">
      <c r="B48" s="45" t="s">
        <v>18</v>
      </c>
      <c r="C48" s="46" t="s">
        <v>12</v>
      </c>
      <c r="D48" s="47">
        <v>80</v>
      </c>
      <c r="E48" s="46" t="s">
        <v>31</v>
      </c>
      <c r="F48" s="304"/>
      <c r="G48" s="304"/>
      <c r="H48" s="304"/>
      <c r="I48" s="304"/>
      <c r="J48" s="304"/>
      <c r="K48" s="332"/>
      <c r="L48" s="332"/>
      <c r="M48" s="332"/>
      <c r="N48" s="332"/>
      <c r="O48" s="304"/>
      <c r="P48" s="332"/>
      <c r="Q48" s="332"/>
      <c r="R48" s="332"/>
      <c r="S48" s="332"/>
      <c r="T48" s="332"/>
      <c r="U48" s="332"/>
      <c r="V48" s="332"/>
    </row>
    <row r="49" spans="2:26">
      <c r="B49" s="45" t="s">
        <v>18</v>
      </c>
      <c r="C49" s="46" t="s">
        <v>12</v>
      </c>
      <c r="D49" s="47">
        <v>80</v>
      </c>
      <c r="E49" s="46" t="s">
        <v>118</v>
      </c>
      <c r="F49" s="304"/>
      <c r="G49" s="304"/>
      <c r="H49" s="304"/>
      <c r="I49" s="304"/>
      <c r="J49" s="304"/>
      <c r="K49" s="332"/>
      <c r="L49" s="332"/>
      <c r="M49" s="332"/>
      <c r="N49" s="332"/>
      <c r="O49" s="304"/>
      <c r="P49" s="332"/>
      <c r="Q49" s="332"/>
      <c r="R49" s="332"/>
      <c r="S49" s="332"/>
      <c r="T49" s="332"/>
      <c r="U49" s="332"/>
      <c r="V49" s="332"/>
    </row>
    <row r="50" spans="2:26">
      <c r="B50" s="45" t="s">
        <v>18</v>
      </c>
      <c r="C50" s="46" t="s">
        <v>12</v>
      </c>
      <c r="D50" s="47">
        <v>80</v>
      </c>
      <c r="E50" s="46" t="s">
        <v>119</v>
      </c>
      <c r="F50" s="304"/>
      <c r="G50" s="304"/>
      <c r="H50" s="304"/>
      <c r="I50" s="304"/>
      <c r="J50" s="304"/>
      <c r="K50" s="332"/>
      <c r="L50" s="332"/>
      <c r="M50" s="332"/>
      <c r="N50" s="332"/>
      <c r="O50" s="304"/>
      <c r="P50" s="332"/>
      <c r="Q50" s="332"/>
      <c r="R50" s="332"/>
      <c r="S50" s="332"/>
      <c r="T50" s="332"/>
      <c r="U50" s="332"/>
      <c r="V50" s="332"/>
    </row>
    <row r="51" spans="2:26">
      <c r="B51" s="45" t="s">
        <v>18</v>
      </c>
      <c r="C51" s="46" t="s">
        <v>12</v>
      </c>
      <c r="D51" s="47">
        <v>80</v>
      </c>
      <c r="E51" s="46" t="s">
        <v>34</v>
      </c>
      <c r="F51" s="304"/>
      <c r="G51" s="304"/>
      <c r="H51" s="304"/>
      <c r="I51" s="304"/>
      <c r="J51" s="304"/>
      <c r="K51" s="332"/>
      <c r="L51" s="332"/>
      <c r="M51" s="332"/>
      <c r="N51" s="332"/>
      <c r="O51" s="304"/>
      <c r="P51" s="332"/>
      <c r="Q51" s="332"/>
      <c r="R51" s="332"/>
      <c r="S51" s="332"/>
      <c r="T51" s="332"/>
      <c r="U51" s="332"/>
      <c r="V51" s="332"/>
    </row>
    <row r="52" spans="2:26" ht="15.6">
      <c r="B52" s="54" t="s">
        <v>18</v>
      </c>
      <c r="C52" s="55" t="s">
        <v>12</v>
      </c>
      <c r="D52" s="56" t="s">
        <v>120</v>
      </c>
      <c r="E52" s="57" t="s">
        <v>121</v>
      </c>
      <c r="F52" s="307"/>
      <c r="G52" s="307"/>
      <c r="H52" s="307"/>
      <c r="I52" s="307"/>
      <c r="J52" s="333"/>
      <c r="K52" s="334"/>
      <c r="L52" s="335"/>
      <c r="M52" s="335"/>
      <c r="N52" s="335"/>
      <c r="O52" s="333"/>
      <c r="P52" s="334"/>
      <c r="Q52" s="335"/>
      <c r="R52" s="335"/>
      <c r="S52" s="336"/>
      <c r="T52" s="334"/>
      <c r="U52" s="335"/>
      <c r="V52" s="335"/>
      <c r="X52" s="66"/>
      <c r="Z52" s="66"/>
    </row>
    <row r="53" spans="2:26">
      <c r="B53" s="45" t="s">
        <v>18</v>
      </c>
      <c r="C53" s="46" t="s">
        <v>12</v>
      </c>
      <c r="D53" s="47">
        <v>90</v>
      </c>
      <c r="E53" s="46" t="s">
        <v>31</v>
      </c>
      <c r="F53" s="304">
        <v>31</v>
      </c>
      <c r="G53" s="304">
        <v>576163</v>
      </c>
      <c r="H53" s="304">
        <v>576163</v>
      </c>
      <c r="I53" s="305">
        <v>0.16310997999999999</v>
      </c>
      <c r="J53" s="306">
        <v>92.853179999999995</v>
      </c>
      <c r="K53" s="306">
        <v>1.7700218999999999</v>
      </c>
      <c r="L53" s="306">
        <v>89.384</v>
      </c>
      <c r="M53" s="306">
        <v>96.322360000000003</v>
      </c>
      <c r="N53" s="306">
        <v>16.626729999999998</v>
      </c>
      <c r="O53" s="306">
        <v>106.11323</v>
      </c>
      <c r="P53" s="306">
        <v>1.9014152</v>
      </c>
      <c r="Q53" s="306">
        <v>102.38652999999999</v>
      </c>
      <c r="R53" s="306">
        <v>109.83994</v>
      </c>
      <c r="S53" s="305">
        <v>0.45982220000000001</v>
      </c>
      <c r="T53" s="306">
        <v>4.808958E-2</v>
      </c>
      <c r="U53" s="305">
        <v>0.36737589999999998</v>
      </c>
      <c r="V53" s="305">
        <v>0.55511849999999996</v>
      </c>
    </row>
    <row r="54" spans="2:26">
      <c r="B54" s="45" t="s">
        <v>18</v>
      </c>
      <c r="C54" s="46" t="s">
        <v>12</v>
      </c>
      <c r="D54" s="47">
        <v>90</v>
      </c>
      <c r="E54" s="46" t="s">
        <v>118</v>
      </c>
      <c r="F54" s="304">
        <v>31</v>
      </c>
      <c r="G54" s="304"/>
      <c r="H54" s="304"/>
      <c r="I54" s="305"/>
      <c r="J54" s="306"/>
      <c r="K54" s="306"/>
      <c r="L54" s="306"/>
      <c r="M54" s="306"/>
      <c r="N54" s="306"/>
      <c r="O54" s="306"/>
      <c r="P54" s="306"/>
      <c r="Q54" s="306"/>
      <c r="R54" s="306"/>
      <c r="S54" s="305"/>
      <c r="T54" s="306"/>
      <c r="U54" s="305"/>
      <c r="V54" s="305"/>
    </row>
    <row r="55" spans="2:26">
      <c r="B55" s="45" t="s">
        <v>18</v>
      </c>
      <c r="C55" s="46" t="s">
        <v>12</v>
      </c>
      <c r="D55" s="47">
        <v>90</v>
      </c>
      <c r="E55" s="46" t="s">
        <v>119</v>
      </c>
      <c r="F55" s="304">
        <v>31</v>
      </c>
      <c r="G55" s="304"/>
      <c r="H55" s="304"/>
      <c r="I55" s="305"/>
      <c r="J55" s="306"/>
      <c r="K55" s="306"/>
      <c r="L55" s="306"/>
      <c r="M55" s="306"/>
      <c r="N55" s="306"/>
      <c r="O55" s="306"/>
      <c r="P55" s="306"/>
      <c r="Q55" s="306"/>
      <c r="R55" s="306"/>
      <c r="S55" s="305"/>
      <c r="T55" s="306"/>
      <c r="U55" s="305"/>
      <c r="V55" s="305"/>
    </row>
    <row r="56" spans="2:26">
      <c r="B56" s="45" t="s">
        <v>18</v>
      </c>
      <c r="C56" s="46" t="s">
        <v>12</v>
      </c>
      <c r="D56" s="47">
        <v>90</v>
      </c>
      <c r="E56" s="46" t="s">
        <v>34</v>
      </c>
      <c r="F56" s="304">
        <v>31</v>
      </c>
      <c r="G56" s="304"/>
      <c r="H56" s="304"/>
      <c r="I56" s="305"/>
      <c r="J56" s="306"/>
      <c r="K56" s="306"/>
      <c r="L56" s="306"/>
      <c r="M56" s="306"/>
      <c r="N56" s="306"/>
      <c r="O56" s="306"/>
      <c r="P56" s="306"/>
      <c r="Q56" s="306"/>
      <c r="R56" s="306"/>
      <c r="S56" s="305"/>
      <c r="T56" s="306"/>
      <c r="U56" s="305"/>
      <c r="V56" s="305"/>
    </row>
    <row r="57" spans="2:26" ht="15.6">
      <c r="B57" s="54" t="s">
        <v>18</v>
      </c>
      <c r="C57" s="55" t="s">
        <v>12</v>
      </c>
      <c r="D57" s="56" t="s">
        <v>122</v>
      </c>
      <c r="E57" s="57" t="s">
        <v>121</v>
      </c>
      <c r="F57" s="307">
        <v>31</v>
      </c>
      <c r="G57" s="307">
        <v>698905</v>
      </c>
      <c r="H57" s="307">
        <v>698905</v>
      </c>
      <c r="I57" s="308"/>
      <c r="J57" s="309"/>
      <c r="K57" s="310"/>
      <c r="L57" s="309"/>
      <c r="M57" s="309"/>
      <c r="N57" s="309"/>
      <c r="O57" s="309"/>
      <c r="P57" s="310"/>
      <c r="Q57" s="309"/>
      <c r="R57" s="309"/>
      <c r="S57" s="308"/>
      <c r="T57" s="310"/>
      <c r="U57" s="308"/>
      <c r="V57" s="308"/>
      <c r="X57" s="66"/>
      <c r="Z57" s="66"/>
    </row>
    <row r="58" spans="2:26">
      <c r="B58" s="45" t="s">
        <v>18</v>
      </c>
      <c r="C58" s="46" t="s">
        <v>12</v>
      </c>
      <c r="D58" s="47">
        <v>100</v>
      </c>
      <c r="E58" s="46" t="s">
        <v>31</v>
      </c>
      <c r="F58" s="304"/>
      <c r="G58" s="304"/>
      <c r="H58" s="304"/>
      <c r="I58" s="304"/>
      <c r="J58" s="304"/>
      <c r="K58" s="332"/>
      <c r="L58" s="332"/>
      <c r="M58" s="332"/>
      <c r="N58" s="332"/>
      <c r="O58" s="304"/>
      <c r="P58" s="332"/>
      <c r="Q58" s="332"/>
      <c r="R58" s="332"/>
      <c r="S58" s="332"/>
      <c r="T58" s="332"/>
      <c r="U58" s="332"/>
      <c r="V58" s="332"/>
    </row>
    <row r="59" spans="2:26">
      <c r="B59" s="45" t="s">
        <v>18</v>
      </c>
      <c r="C59" s="46" t="s">
        <v>12</v>
      </c>
      <c r="D59" s="47">
        <v>100</v>
      </c>
      <c r="E59" s="46" t="s">
        <v>118</v>
      </c>
      <c r="F59" s="304"/>
      <c r="G59" s="304"/>
      <c r="H59" s="304"/>
      <c r="I59" s="304"/>
      <c r="J59" s="304"/>
      <c r="K59" s="332"/>
      <c r="L59" s="332"/>
      <c r="M59" s="332"/>
      <c r="N59" s="332"/>
      <c r="O59" s="304"/>
      <c r="P59" s="332"/>
      <c r="Q59" s="332"/>
      <c r="R59" s="332"/>
      <c r="S59" s="332"/>
      <c r="T59" s="332"/>
      <c r="U59" s="332"/>
      <c r="V59" s="332"/>
    </row>
    <row r="60" spans="2:26">
      <c r="B60" s="45" t="s">
        <v>18</v>
      </c>
      <c r="C60" s="46" t="s">
        <v>12</v>
      </c>
      <c r="D60" s="47">
        <v>100</v>
      </c>
      <c r="E60" s="46" t="s">
        <v>119</v>
      </c>
      <c r="F60" s="304"/>
      <c r="G60" s="304"/>
      <c r="H60" s="304"/>
      <c r="I60" s="304"/>
      <c r="J60" s="304"/>
      <c r="K60" s="332"/>
      <c r="L60" s="332"/>
      <c r="M60" s="332"/>
      <c r="N60" s="332"/>
      <c r="O60" s="304"/>
      <c r="P60" s="332"/>
      <c r="Q60" s="332"/>
      <c r="R60" s="332"/>
      <c r="S60" s="332"/>
      <c r="T60" s="332"/>
      <c r="U60" s="332"/>
      <c r="V60" s="332"/>
    </row>
    <row r="61" spans="2:26">
      <c r="B61" s="45" t="s">
        <v>18</v>
      </c>
      <c r="C61" s="46" t="s">
        <v>12</v>
      </c>
      <c r="D61" s="47">
        <v>100</v>
      </c>
      <c r="E61" s="46" t="s">
        <v>34</v>
      </c>
      <c r="F61" s="304"/>
      <c r="G61" s="304"/>
      <c r="H61" s="304"/>
      <c r="I61" s="304"/>
      <c r="J61" s="304"/>
      <c r="K61" s="332"/>
      <c r="L61" s="332"/>
      <c r="M61" s="332"/>
      <c r="N61" s="332"/>
      <c r="O61" s="304"/>
      <c r="P61" s="332"/>
      <c r="Q61" s="332"/>
      <c r="R61" s="332"/>
      <c r="S61" s="332"/>
      <c r="T61" s="332"/>
      <c r="U61" s="332"/>
      <c r="V61" s="332"/>
    </row>
    <row r="62" spans="2:26" ht="15.6">
      <c r="B62" s="54" t="s">
        <v>18</v>
      </c>
      <c r="C62" s="55" t="s">
        <v>12</v>
      </c>
      <c r="D62" s="56" t="s">
        <v>123</v>
      </c>
      <c r="E62" s="57" t="s">
        <v>121</v>
      </c>
      <c r="F62" s="307"/>
      <c r="G62" s="307"/>
      <c r="H62" s="307"/>
      <c r="I62" s="307"/>
      <c r="J62" s="333"/>
      <c r="K62" s="334"/>
      <c r="L62" s="335"/>
      <c r="M62" s="335"/>
      <c r="N62" s="335"/>
      <c r="O62" s="333"/>
      <c r="P62" s="334"/>
      <c r="Q62" s="335"/>
      <c r="R62" s="335"/>
      <c r="S62" s="336"/>
      <c r="T62" s="334"/>
      <c r="U62" s="335"/>
      <c r="V62" s="335"/>
      <c r="X62" s="66"/>
      <c r="Z62" s="66"/>
    </row>
    <row r="63" spans="2:26" ht="15.6">
      <c r="B63" s="54" t="s">
        <v>18</v>
      </c>
      <c r="C63" s="55" t="s">
        <v>12</v>
      </c>
      <c r="D63" s="67" t="s">
        <v>127</v>
      </c>
      <c r="E63" s="68" t="s">
        <v>31</v>
      </c>
      <c r="F63" s="311"/>
      <c r="G63" s="311"/>
      <c r="H63" s="311"/>
      <c r="I63" s="311"/>
      <c r="J63" s="337"/>
      <c r="K63" s="338"/>
      <c r="L63" s="339"/>
      <c r="M63" s="339"/>
      <c r="N63" s="339"/>
      <c r="O63" s="337"/>
      <c r="P63" s="338"/>
      <c r="Q63" s="339"/>
      <c r="R63" s="339"/>
      <c r="S63" s="340"/>
      <c r="T63" s="338"/>
      <c r="U63" s="339"/>
      <c r="V63" s="339"/>
      <c r="X63" s="66"/>
      <c r="Z63" s="66"/>
    </row>
    <row r="64" spans="2:26" ht="15.6">
      <c r="B64" s="54" t="s">
        <v>18</v>
      </c>
      <c r="C64" s="55" t="s">
        <v>12</v>
      </c>
      <c r="D64" s="67" t="s">
        <v>127</v>
      </c>
      <c r="E64" s="68" t="s">
        <v>118</v>
      </c>
      <c r="F64" s="311"/>
      <c r="G64" s="311"/>
      <c r="H64" s="311"/>
      <c r="I64" s="311"/>
      <c r="J64" s="337"/>
      <c r="K64" s="338"/>
      <c r="L64" s="339"/>
      <c r="M64" s="339"/>
      <c r="N64" s="339"/>
      <c r="O64" s="337"/>
      <c r="P64" s="338"/>
      <c r="Q64" s="339"/>
      <c r="R64" s="339"/>
      <c r="S64" s="340"/>
      <c r="T64" s="338"/>
      <c r="U64" s="339"/>
      <c r="V64" s="339"/>
      <c r="X64" s="66"/>
      <c r="Z64" s="66"/>
    </row>
    <row r="65" spans="2:26" ht="15.6">
      <c r="B65" s="54" t="s">
        <v>18</v>
      </c>
      <c r="C65" s="55" t="s">
        <v>12</v>
      </c>
      <c r="D65" s="67" t="s">
        <v>127</v>
      </c>
      <c r="E65" s="68" t="s">
        <v>119</v>
      </c>
      <c r="F65" s="311"/>
      <c r="G65" s="311"/>
      <c r="H65" s="311"/>
      <c r="I65" s="311"/>
      <c r="J65" s="337"/>
      <c r="K65" s="338"/>
      <c r="L65" s="339"/>
      <c r="M65" s="339"/>
      <c r="N65" s="339"/>
      <c r="O65" s="337"/>
      <c r="P65" s="338"/>
      <c r="Q65" s="339"/>
      <c r="R65" s="339"/>
      <c r="S65" s="340"/>
      <c r="T65" s="338"/>
      <c r="U65" s="339"/>
      <c r="V65" s="339"/>
      <c r="X65" s="66"/>
      <c r="Z65" s="66"/>
    </row>
    <row r="66" spans="2:26" ht="15.6">
      <c r="B66" s="54" t="s">
        <v>18</v>
      </c>
      <c r="C66" s="55" t="s">
        <v>12</v>
      </c>
      <c r="D66" s="67" t="s">
        <v>127</v>
      </c>
      <c r="E66" s="68" t="s">
        <v>34</v>
      </c>
      <c r="F66" s="311"/>
      <c r="G66" s="311"/>
      <c r="H66" s="311"/>
      <c r="I66" s="311"/>
      <c r="J66" s="337"/>
      <c r="K66" s="338"/>
      <c r="L66" s="339"/>
      <c r="M66" s="339"/>
      <c r="N66" s="339"/>
      <c r="O66" s="337"/>
      <c r="P66" s="338"/>
      <c r="Q66" s="339"/>
      <c r="R66" s="339"/>
      <c r="S66" s="340"/>
      <c r="T66" s="338"/>
      <c r="U66" s="339"/>
      <c r="V66" s="339"/>
      <c r="X66" s="66"/>
      <c r="Z66" s="66"/>
    </row>
    <row r="67" spans="2:26" ht="15.6">
      <c r="B67" s="76" t="s">
        <v>18</v>
      </c>
      <c r="C67" s="77" t="s">
        <v>131</v>
      </c>
      <c r="D67" s="78" t="s">
        <v>127</v>
      </c>
      <c r="E67" s="79" t="s">
        <v>121</v>
      </c>
      <c r="F67" s="315"/>
      <c r="G67" s="261"/>
      <c r="H67" s="261"/>
      <c r="I67" s="261"/>
      <c r="J67" s="341"/>
      <c r="K67" s="342"/>
      <c r="L67" s="343"/>
      <c r="M67" s="343"/>
      <c r="N67" s="343"/>
      <c r="O67" s="341"/>
      <c r="P67" s="342"/>
      <c r="Q67" s="343"/>
      <c r="R67" s="343"/>
      <c r="S67" s="344"/>
      <c r="T67" s="342"/>
      <c r="U67" s="343"/>
      <c r="V67" s="343"/>
      <c r="X67" s="66"/>
      <c r="Z67" s="66"/>
    </row>
    <row r="68" spans="2:26">
      <c r="B68" s="45" t="s">
        <v>18</v>
      </c>
      <c r="C68" s="46" t="s">
        <v>10</v>
      </c>
      <c r="D68" s="47">
        <v>30</v>
      </c>
      <c r="E68" s="46" t="s">
        <v>31</v>
      </c>
      <c r="F68" s="304">
        <v>50</v>
      </c>
      <c r="G68" s="304">
        <v>316543</v>
      </c>
      <c r="H68" s="304">
        <v>316543</v>
      </c>
      <c r="I68" s="305">
        <v>6.1117060000000001E-2</v>
      </c>
      <c r="J68" s="306">
        <v>37.494120000000002</v>
      </c>
      <c r="K68" s="306">
        <v>0.8539677</v>
      </c>
      <c r="L68" s="306">
        <v>35.82038</v>
      </c>
      <c r="M68" s="306">
        <v>39.167870000000001</v>
      </c>
      <c r="N68" s="306">
        <v>10.054690000000001</v>
      </c>
      <c r="O68" s="306">
        <v>47.197600000000001</v>
      </c>
      <c r="P68" s="306">
        <v>1.0719342999999999</v>
      </c>
      <c r="Q68" s="306">
        <v>45.096649999999997</v>
      </c>
      <c r="R68" s="306">
        <v>49.298560000000002</v>
      </c>
      <c r="S68" s="305">
        <v>0.2411673</v>
      </c>
      <c r="T68" s="306">
        <v>2.877565E-2</v>
      </c>
      <c r="U68" s="305">
        <v>0.18894449999999999</v>
      </c>
      <c r="V68" s="305">
        <v>0.30244159999999998</v>
      </c>
    </row>
    <row r="69" spans="2:26">
      <c r="B69" s="45" t="s">
        <v>18</v>
      </c>
      <c r="C69" s="46" t="s">
        <v>10</v>
      </c>
      <c r="D69" s="47">
        <v>30</v>
      </c>
      <c r="E69" s="46" t="s">
        <v>118</v>
      </c>
      <c r="F69" s="304">
        <v>50</v>
      </c>
      <c r="G69" s="304"/>
      <c r="H69" s="304"/>
      <c r="I69" s="305"/>
      <c r="J69" s="306"/>
      <c r="K69" s="306"/>
      <c r="L69" s="306"/>
      <c r="M69" s="306"/>
      <c r="N69" s="306"/>
      <c r="O69" s="306"/>
      <c r="P69" s="306"/>
      <c r="Q69" s="306"/>
      <c r="R69" s="306"/>
      <c r="S69" s="305"/>
      <c r="T69" s="306"/>
      <c r="U69" s="305"/>
      <c r="V69" s="305"/>
    </row>
    <row r="70" spans="2:26">
      <c r="B70" s="45" t="s">
        <v>18</v>
      </c>
      <c r="C70" s="46" t="s">
        <v>10</v>
      </c>
      <c r="D70" s="47">
        <v>30</v>
      </c>
      <c r="E70" s="46" t="s">
        <v>119</v>
      </c>
      <c r="F70" s="304">
        <v>50</v>
      </c>
      <c r="G70" s="304"/>
      <c r="H70" s="304"/>
      <c r="I70" s="305"/>
      <c r="J70" s="306"/>
      <c r="K70" s="306"/>
      <c r="L70" s="306"/>
      <c r="M70" s="306"/>
      <c r="N70" s="306"/>
      <c r="O70" s="306"/>
      <c r="P70" s="306"/>
      <c r="Q70" s="306"/>
      <c r="R70" s="306"/>
      <c r="S70" s="305"/>
      <c r="T70" s="306"/>
      <c r="U70" s="305"/>
      <c r="V70" s="305"/>
    </row>
    <row r="71" spans="2:26">
      <c r="B71" s="45" t="s">
        <v>18</v>
      </c>
      <c r="C71" s="46" t="s">
        <v>10</v>
      </c>
      <c r="D71" s="47">
        <v>30</v>
      </c>
      <c r="E71" s="46" t="s">
        <v>34</v>
      </c>
      <c r="F71" s="304">
        <v>50</v>
      </c>
      <c r="G71" s="304"/>
      <c r="H71" s="304"/>
      <c r="I71" s="305"/>
      <c r="J71" s="306"/>
      <c r="K71" s="306"/>
      <c r="L71" s="306"/>
      <c r="M71" s="306"/>
      <c r="N71" s="306"/>
      <c r="O71" s="306"/>
      <c r="P71" s="306"/>
      <c r="Q71" s="306"/>
      <c r="R71" s="306"/>
      <c r="S71" s="305"/>
      <c r="T71" s="306"/>
      <c r="U71" s="305"/>
      <c r="V71" s="305"/>
    </row>
    <row r="72" spans="2:26" ht="15.6">
      <c r="B72" s="54" t="s">
        <v>18</v>
      </c>
      <c r="C72" s="55" t="s">
        <v>10</v>
      </c>
      <c r="D72" s="56" t="s">
        <v>132</v>
      </c>
      <c r="E72" s="57" t="s">
        <v>121</v>
      </c>
      <c r="F72" s="307">
        <v>50</v>
      </c>
      <c r="G72" s="307">
        <v>379420</v>
      </c>
      <c r="H72" s="307">
        <v>379420</v>
      </c>
      <c r="I72" s="308"/>
      <c r="J72" s="309"/>
      <c r="K72" s="313"/>
      <c r="L72" s="309"/>
      <c r="M72" s="309"/>
      <c r="N72" s="309"/>
      <c r="O72" s="309"/>
      <c r="P72" s="313"/>
      <c r="Q72" s="309"/>
      <c r="R72" s="309"/>
      <c r="S72" s="308"/>
      <c r="T72" s="313"/>
      <c r="U72" s="308"/>
      <c r="V72" s="308"/>
      <c r="X72" s="66"/>
      <c r="Z72" s="66"/>
    </row>
    <row r="73" spans="2:26">
      <c r="B73" s="45" t="s">
        <v>18</v>
      </c>
      <c r="C73" s="46" t="s">
        <v>10</v>
      </c>
      <c r="D73" s="47">
        <v>50</v>
      </c>
      <c r="E73" s="46" t="s">
        <v>31</v>
      </c>
      <c r="F73" s="304">
        <v>38</v>
      </c>
      <c r="G73" s="304">
        <v>399334</v>
      </c>
      <c r="H73" s="304">
        <v>399334</v>
      </c>
      <c r="I73" s="305">
        <v>9.5380090000000001E-2</v>
      </c>
      <c r="J73" s="306">
        <v>51.036169999999998</v>
      </c>
      <c r="K73" s="306">
        <v>1.1029469999999999</v>
      </c>
      <c r="L73" s="306">
        <v>48.874429999999997</v>
      </c>
      <c r="M73" s="306">
        <v>53.19791</v>
      </c>
      <c r="N73" s="306">
        <v>11.72555</v>
      </c>
      <c r="O73" s="306">
        <v>59.821089999999998</v>
      </c>
      <c r="P73" s="306">
        <v>1.3307690000000001</v>
      </c>
      <c r="Q73" s="306">
        <v>57.212829999999997</v>
      </c>
      <c r="R73" s="306">
        <v>62.429349999999999</v>
      </c>
      <c r="S73" s="305">
        <v>0.49938690000000002</v>
      </c>
      <c r="T73" s="306">
        <v>4.7434440000000001E-2</v>
      </c>
      <c r="U73" s="305">
        <v>0.40679290000000001</v>
      </c>
      <c r="V73" s="305">
        <v>0.59202310000000002</v>
      </c>
    </row>
    <row r="74" spans="2:26">
      <c r="B74" s="45" t="s">
        <v>18</v>
      </c>
      <c r="C74" s="46" t="s">
        <v>10</v>
      </c>
      <c r="D74" s="47">
        <v>50</v>
      </c>
      <c r="E74" s="46" t="s">
        <v>118</v>
      </c>
      <c r="F74" s="304">
        <v>38</v>
      </c>
      <c r="G74" s="304"/>
      <c r="H74" s="304"/>
      <c r="I74" s="305"/>
      <c r="J74" s="306"/>
      <c r="K74" s="306"/>
      <c r="L74" s="306"/>
      <c r="M74" s="306"/>
      <c r="N74" s="306"/>
      <c r="O74" s="306"/>
      <c r="P74" s="306"/>
      <c r="Q74" s="306"/>
      <c r="R74" s="306"/>
      <c r="S74" s="305"/>
      <c r="T74" s="306"/>
      <c r="U74" s="305"/>
      <c r="V74" s="305"/>
    </row>
    <row r="75" spans="2:26">
      <c r="B75" s="45" t="s">
        <v>18</v>
      </c>
      <c r="C75" s="46" t="s">
        <v>10</v>
      </c>
      <c r="D75" s="47">
        <v>50</v>
      </c>
      <c r="E75" s="46" t="s">
        <v>119</v>
      </c>
      <c r="F75" s="304">
        <v>38</v>
      </c>
      <c r="G75" s="304"/>
      <c r="H75" s="304"/>
      <c r="I75" s="305"/>
      <c r="J75" s="306"/>
      <c r="K75" s="306"/>
      <c r="L75" s="306"/>
      <c r="M75" s="306"/>
      <c r="N75" s="306"/>
      <c r="O75" s="306"/>
      <c r="P75" s="306"/>
      <c r="Q75" s="306"/>
      <c r="R75" s="306"/>
      <c r="S75" s="305"/>
      <c r="T75" s="306"/>
      <c r="U75" s="305"/>
      <c r="V75" s="305"/>
    </row>
    <row r="76" spans="2:26">
      <c r="B76" s="45" t="s">
        <v>18</v>
      </c>
      <c r="C76" s="46" t="s">
        <v>10</v>
      </c>
      <c r="D76" s="47">
        <v>50</v>
      </c>
      <c r="E76" s="46" t="s">
        <v>34</v>
      </c>
      <c r="F76" s="304">
        <v>38</v>
      </c>
      <c r="G76" s="304"/>
      <c r="H76" s="304"/>
      <c r="I76" s="305"/>
      <c r="J76" s="306"/>
      <c r="K76" s="306"/>
      <c r="L76" s="306"/>
      <c r="M76" s="306"/>
      <c r="N76" s="306"/>
      <c r="O76" s="306"/>
      <c r="P76" s="306"/>
      <c r="Q76" s="306"/>
      <c r="R76" s="306"/>
      <c r="S76" s="305"/>
      <c r="T76" s="306"/>
      <c r="U76" s="305"/>
      <c r="V76" s="305"/>
    </row>
    <row r="77" spans="2:26" ht="15.6">
      <c r="B77" s="54" t="s">
        <v>18</v>
      </c>
      <c r="C77" s="55" t="s">
        <v>10</v>
      </c>
      <c r="D77" s="56" t="s">
        <v>133</v>
      </c>
      <c r="E77" s="57" t="s">
        <v>121</v>
      </c>
      <c r="F77" s="307">
        <v>38</v>
      </c>
      <c r="G77" s="307">
        <v>467931</v>
      </c>
      <c r="H77" s="307">
        <v>467931</v>
      </c>
      <c r="I77" s="308"/>
      <c r="J77" s="309"/>
      <c r="K77" s="313"/>
      <c r="L77" s="309"/>
      <c r="M77" s="309"/>
      <c r="N77" s="309"/>
      <c r="O77" s="309"/>
      <c r="P77" s="313"/>
      <c r="Q77" s="309"/>
      <c r="R77" s="309"/>
      <c r="S77" s="308"/>
      <c r="T77" s="313"/>
      <c r="U77" s="308"/>
      <c r="V77" s="308"/>
      <c r="X77" s="66"/>
      <c r="Z77" s="66"/>
    </row>
    <row r="78" spans="2:26">
      <c r="B78" s="45" t="s">
        <v>18</v>
      </c>
      <c r="C78" s="46" t="s">
        <v>10</v>
      </c>
      <c r="D78" s="47">
        <v>70</v>
      </c>
      <c r="E78" s="46" t="s">
        <v>31</v>
      </c>
      <c r="F78" s="304"/>
      <c r="G78" s="304"/>
      <c r="H78" s="304"/>
      <c r="I78" s="304"/>
      <c r="J78" s="304"/>
      <c r="K78" s="332"/>
      <c r="L78" s="332"/>
      <c r="M78" s="332"/>
      <c r="N78" s="332"/>
      <c r="O78" s="304"/>
      <c r="P78" s="332"/>
      <c r="Q78" s="332"/>
      <c r="R78" s="332"/>
      <c r="S78" s="332"/>
      <c r="T78" s="332"/>
      <c r="U78" s="332"/>
      <c r="V78" s="332"/>
    </row>
    <row r="79" spans="2:26">
      <c r="B79" s="45" t="s">
        <v>18</v>
      </c>
      <c r="C79" s="46" t="s">
        <v>10</v>
      </c>
      <c r="D79" s="47">
        <v>70</v>
      </c>
      <c r="E79" s="46" t="s">
        <v>118</v>
      </c>
      <c r="F79" s="304"/>
      <c r="G79" s="304"/>
      <c r="H79" s="304"/>
      <c r="I79" s="304"/>
      <c r="J79" s="304"/>
      <c r="K79" s="332"/>
      <c r="L79" s="332"/>
      <c r="M79" s="332"/>
      <c r="N79" s="332"/>
      <c r="O79" s="304"/>
      <c r="P79" s="332"/>
      <c r="Q79" s="332"/>
      <c r="R79" s="332"/>
      <c r="S79" s="332"/>
      <c r="T79" s="332"/>
      <c r="U79" s="332"/>
      <c r="V79" s="332"/>
    </row>
    <row r="80" spans="2:26">
      <c r="B80" s="45" t="s">
        <v>18</v>
      </c>
      <c r="C80" s="46" t="s">
        <v>10</v>
      </c>
      <c r="D80" s="47">
        <v>70</v>
      </c>
      <c r="E80" s="46" t="s">
        <v>119</v>
      </c>
      <c r="F80" s="304"/>
      <c r="G80" s="304"/>
      <c r="H80" s="304"/>
      <c r="I80" s="304"/>
      <c r="J80" s="304"/>
      <c r="K80" s="332"/>
      <c r="L80" s="332"/>
      <c r="M80" s="332"/>
      <c r="N80" s="332"/>
      <c r="O80" s="304"/>
      <c r="P80" s="332"/>
      <c r="Q80" s="332"/>
      <c r="R80" s="332"/>
      <c r="S80" s="332"/>
      <c r="T80" s="332"/>
      <c r="U80" s="332"/>
      <c r="V80" s="332"/>
    </row>
    <row r="81" spans="2:26">
      <c r="B81" s="45" t="s">
        <v>18</v>
      </c>
      <c r="C81" s="46" t="s">
        <v>10</v>
      </c>
      <c r="D81" s="47">
        <v>70</v>
      </c>
      <c r="E81" s="46" t="s">
        <v>34</v>
      </c>
      <c r="F81" s="304"/>
      <c r="G81" s="304"/>
      <c r="H81" s="304"/>
      <c r="I81" s="304"/>
      <c r="J81" s="304"/>
      <c r="K81" s="332"/>
      <c r="L81" s="332"/>
      <c r="M81" s="332"/>
      <c r="N81" s="332"/>
      <c r="O81" s="304"/>
      <c r="P81" s="332"/>
      <c r="Q81" s="332"/>
      <c r="R81" s="332"/>
      <c r="S81" s="332"/>
      <c r="T81" s="332"/>
      <c r="U81" s="332"/>
      <c r="V81" s="332"/>
    </row>
    <row r="82" spans="2:26" ht="15.6">
      <c r="B82" s="54" t="s">
        <v>18</v>
      </c>
      <c r="C82" s="55" t="s">
        <v>10</v>
      </c>
      <c r="D82" s="56" t="s">
        <v>130</v>
      </c>
      <c r="E82" s="57" t="s">
        <v>121</v>
      </c>
      <c r="F82" s="307"/>
      <c r="G82" s="307"/>
      <c r="H82" s="307"/>
      <c r="I82" s="307"/>
      <c r="J82" s="333"/>
      <c r="K82" s="337"/>
      <c r="L82" s="335"/>
      <c r="M82" s="335"/>
      <c r="N82" s="335"/>
      <c r="O82" s="333"/>
      <c r="P82" s="337"/>
      <c r="Q82" s="335"/>
      <c r="R82" s="335"/>
      <c r="S82" s="336"/>
      <c r="T82" s="337"/>
      <c r="U82" s="335"/>
      <c r="V82" s="335"/>
      <c r="X82" s="66"/>
      <c r="Z82" s="66"/>
    </row>
    <row r="83" spans="2:26" ht="15.6">
      <c r="B83" s="54" t="s">
        <v>18</v>
      </c>
      <c r="C83" s="55" t="s">
        <v>10</v>
      </c>
      <c r="D83" s="67" t="s">
        <v>127</v>
      </c>
      <c r="E83" s="68" t="s">
        <v>31</v>
      </c>
      <c r="F83" s="311"/>
      <c r="G83" s="311"/>
      <c r="H83" s="311"/>
      <c r="I83" s="311"/>
      <c r="J83" s="337"/>
      <c r="K83" s="338"/>
      <c r="L83" s="339"/>
      <c r="M83" s="339"/>
      <c r="N83" s="339"/>
      <c r="O83" s="337"/>
      <c r="P83" s="338"/>
      <c r="Q83" s="339"/>
      <c r="R83" s="339"/>
      <c r="S83" s="340"/>
      <c r="T83" s="338"/>
      <c r="U83" s="339"/>
      <c r="V83" s="339"/>
      <c r="X83" s="66"/>
      <c r="Z83" s="66"/>
    </row>
    <row r="84" spans="2:26" ht="15.6">
      <c r="B84" s="54" t="s">
        <v>18</v>
      </c>
      <c r="C84" s="55" t="s">
        <v>10</v>
      </c>
      <c r="D84" s="67" t="s">
        <v>127</v>
      </c>
      <c r="E84" s="68" t="s">
        <v>118</v>
      </c>
      <c r="F84" s="311"/>
      <c r="G84" s="311"/>
      <c r="H84" s="311"/>
      <c r="I84" s="311"/>
      <c r="J84" s="337"/>
      <c r="K84" s="338"/>
      <c r="L84" s="339"/>
      <c r="M84" s="339"/>
      <c r="N84" s="339"/>
      <c r="O84" s="337"/>
      <c r="P84" s="338"/>
      <c r="Q84" s="339"/>
      <c r="R84" s="339"/>
      <c r="S84" s="340"/>
      <c r="T84" s="338"/>
      <c r="U84" s="339"/>
      <c r="V84" s="339"/>
      <c r="X84" s="66"/>
      <c r="Z84" s="66"/>
    </row>
    <row r="85" spans="2:26" ht="15.6">
      <c r="B85" s="54" t="s">
        <v>18</v>
      </c>
      <c r="C85" s="55" t="s">
        <v>10</v>
      </c>
      <c r="D85" s="67" t="s">
        <v>127</v>
      </c>
      <c r="E85" s="68" t="s">
        <v>119</v>
      </c>
      <c r="F85" s="311"/>
      <c r="G85" s="311"/>
      <c r="H85" s="311"/>
      <c r="I85" s="311"/>
      <c r="J85" s="337"/>
      <c r="K85" s="338"/>
      <c r="L85" s="339"/>
      <c r="M85" s="339"/>
      <c r="N85" s="339"/>
      <c r="O85" s="337"/>
      <c r="P85" s="338"/>
      <c r="Q85" s="339"/>
      <c r="R85" s="339"/>
      <c r="S85" s="340"/>
      <c r="T85" s="338"/>
      <c r="U85" s="339"/>
      <c r="V85" s="339"/>
      <c r="X85" s="66"/>
      <c r="Z85" s="66"/>
    </row>
    <row r="86" spans="2:26" ht="15.6">
      <c r="B86" s="54" t="s">
        <v>18</v>
      </c>
      <c r="C86" s="55" t="s">
        <v>10</v>
      </c>
      <c r="D86" s="67" t="s">
        <v>127</v>
      </c>
      <c r="E86" s="68" t="s">
        <v>34</v>
      </c>
      <c r="F86" s="311"/>
      <c r="G86" s="311"/>
      <c r="H86" s="311"/>
      <c r="I86" s="311"/>
      <c r="J86" s="337"/>
      <c r="K86" s="338"/>
      <c r="L86" s="339"/>
      <c r="M86" s="339"/>
      <c r="N86" s="339"/>
      <c r="O86" s="337"/>
      <c r="P86" s="338"/>
      <c r="Q86" s="339"/>
      <c r="R86" s="339"/>
      <c r="S86" s="340"/>
      <c r="T86" s="338"/>
      <c r="U86" s="339"/>
      <c r="V86" s="339"/>
      <c r="X86" s="66"/>
      <c r="Z86" s="66"/>
    </row>
    <row r="87" spans="2:26" ht="15.6">
      <c r="B87" s="76" t="s">
        <v>18</v>
      </c>
      <c r="C87" s="77" t="s">
        <v>134</v>
      </c>
      <c r="D87" s="78" t="s">
        <v>127</v>
      </c>
      <c r="E87" s="79" t="s">
        <v>121</v>
      </c>
      <c r="F87" s="315"/>
      <c r="G87" s="261"/>
      <c r="H87" s="261"/>
      <c r="I87" s="261"/>
      <c r="J87" s="341"/>
      <c r="K87" s="343"/>
      <c r="L87" s="343"/>
      <c r="M87" s="343"/>
      <c r="N87" s="343"/>
      <c r="O87" s="341"/>
      <c r="P87" s="343"/>
      <c r="Q87" s="343"/>
      <c r="R87" s="343"/>
      <c r="S87" s="344"/>
      <c r="T87" s="343"/>
      <c r="U87" s="343"/>
      <c r="V87" s="343"/>
      <c r="X87" s="66"/>
      <c r="Z87" s="66"/>
    </row>
    <row r="88" spans="2:26" ht="15.6">
      <c r="B88" s="76" t="s">
        <v>18</v>
      </c>
      <c r="C88" s="79" t="s">
        <v>135</v>
      </c>
      <c r="D88" s="78" t="s">
        <v>136</v>
      </c>
      <c r="E88" s="77" t="s">
        <v>137</v>
      </c>
      <c r="F88" s="261">
        <v>172</v>
      </c>
      <c r="G88" s="261">
        <v>2247991</v>
      </c>
      <c r="H88" s="283">
        <v>2247991</v>
      </c>
      <c r="I88" s="284">
        <v>0.63855269999999997</v>
      </c>
      <c r="J88" s="316"/>
      <c r="K88" s="316"/>
      <c r="L88" s="316"/>
      <c r="M88" s="316"/>
      <c r="N88" s="316"/>
      <c r="O88" s="316"/>
      <c r="P88" s="316"/>
      <c r="Q88" s="316"/>
      <c r="R88" s="316"/>
      <c r="S88" s="318">
        <v>0.50441849999999999</v>
      </c>
      <c r="T88" s="316">
        <v>1.8654130000000001E-2</v>
      </c>
      <c r="U88" s="318">
        <v>0.46761390000000003</v>
      </c>
      <c r="V88" s="318">
        <v>0.54117539999999997</v>
      </c>
    </row>
    <row r="89" spans="2:26" ht="15.6">
      <c r="B89" s="76" t="s">
        <v>18</v>
      </c>
      <c r="C89" s="79" t="s">
        <v>135</v>
      </c>
      <c r="D89" s="78" t="s">
        <v>136</v>
      </c>
      <c r="E89" s="77" t="s">
        <v>138</v>
      </c>
      <c r="F89" s="261">
        <v>172</v>
      </c>
      <c r="G89" s="261"/>
      <c r="H89" s="283"/>
      <c r="I89" s="284"/>
      <c r="J89" s="316"/>
      <c r="K89" s="316"/>
      <c r="L89" s="316"/>
      <c r="M89" s="316"/>
      <c r="N89" s="316"/>
      <c r="O89" s="316"/>
      <c r="P89" s="316"/>
      <c r="Q89" s="316"/>
      <c r="R89" s="316"/>
      <c r="S89" s="318"/>
      <c r="T89" s="316"/>
      <c r="U89" s="318"/>
      <c r="V89" s="318"/>
    </row>
    <row r="90" spans="2:26" ht="15.6">
      <c r="B90" s="76" t="s">
        <v>18</v>
      </c>
      <c r="C90" s="79" t="s">
        <v>135</v>
      </c>
      <c r="D90" s="78" t="s">
        <v>136</v>
      </c>
      <c r="E90" s="77" t="s">
        <v>139</v>
      </c>
      <c r="F90" s="261">
        <v>172</v>
      </c>
      <c r="G90" s="261"/>
      <c r="H90" s="283"/>
      <c r="I90" s="284"/>
      <c r="J90" s="316"/>
      <c r="K90" s="316"/>
      <c r="L90" s="316"/>
      <c r="M90" s="316"/>
      <c r="N90" s="316"/>
      <c r="O90" s="316"/>
      <c r="P90" s="316"/>
      <c r="Q90" s="316"/>
      <c r="R90" s="316"/>
      <c r="S90" s="318"/>
      <c r="T90" s="316"/>
      <c r="U90" s="318"/>
      <c r="V90" s="318"/>
    </row>
    <row r="91" spans="2:26" ht="15.6">
      <c r="B91" s="76" t="s">
        <v>18</v>
      </c>
      <c r="C91" s="79" t="s">
        <v>135</v>
      </c>
      <c r="D91" s="78" t="s">
        <v>136</v>
      </c>
      <c r="E91" s="77" t="s">
        <v>140</v>
      </c>
      <c r="F91" s="261">
        <v>172</v>
      </c>
      <c r="G91" s="261"/>
      <c r="H91" s="261"/>
      <c r="I91" s="262"/>
      <c r="J91" s="263"/>
      <c r="K91" s="263"/>
      <c r="L91" s="263"/>
      <c r="M91" s="263"/>
      <c r="N91" s="263"/>
      <c r="O91" s="263"/>
      <c r="P91" s="263"/>
      <c r="Q91" s="263"/>
      <c r="R91" s="263"/>
      <c r="S91" s="262"/>
      <c r="T91" s="263"/>
      <c r="U91" s="262"/>
      <c r="V91" s="262"/>
    </row>
    <row r="92" spans="2:26" ht="15.6">
      <c r="B92" s="96" t="s">
        <v>141</v>
      </c>
      <c r="C92" s="97" t="s">
        <v>135</v>
      </c>
      <c r="D92" s="98" t="s">
        <v>136</v>
      </c>
      <c r="E92" s="97" t="s">
        <v>121</v>
      </c>
      <c r="F92" s="319">
        <v>172</v>
      </c>
      <c r="G92" s="319">
        <v>2734428</v>
      </c>
      <c r="H92" s="319">
        <v>2734428</v>
      </c>
      <c r="I92" s="320"/>
      <c r="J92" s="321"/>
      <c r="K92" s="321"/>
      <c r="L92" s="281"/>
      <c r="M92" s="281"/>
      <c r="N92" s="321"/>
      <c r="O92" s="321"/>
      <c r="P92" s="321"/>
      <c r="Q92" s="281"/>
      <c r="R92" s="281"/>
      <c r="S92" s="320"/>
      <c r="T92" s="321"/>
      <c r="U92" s="280"/>
      <c r="V92" s="280"/>
    </row>
    <row r="93" spans="2:26">
      <c r="B93" s="45" t="s">
        <v>21</v>
      </c>
      <c r="C93" s="46" t="s">
        <v>14</v>
      </c>
      <c r="D93" s="47">
        <v>80</v>
      </c>
      <c r="E93" s="46" t="s">
        <v>31</v>
      </c>
      <c r="F93" s="304"/>
      <c r="G93" s="304"/>
      <c r="H93" s="304"/>
      <c r="I93" s="304"/>
      <c r="J93" s="304"/>
      <c r="K93" s="332"/>
      <c r="L93" s="332"/>
      <c r="M93" s="332"/>
      <c r="N93" s="332"/>
      <c r="O93" s="304"/>
      <c r="P93" s="332"/>
      <c r="Q93" s="332"/>
      <c r="R93" s="332"/>
      <c r="S93" s="332"/>
      <c r="T93" s="332"/>
      <c r="U93" s="332"/>
      <c r="V93" s="332"/>
    </row>
    <row r="94" spans="2:26">
      <c r="B94" s="45" t="s">
        <v>21</v>
      </c>
      <c r="C94" s="46" t="s">
        <v>14</v>
      </c>
      <c r="D94" s="47">
        <v>80</v>
      </c>
      <c r="E94" s="46" t="s">
        <v>118</v>
      </c>
      <c r="F94" s="304"/>
      <c r="G94" s="304"/>
      <c r="H94" s="304"/>
      <c r="I94" s="304"/>
      <c r="J94" s="304"/>
      <c r="K94" s="332"/>
      <c r="L94" s="332"/>
      <c r="M94" s="332"/>
      <c r="N94" s="332"/>
      <c r="O94" s="304"/>
      <c r="P94" s="332"/>
      <c r="Q94" s="332"/>
      <c r="R94" s="332"/>
      <c r="S94" s="332"/>
      <c r="T94" s="332"/>
      <c r="U94" s="332"/>
      <c r="V94" s="332"/>
    </row>
    <row r="95" spans="2:26">
      <c r="B95" s="45" t="s">
        <v>21</v>
      </c>
      <c r="C95" s="46" t="s">
        <v>14</v>
      </c>
      <c r="D95" s="47">
        <v>80</v>
      </c>
      <c r="E95" s="46" t="s">
        <v>119</v>
      </c>
      <c r="F95" s="304"/>
      <c r="G95" s="304"/>
      <c r="H95" s="304"/>
      <c r="I95" s="304"/>
      <c r="J95" s="304"/>
      <c r="K95" s="332"/>
      <c r="L95" s="332"/>
      <c r="M95" s="332"/>
      <c r="N95" s="332"/>
      <c r="O95" s="304"/>
      <c r="P95" s="332"/>
      <c r="Q95" s="332"/>
      <c r="R95" s="332"/>
      <c r="S95" s="332"/>
      <c r="T95" s="332"/>
      <c r="U95" s="332"/>
      <c r="V95" s="332"/>
    </row>
    <row r="96" spans="2:26">
      <c r="B96" s="45" t="s">
        <v>21</v>
      </c>
      <c r="C96" s="46" t="s">
        <v>14</v>
      </c>
      <c r="D96" s="47">
        <v>80</v>
      </c>
      <c r="E96" s="46" t="s">
        <v>34</v>
      </c>
      <c r="F96" s="304"/>
      <c r="G96" s="304"/>
      <c r="H96" s="304"/>
      <c r="I96" s="304"/>
      <c r="J96" s="304"/>
      <c r="K96" s="332"/>
      <c r="L96" s="332"/>
      <c r="M96" s="332"/>
      <c r="N96" s="332"/>
      <c r="O96" s="304"/>
      <c r="P96" s="332"/>
      <c r="Q96" s="332"/>
      <c r="R96" s="332"/>
      <c r="S96" s="332"/>
      <c r="T96" s="332"/>
      <c r="U96" s="332"/>
      <c r="V96" s="332"/>
    </row>
    <row r="97" spans="2:22" s="66" customFormat="1" ht="15.6">
      <c r="B97" s="54" t="s">
        <v>21</v>
      </c>
      <c r="C97" s="55" t="s">
        <v>14</v>
      </c>
      <c r="D97" s="56" t="s">
        <v>120</v>
      </c>
      <c r="E97" s="57" t="s">
        <v>121</v>
      </c>
      <c r="F97" s="307"/>
      <c r="G97" s="307"/>
      <c r="H97" s="307"/>
      <c r="I97" s="307"/>
      <c r="J97" s="333"/>
      <c r="K97" s="334"/>
      <c r="L97" s="335"/>
      <c r="M97" s="335"/>
      <c r="N97" s="335"/>
      <c r="O97" s="333"/>
      <c r="P97" s="334"/>
      <c r="Q97" s="335"/>
      <c r="R97" s="335"/>
      <c r="S97" s="336"/>
      <c r="T97" s="334"/>
      <c r="U97" s="335"/>
      <c r="V97" s="335"/>
    </row>
    <row r="98" spans="2:22">
      <c r="B98" s="45" t="s">
        <v>21</v>
      </c>
      <c r="C98" s="46" t="s">
        <v>14</v>
      </c>
      <c r="D98" s="47">
        <v>90</v>
      </c>
      <c r="E98" s="46" t="s">
        <v>31</v>
      </c>
      <c r="F98" s="304"/>
      <c r="G98" s="304"/>
      <c r="H98" s="304"/>
      <c r="I98" s="304"/>
      <c r="J98" s="304"/>
      <c r="K98" s="332"/>
      <c r="L98" s="332"/>
      <c r="M98" s="332"/>
      <c r="N98" s="332"/>
      <c r="O98" s="304"/>
      <c r="P98" s="332"/>
      <c r="Q98" s="332"/>
      <c r="R98" s="332"/>
      <c r="S98" s="332"/>
      <c r="T98" s="332"/>
      <c r="U98" s="332"/>
      <c r="V98" s="332"/>
    </row>
    <row r="99" spans="2:22">
      <c r="B99" s="45" t="s">
        <v>21</v>
      </c>
      <c r="C99" s="46" t="s">
        <v>14</v>
      </c>
      <c r="D99" s="47">
        <v>90</v>
      </c>
      <c r="E99" s="46" t="s">
        <v>118</v>
      </c>
      <c r="F99" s="304"/>
      <c r="G99" s="304"/>
      <c r="H99" s="304"/>
      <c r="I99" s="304"/>
      <c r="J99" s="304"/>
      <c r="K99" s="332"/>
      <c r="L99" s="332"/>
      <c r="M99" s="332"/>
      <c r="N99" s="332"/>
      <c r="O99" s="304"/>
      <c r="P99" s="332"/>
      <c r="Q99" s="332"/>
      <c r="R99" s="332"/>
      <c r="S99" s="332"/>
      <c r="T99" s="332"/>
      <c r="U99" s="332"/>
      <c r="V99" s="332"/>
    </row>
    <row r="100" spans="2:22">
      <c r="B100" s="45" t="s">
        <v>21</v>
      </c>
      <c r="C100" s="46" t="s">
        <v>14</v>
      </c>
      <c r="D100" s="47">
        <v>90</v>
      </c>
      <c r="E100" s="46" t="s">
        <v>119</v>
      </c>
      <c r="F100" s="304"/>
      <c r="G100" s="304"/>
      <c r="H100" s="304"/>
      <c r="I100" s="304"/>
      <c r="J100" s="304"/>
      <c r="K100" s="332"/>
      <c r="L100" s="332"/>
      <c r="M100" s="332"/>
      <c r="N100" s="332"/>
      <c r="O100" s="304"/>
      <c r="P100" s="332"/>
      <c r="Q100" s="332"/>
      <c r="R100" s="332"/>
      <c r="S100" s="332"/>
      <c r="T100" s="332"/>
      <c r="U100" s="332"/>
      <c r="V100" s="332"/>
    </row>
    <row r="101" spans="2:22">
      <c r="B101" s="45" t="s">
        <v>21</v>
      </c>
      <c r="C101" s="46" t="s">
        <v>14</v>
      </c>
      <c r="D101" s="47">
        <v>90</v>
      </c>
      <c r="E101" s="46" t="s">
        <v>34</v>
      </c>
      <c r="F101" s="304"/>
      <c r="G101" s="304"/>
      <c r="H101" s="304"/>
      <c r="I101" s="304"/>
      <c r="J101" s="304"/>
      <c r="K101" s="332"/>
      <c r="L101" s="332"/>
      <c r="M101" s="332"/>
      <c r="N101" s="332"/>
      <c r="O101" s="304"/>
      <c r="P101" s="332"/>
      <c r="Q101" s="332"/>
      <c r="R101" s="332"/>
      <c r="S101" s="332"/>
      <c r="T101" s="332"/>
      <c r="U101" s="332"/>
      <c r="V101" s="332"/>
    </row>
    <row r="102" spans="2:22" s="66" customFormat="1" ht="15.6">
      <c r="B102" s="54" t="s">
        <v>21</v>
      </c>
      <c r="C102" s="55" t="s">
        <v>14</v>
      </c>
      <c r="D102" s="56" t="s">
        <v>122</v>
      </c>
      <c r="E102" s="57" t="s">
        <v>121</v>
      </c>
      <c r="F102" s="307"/>
      <c r="G102" s="307"/>
      <c r="H102" s="307"/>
      <c r="I102" s="307"/>
      <c r="J102" s="333"/>
      <c r="K102" s="334"/>
      <c r="L102" s="335"/>
      <c r="M102" s="335"/>
      <c r="N102" s="335"/>
      <c r="O102" s="333"/>
      <c r="P102" s="334"/>
      <c r="Q102" s="335"/>
      <c r="R102" s="335"/>
      <c r="S102" s="336"/>
      <c r="T102" s="334"/>
      <c r="U102" s="335"/>
      <c r="V102" s="335"/>
    </row>
    <row r="103" spans="2:22">
      <c r="B103" s="45" t="s">
        <v>21</v>
      </c>
      <c r="C103" s="46" t="s">
        <v>14</v>
      </c>
      <c r="D103" s="47">
        <v>100</v>
      </c>
      <c r="E103" s="46" t="s">
        <v>31</v>
      </c>
      <c r="F103" s="304"/>
      <c r="G103" s="304"/>
      <c r="H103" s="304"/>
      <c r="I103" s="304"/>
      <c r="J103" s="304"/>
      <c r="K103" s="332"/>
      <c r="L103" s="332"/>
      <c r="M103" s="332"/>
      <c r="N103" s="332"/>
      <c r="O103" s="304"/>
      <c r="P103" s="332"/>
      <c r="Q103" s="332"/>
      <c r="R103" s="332"/>
      <c r="S103" s="332"/>
      <c r="T103" s="332"/>
      <c r="U103" s="332"/>
      <c r="V103" s="332"/>
    </row>
    <row r="104" spans="2:22">
      <c r="B104" s="45" t="s">
        <v>21</v>
      </c>
      <c r="C104" s="46" t="s">
        <v>14</v>
      </c>
      <c r="D104" s="47">
        <v>100</v>
      </c>
      <c r="E104" s="46" t="s">
        <v>118</v>
      </c>
      <c r="F104" s="304"/>
      <c r="G104" s="304"/>
      <c r="H104" s="304"/>
      <c r="I104" s="304"/>
      <c r="J104" s="304"/>
      <c r="K104" s="332"/>
      <c r="L104" s="332"/>
      <c r="M104" s="332"/>
      <c r="N104" s="332"/>
      <c r="O104" s="304"/>
      <c r="P104" s="332"/>
      <c r="Q104" s="332"/>
      <c r="R104" s="332"/>
      <c r="S104" s="332"/>
      <c r="T104" s="332"/>
      <c r="U104" s="332"/>
      <c r="V104" s="332"/>
    </row>
    <row r="105" spans="2:22">
      <c r="B105" s="45" t="s">
        <v>21</v>
      </c>
      <c r="C105" s="46" t="s">
        <v>14</v>
      </c>
      <c r="D105" s="47">
        <v>100</v>
      </c>
      <c r="E105" s="46" t="s">
        <v>119</v>
      </c>
      <c r="F105" s="304"/>
      <c r="G105" s="304"/>
      <c r="H105" s="304"/>
      <c r="I105" s="304"/>
      <c r="J105" s="304"/>
      <c r="K105" s="332"/>
      <c r="L105" s="332"/>
      <c r="M105" s="332"/>
      <c r="N105" s="332"/>
      <c r="O105" s="304"/>
      <c r="P105" s="332"/>
      <c r="Q105" s="332"/>
      <c r="R105" s="332"/>
      <c r="S105" s="332"/>
      <c r="T105" s="332"/>
      <c r="U105" s="332"/>
      <c r="V105" s="332"/>
    </row>
    <row r="106" spans="2:22">
      <c r="B106" s="45" t="s">
        <v>21</v>
      </c>
      <c r="C106" s="46" t="s">
        <v>14</v>
      </c>
      <c r="D106" s="47">
        <v>100</v>
      </c>
      <c r="E106" s="46" t="s">
        <v>34</v>
      </c>
      <c r="F106" s="304"/>
      <c r="G106" s="304"/>
      <c r="H106" s="304"/>
      <c r="I106" s="304"/>
      <c r="J106" s="304"/>
      <c r="K106" s="332"/>
      <c r="L106" s="332"/>
      <c r="M106" s="332"/>
      <c r="N106" s="332"/>
      <c r="O106" s="304"/>
      <c r="P106" s="332"/>
      <c r="Q106" s="332"/>
      <c r="R106" s="332"/>
      <c r="S106" s="332"/>
      <c r="T106" s="332"/>
      <c r="U106" s="332"/>
      <c r="V106" s="332"/>
    </row>
    <row r="107" spans="2:22" s="66" customFormat="1" ht="15.6">
      <c r="B107" s="54" t="s">
        <v>21</v>
      </c>
      <c r="C107" s="55" t="s">
        <v>14</v>
      </c>
      <c r="D107" s="56" t="s">
        <v>123</v>
      </c>
      <c r="E107" s="57" t="s">
        <v>121</v>
      </c>
      <c r="F107" s="307"/>
      <c r="G107" s="307"/>
      <c r="H107" s="307"/>
      <c r="I107" s="307"/>
      <c r="J107" s="333"/>
      <c r="K107" s="334"/>
      <c r="L107" s="335"/>
      <c r="M107" s="335"/>
      <c r="N107" s="335"/>
      <c r="O107" s="333"/>
      <c r="P107" s="334"/>
      <c r="Q107" s="335"/>
      <c r="R107" s="335"/>
      <c r="S107" s="336"/>
      <c r="T107" s="334"/>
      <c r="U107" s="335"/>
      <c r="V107" s="335"/>
    </row>
    <row r="108" spans="2:22">
      <c r="B108" s="45" t="s">
        <v>21</v>
      </c>
      <c r="C108" s="46" t="s">
        <v>14</v>
      </c>
      <c r="D108" s="47">
        <v>110</v>
      </c>
      <c r="E108" s="46" t="s">
        <v>31</v>
      </c>
      <c r="F108" s="304"/>
      <c r="G108" s="304"/>
      <c r="H108" s="304"/>
      <c r="I108" s="304"/>
      <c r="J108" s="304"/>
      <c r="K108" s="332"/>
      <c r="L108" s="332"/>
      <c r="M108" s="332"/>
      <c r="N108" s="332"/>
      <c r="O108" s="304"/>
      <c r="P108" s="332"/>
      <c r="Q108" s="332"/>
      <c r="R108" s="332"/>
      <c r="S108" s="332"/>
      <c r="T108" s="332"/>
      <c r="U108" s="332"/>
      <c r="V108" s="332"/>
    </row>
    <row r="109" spans="2:22">
      <c r="B109" s="45" t="s">
        <v>21</v>
      </c>
      <c r="C109" s="46" t="s">
        <v>14</v>
      </c>
      <c r="D109" s="47">
        <v>110</v>
      </c>
      <c r="E109" s="46" t="s">
        <v>118</v>
      </c>
      <c r="F109" s="304"/>
      <c r="G109" s="304"/>
      <c r="H109" s="304"/>
      <c r="I109" s="304"/>
      <c r="J109" s="304"/>
      <c r="K109" s="332"/>
      <c r="L109" s="332"/>
      <c r="M109" s="332"/>
      <c r="N109" s="332"/>
      <c r="O109" s="304"/>
      <c r="P109" s="332"/>
      <c r="Q109" s="332"/>
      <c r="R109" s="332"/>
      <c r="S109" s="332"/>
      <c r="T109" s="332"/>
      <c r="U109" s="332"/>
      <c r="V109" s="332"/>
    </row>
    <row r="110" spans="2:22">
      <c r="B110" s="45" t="s">
        <v>21</v>
      </c>
      <c r="C110" s="46" t="s">
        <v>14</v>
      </c>
      <c r="D110" s="47">
        <v>110</v>
      </c>
      <c r="E110" s="46" t="s">
        <v>119</v>
      </c>
      <c r="F110" s="304"/>
      <c r="G110" s="304"/>
      <c r="H110" s="304"/>
      <c r="I110" s="304"/>
      <c r="J110" s="304"/>
      <c r="K110" s="332"/>
      <c r="L110" s="332"/>
      <c r="M110" s="332"/>
      <c r="N110" s="332"/>
      <c r="O110" s="304"/>
      <c r="P110" s="332"/>
      <c r="Q110" s="332"/>
      <c r="R110" s="332"/>
      <c r="S110" s="332"/>
      <c r="T110" s="332"/>
      <c r="U110" s="332"/>
      <c r="V110" s="332"/>
    </row>
    <row r="111" spans="2:22">
      <c r="B111" s="45" t="s">
        <v>21</v>
      </c>
      <c r="C111" s="46" t="s">
        <v>14</v>
      </c>
      <c r="D111" s="47">
        <v>110</v>
      </c>
      <c r="E111" s="46" t="s">
        <v>34</v>
      </c>
      <c r="F111" s="304"/>
      <c r="G111" s="304"/>
      <c r="H111" s="304"/>
      <c r="I111" s="304"/>
      <c r="J111" s="304"/>
      <c r="K111" s="332"/>
      <c r="L111" s="332"/>
      <c r="M111" s="332"/>
      <c r="N111" s="332"/>
      <c r="O111" s="304"/>
      <c r="P111" s="332"/>
      <c r="Q111" s="332"/>
      <c r="R111" s="332"/>
      <c r="S111" s="332"/>
      <c r="T111" s="332"/>
      <c r="U111" s="332"/>
      <c r="V111" s="332"/>
    </row>
    <row r="112" spans="2:22" s="66" customFormat="1" ht="15.6">
      <c r="B112" s="54" t="s">
        <v>21</v>
      </c>
      <c r="C112" s="55" t="s">
        <v>14</v>
      </c>
      <c r="D112" s="56" t="s">
        <v>124</v>
      </c>
      <c r="E112" s="57" t="s">
        <v>121</v>
      </c>
      <c r="F112" s="307"/>
      <c r="G112" s="307"/>
      <c r="H112" s="307"/>
      <c r="I112" s="307"/>
      <c r="J112" s="333"/>
      <c r="K112" s="334"/>
      <c r="L112" s="335"/>
      <c r="M112" s="335"/>
      <c r="N112" s="335"/>
      <c r="O112" s="333"/>
      <c r="P112" s="334"/>
      <c r="Q112" s="335"/>
      <c r="R112" s="335"/>
      <c r="S112" s="336"/>
      <c r="T112" s="334"/>
      <c r="U112" s="335"/>
      <c r="V112" s="335"/>
    </row>
    <row r="113" spans="2:26">
      <c r="B113" s="45" t="s">
        <v>21</v>
      </c>
      <c r="C113" s="46" t="s">
        <v>14</v>
      </c>
      <c r="D113" s="47">
        <v>120</v>
      </c>
      <c r="E113" s="46" t="s">
        <v>31</v>
      </c>
      <c r="F113" s="304">
        <v>27</v>
      </c>
      <c r="G113" s="304">
        <v>138837</v>
      </c>
      <c r="H113" s="304">
        <v>138837</v>
      </c>
      <c r="I113" s="305">
        <v>4.9325312000000003E-2</v>
      </c>
      <c r="J113" s="306">
        <v>117.78921</v>
      </c>
      <c r="K113" s="306">
        <v>0.53478119999999996</v>
      </c>
      <c r="L113" s="306">
        <v>116.74105</v>
      </c>
      <c r="M113" s="306">
        <v>118.83736</v>
      </c>
      <c r="N113" s="306">
        <v>15.827489999999999</v>
      </c>
      <c r="O113" s="306">
        <v>131.07191</v>
      </c>
      <c r="P113" s="306">
        <v>0.90698290000000004</v>
      </c>
      <c r="Q113" s="306">
        <v>129.29426000000001</v>
      </c>
      <c r="R113" s="306">
        <v>132.84957</v>
      </c>
      <c r="S113" s="305">
        <v>0.59229120000000002</v>
      </c>
      <c r="T113" s="306">
        <v>1.839315E-2</v>
      </c>
      <c r="U113" s="305">
        <v>0.55551819999999996</v>
      </c>
      <c r="V113" s="305">
        <v>0.62805889999999998</v>
      </c>
    </row>
    <row r="114" spans="2:26">
      <c r="B114" s="45" t="s">
        <v>21</v>
      </c>
      <c r="C114" s="46" t="s">
        <v>14</v>
      </c>
      <c r="D114" s="47">
        <v>120</v>
      </c>
      <c r="E114" s="46" t="s">
        <v>118</v>
      </c>
      <c r="F114" s="304">
        <v>27</v>
      </c>
      <c r="G114" s="304"/>
      <c r="H114" s="304"/>
      <c r="I114" s="305"/>
      <c r="J114" s="306"/>
      <c r="K114" s="306"/>
      <c r="L114" s="306"/>
      <c r="M114" s="306"/>
      <c r="N114" s="306"/>
      <c r="O114" s="306"/>
      <c r="P114" s="306"/>
      <c r="Q114" s="306"/>
      <c r="R114" s="306"/>
      <c r="S114" s="305"/>
      <c r="T114" s="306"/>
      <c r="U114" s="305"/>
      <c r="V114" s="305"/>
    </row>
    <row r="115" spans="2:26">
      <c r="B115" s="45" t="s">
        <v>21</v>
      </c>
      <c r="C115" s="46" t="s">
        <v>14</v>
      </c>
      <c r="D115" s="47">
        <v>120</v>
      </c>
      <c r="E115" s="46" t="s">
        <v>119</v>
      </c>
      <c r="F115" s="304">
        <v>27</v>
      </c>
      <c r="G115" s="304"/>
      <c r="H115" s="304"/>
      <c r="I115" s="305"/>
      <c r="J115" s="306"/>
      <c r="K115" s="306"/>
      <c r="L115" s="306"/>
      <c r="M115" s="306"/>
      <c r="N115" s="306"/>
      <c r="O115" s="306"/>
      <c r="P115" s="306"/>
      <c r="Q115" s="306"/>
      <c r="R115" s="306"/>
      <c r="S115" s="305"/>
      <c r="T115" s="306"/>
      <c r="U115" s="305"/>
      <c r="V115" s="305"/>
    </row>
    <row r="116" spans="2:26">
      <c r="B116" s="45" t="s">
        <v>21</v>
      </c>
      <c r="C116" s="46" t="s">
        <v>14</v>
      </c>
      <c r="D116" s="47">
        <v>120</v>
      </c>
      <c r="E116" s="46" t="s">
        <v>34</v>
      </c>
      <c r="F116" s="304">
        <v>27</v>
      </c>
      <c r="G116" s="304"/>
      <c r="H116" s="304"/>
      <c r="I116" s="305"/>
      <c r="J116" s="306"/>
      <c r="K116" s="306"/>
      <c r="L116" s="306"/>
      <c r="M116" s="306"/>
      <c r="N116" s="306"/>
      <c r="O116" s="306"/>
      <c r="P116" s="306"/>
      <c r="Q116" s="306"/>
      <c r="R116" s="306"/>
      <c r="S116" s="305"/>
      <c r="T116" s="306"/>
      <c r="U116" s="305"/>
      <c r="V116" s="305"/>
    </row>
    <row r="117" spans="2:26" s="66" customFormat="1" ht="15.6">
      <c r="B117" s="54" t="s">
        <v>21</v>
      </c>
      <c r="C117" s="55" t="s">
        <v>14</v>
      </c>
      <c r="D117" s="56" t="s">
        <v>125</v>
      </c>
      <c r="E117" s="57" t="s">
        <v>121</v>
      </c>
      <c r="F117" s="307">
        <v>27</v>
      </c>
      <c r="G117" s="307">
        <v>225696</v>
      </c>
      <c r="H117" s="307">
        <v>225696</v>
      </c>
      <c r="I117" s="308"/>
      <c r="J117" s="309"/>
      <c r="K117" s="310"/>
      <c r="L117" s="309"/>
      <c r="M117" s="309"/>
      <c r="N117" s="309"/>
      <c r="O117" s="309"/>
      <c r="P117" s="310"/>
      <c r="Q117" s="309"/>
      <c r="R117" s="309"/>
      <c r="S117" s="308"/>
      <c r="T117" s="310"/>
      <c r="U117" s="308"/>
      <c r="V117" s="308"/>
    </row>
    <row r="118" spans="2:26">
      <c r="B118" s="45" t="s">
        <v>21</v>
      </c>
      <c r="C118" s="46" t="s">
        <v>14</v>
      </c>
      <c r="D118" s="47">
        <v>130</v>
      </c>
      <c r="E118" s="46" t="s">
        <v>31</v>
      </c>
      <c r="F118" s="304"/>
      <c r="G118" s="304"/>
      <c r="H118" s="304"/>
      <c r="I118" s="304"/>
      <c r="J118" s="304"/>
      <c r="K118" s="332"/>
      <c r="L118" s="332"/>
      <c r="M118" s="332"/>
      <c r="N118" s="332"/>
      <c r="O118" s="304"/>
      <c r="P118" s="332"/>
      <c r="Q118" s="332"/>
      <c r="R118" s="332"/>
      <c r="S118" s="332"/>
      <c r="T118" s="332"/>
      <c r="U118" s="332"/>
      <c r="V118" s="332"/>
    </row>
    <row r="119" spans="2:26">
      <c r="B119" s="45" t="s">
        <v>21</v>
      </c>
      <c r="C119" s="46" t="s">
        <v>14</v>
      </c>
      <c r="D119" s="47">
        <v>130</v>
      </c>
      <c r="E119" s="46" t="s">
        <v>118</v>
      </c>
      <c r="F119" s="304"/>
      <c r="G119" s="304"/>
      <c r="H119" s="304"/>
      <c r="I119" s="304"/>
      <c r="J119" s="304"/>
      <c r="K119" s="332"/>
      <c r="L119" s="332"/>
      <c r="M119" s="332"/>
      <c r="N119" s="332"/>
      <c r="O119" s="304"/>
      <c r="P119" s="332"/>
      <c r="Q119" s="332"/>
      <c r="R119" s="332"/>
      <c r="S119" s="332"/>
      <c r="T119" s="332"/>
      <c r="U119" s="332"/>
      <c r="V119" s="332"/>
    </row>
    <row r="120" spans="2:26">
      <c r="B120" s="45" t="s">
        <v>21</v>
      </c>
      <c r="C120" s="46" t="s">
        <v>14</v>
      </c>
      <c r="D120" s="47">
        <v>130</v>
      </c>
      <c r="E120" s="46" t="s">
        <v>119</v>
      </c>
      <c r="F120" s="304"/>
      <c r="G120" s="304"/>
      <c r="H120" s="304"/>
      <c r="I120" s="304"/>
      <c r="J120" s="304"/>
      <c r="K120" s="332"/>
      <c r="L120" s="332"/>
      <c r="M120" s="332"/>
      <c r="N120" s="332"/>
      <c r="O120" s="304"/>
      <c r="P120" s="332"/>
      <c r="Q120" s="332"/>
      <c r="R120" s="332"/>
      <c r="S120" s="332"/>
      <c r="T120" s="332"/>
      <c r="U120" s="332"/>
      <c r="V120" s="332"/>
    </row>
    <row r="121" spans="2:26">
      <c r="B121" s="45" t="s">
        <v>21</v>
      </c>
      <c r="C121" s="46" t="s">
        <v>14</v>
      </c>
      <c r="D121" s="47">
        <v>130</v>
      </c>
      <c r="E121" s="46" t="s">
        <v>34</v>
      </c>
      <c r="F121" s="304"/>
      <c r="G121" s="304"/>
      <c r="H121" s="304"/>
      <c r="I121" s="304"/>
      <c r="J121" s="304"/>
      <c r="K121" s="332"/>
      <c r="L121" s="332"/>
      <c r="M121" s="332"/>
      <c r="N121" s="332"/>
      <c r="O121" s="304"/>
      <c r="P121" s="332"/>
      <c r="Q121" s="332"/>
      <c r="R121" s="332"/>
      <c r="S121" s="332"/>
      <c r="T121" s="332"/>
      <c r="U121" s="332"/>
      <c r="V121" s="332"/>
    </row>
    <row r="122" spans="2:26" s="66" customFormat="1" ht="15.6">
      <c r="B122" s="54" t="s">
        <v>21</v>
      </c>
      <c r="C122" s="55" t="s">
        <v>14</v>
      </c>
      <c r="D122" s="56" t="s">
        <v>126</v>
      </c>
      <c r="E122" s="57" t="s">
        <v>121</v>
      </c>
      <c r="F122" s="307"/>
      <c r="G122" s="307"/>
      <c r="H122" s="307"/>
      <c r="I122" s="307"/>
      <c r="J122" s="333"/>
      <c r="K122" s="334"/>
      <c r="L122" s="335"/>
      <c r="M122" s="335"/>
      <c r="N122" s="335"/>
      <c r="O122" s="333"/>
      <c r="P122" s="334"/>
      <c r="Q122" s="335"/>
      <c r="R122" s="335"/>
      <c r="S122" s="336"/>
      <c r="T122" s="334"/>
      <c r="U122" s="335"/>
      <c r="V122" s="335"/>
    </row>
    <row r="123" spans="2:26" ht="15.6">
      <c r="B123" s="54" t="s">
        <v>21</v>
      </c>
      <c r="C123" s="55" t="s">
        <v>14</v>
      </c>
      <c r="D123" s="67" t="s">
        <v>127</v>
      </c>
      <c r="E123" s="68" t="s">
        <v>31</v>
      </c>
      <c r="F123" s="307">
        <v>27</v>
      </c>
      <c r="G123" s="307">
        <v>138837</v>
      </c>
      <c r="H123" s="307">
        <v>138837</v>
      </c>
      <c r="I123" s="308">
        <v>4.9325312000000003E-2</v>
      </c>
      <c r="J123" s="309">
        <v>117.78921</v>
      </c>
      <c r="K123" s="310">
        <v>0.53478119999999996</v>
      </c>
      <c r="L123" s="309">
        <v>116.74105</v>
      </c>
      <c r="M123" s="309">
        <v>118.83736</v>
      </c>
      <c r="N123" s="309">
        <v>15.827489999999999</v>
      </c>
      <c r="O123" s="309">
        <v>131.07191</v>
      </c>
      <c r="P123" s="310">
        <v>0.90698290000000004</v>
      </c>
      <c r="Q123" s="309">
        <v>129.29426000000001</v>
      </c>
      <c r="R123" s="309">
        <v>132.84957</v>
      </c>
      <c r="S123" s="308">
        <v>0.59229120000000002</v>
      </c>
      <c r="T123" s="310">
        <v>1.839315E-2</v>
      </c>
      <c r="U123" s="308">
        <v>0.55551819999999996</v>
      </c>
      <c r="V123" s="308">
        <v>0.62805889999999998</v>
      </c>
      <c r="X123" s="66"/>
      <c r="Z123" s="66"/>
    </row>
    <row r="124" spans="2:26" ht="15.6">
      <c r="B124" s="54" t="s">
        <v>21</v>
      </c>
      <c r="C124" s="55" t="s">
        <v>14</v>
      </c>
      <c r="D124" s="67" t="s">
        <v>127</v>
      </c>
      <c r="E124" s="68" t="s">
        <v>118</v>
      </c>
      <c r="F124" s="307">
        <v>27</v>
      </c>
      <c r="G124" s="307"/>
      <c r="H124" s="307"/>
      <c r="I124" s="308"/>
      <c r="J124" s="309"/>
      <c r="K124" s="310"/>
      <c r="L124" s="309"/>
      <c r="M124" s="309"/>
      <c r="N124" s="309"/>
      <c r="O124" s="309"/>
      <c r="P124" s="310"/>
      <c r="Q124" s="309"/>
      <c r="R124" s="309"/>
      <c r="S124" s="308"/>
      <c r="T124" s="310"/>
      <c r="U124" s="308"/>
      <c r="V124" s="308"/>
      <c r="X124" s="66"/>
      <c r="Z124" s="66"/>
    </row>
    <row r="125" spans="2:26" ht="15.6">
      <c r="B125" s="54" t="s">
        <v>21</v>
      </c>
      <c r="C125" s="55" t="s">
        <v>14</v>
      </c>
      <c r="D125" s="67" t="s">
        <v>127</v>
      </c>
      <c r="E125" s="68" t="s">
        <v>119</v>
      </c>
      <c r="F125" s="307">
        <v>27</v>
      </c>
      <c r="G125" s="307"/>
      <c r="H125" s="307"/>
      <c r="I125" s="308"/>
      <c r="J125" s="309"/>
      <c r="K125" s="310"/>
      <c r="L125" s="309"/>
      <c r="M125" s="309"/>
      <c r="N125" s="309"/>
      <c r="O125" s="309"/>
      <c r="P125" s="310"/>
      <c r="Q125" s="309"/>
      <c r="R125" s="309"/>
      <c r="S125" s="308"/>
      <c r="T125" s="310"/>
      <c r="U125" s="308"/>
      <c r="V125" s="308"/>
      <c r="X125" s="66"/>
      <c r="Z125" s="66"/>
    </row>
    <row r="126" spans="2:26" ht="15.6">
      <c r="B126" s="54" t="s">
        <v>21</v>
      </c>
      <c r="C126" s="55" t="s">
        <v>14</v>
      </c>
      <c r="D126" s="67" t="s">
        <v>127</v>
      </c>
      <c r="E126" s="68" t="s">
        <v>34</v>
      </c>
      <c r="F126" s="307">
        <v>27</v>
      </c>
      <c r="G126" s="307"/>
      <c r="H126" s="307"/>
      <c r="I126" s="308"/>
      <c r="J126" s="309"/>
      <c r="K126" s="310"/>
      <c r="L126" s="309"/>
      <c r="M126" s="309"/>
      <c r="N126" s="309"/>
      <c r="O126" s="309"/>
      <c r="P126" s="310"/>
      <c r="Q126" s="309"/>
      <c r="R126" s="309"/>
      <c r="S126" s="308"/>
      <c r="T126" s="310"/>
      <c r="U126" s="308"/>
      <c r="V126" s="308"/>
      <c r="X126" s="66"/>
      <c r="Z126" s="66"/>
    </row>
    <row r="127" spans="2:26" s="66" customFormat="1" ht="15.6">
      <c r="B127" s="76" t="s">
        <v>21</v>
      </c>
      <c r="C127" s="77" t="s">
        <v>128</v>
      </c>
      <c r="D127" s="78" t="s">
        <v>127</v>
      </c>
      <c r="E127" s="79" t="s">
        <v>121</v>
      </c>
      <c r="F127" s="315">
        <v>27</v>
      </c>
      <c r="G127" s="315">
        <v>225696</v>
      </c>
      <c r="H127" s="315">
        <v>225696</v>
      </c>
      <c r="I127" s="318"/>
      <c r="J127" s="316"/>
      <c r="K127" s="285"/>
      <c r="L127" s="316"/>
      <c r="M127" s="316"/>
      <c r="N127" s="316"/>
      <c r="O127" s="316"/>
      <c r="P127" s="285"/>
      <c r="Q127" s="316"/>
      <c r="R127" s="316"/>
      <c r="S127" s="318"/>
      <c r="T127" s="285"/>
      <c r="U127" s="318"/>
      <c r="V127" s="318"/>
    </row>
    <row r="128" spans="2:26">
      <c r="B128" s="45" t="s">
        <v>21</v>
      </c>
      <c r="C128" s="46" t="s">
        <v>12</v>
      </c>
      <c r="D128" s="47">
        <v>60</v>
      </c>
      <c r="E128" s="46" t="s">
        <v>31</v>
      </c>
      <c r="F128" s="304"/>
      <c r="G128" s="304"/>
      <c r="H128" s="304"/>
      <c r="I128" s="304"/>
      <c r="J128" s="304"/>
      <c r="K128" s="332"/>
      <c r="L128" s="332"/>
      <c r="M128" s="332"/>
      <c r="N128" s="332"/>
      <c r="O128" s="304"/>
      <c r="P128" s="332"/>
      <c r="Q128" s="332"/>
      <c r="R128" s="332"/>
      <c r="S128" s="332"/>
      <c r="T128" s="332"/>
      <c r="U128" s="332"/>
      <c r="V128" s="332"/>
    </row>
    <row r="129" spans="2:26">
      <c r="B129" s="45" t="s">
        <v>21</v>
      </c>
      <c r="C129" s="46" t="s">
        <v>12</v>
      </c>
      <c r="D129" s="47">
        <v>60</v>
      </c>
      <c r="E129" s="46" t="s">
        <v>118</v>
      </c>
      <c r="F129" s="304"/>
      <c r="G129" s="304"/>
      <c r="H129" s="304"/>
      <c r="I129" s="304"/>
      <c r="J129" s="304"/>
      <c r="K129" s="332"/>
      <c r="L129" s="332"/>
      <c r="M129" s="332"/>
      <c r="N129" s="332"/>
      <c r="O129" s="304"/>
      <c r="P129" s="332"/>
      <c r="Q129" s="332"/>
      <c r="R129" s="332"/>
      <c r="S129" s="332"/>
      <c r="T129" s="332"/>
      <c r="U129" s="332"/>
      <c r="V129" s="332"/>
    </row>
    <row r="130" spans="2:26">
      <c r="B130" s="45" t="s">
        <v>21</v>
      </c>
      <c r="C130" s="46" t="s">
        <v>12</v>
      </c>
      <c r="D130" s="47">
        <v>60</v>
      </c>
      <c r="E130" s="46" t="s">
        <v>119</v>
      </c>
      <c r="F130" s="304"/>
      <c r="G130" s="304"/>
      <c r="H130" s="304"/>
      <c r="I130" s="304"/>
      <c r="J130" s="304"/>
      <c r="K130" s="332"/>
      <c r="L130" s="332"/>
      <c r="M130" s="332"/>
      <c r="N130" s="332"/>
      <c r="O130" s="304"/>
      <c r="P130" s="332"/>
      <c r="Q130" s="332"/>
      <c r="R130" s="332"/>
      <c r="S130" s="332"/>
      <c r="T130" s="332"/>
      <c r="U130" s="332"/>
      <c r="V130" s="332"/>
    </row>
    <row r="131" spans="2:26">
      <c r="B131" s="45" t="s">
        <v>21</v>
      </c>
      <c r="C131" s="46" t="s">
        <v>12</v>
      </c>
      <c r="D131" s="47">
        <v>60</v>
      </c>
      <c r="E131" s="46" t="s">
        <v>34</v>
      </c>
      <c r="F131" s="304"/>
      <c r="G131" s="304"/>
      <c r="H131" s="304"/>
      <c r="I131" s="304"/>
      <c r="J131" s="304"/>
      <c r="K131" s="332"/>
      <c r="L131" s="332"/>
      <c r="M131" s="332"/>
      <c r="N131" s="332"/>
      <c r="O131" s="304"/>
      <c r="P131" s="332"/>
      <c r="Q131" s="332"/>
      <c r="R131" s="332"/>
      <c r="S131" s="332"/>
      <c r="T131" s="332"/>
      <c r="U131" s="332"/>
      <c r="V131" s="332"/>
    </row>
    <row r="132" spans="2:26" ht="15.6">
      <c r="B132" s="54" t="s">
        <v>21</v>
      </c>
      <c r="C132" s="55" t="s">
        <v>12</v>
      </c>
      <c r="D132" s="56" t="s">
        <v>129</v>
      </c>
      <c r="E132" s="57" t="s">
        <v>121</v>
      </c>
      <c r="F132" s="307"/>
      <c r="G132" s="307"/>
      <c r="H132" s="307"/>
      <c r="I132" s="307"/>
      <c r="J132" s="333"/>
      <c r="K132" s="334"/>
      <c r="L132" s="335"/>
      <c r="M132" s="335"/>
      <c r="N132" s="335"/>
      <c r="O132" s="333"/>
      <c r="P132" s="334"/>
      <c r="Q132" s="335"/>
      <c r="R132" s="335"/>
      <c r="S132" s="336"/>
      <c r="T132" s="334"/>
      <c r="U132" s="335"/>
      <c r="V132" s="335"/>
      <c r="X132" s="66"/>
      <c r="Z132" s="66"/>
    </row>
    <row r="133" spans="2:26">
      <c r="B133" s="45" t="s">
        <v>21</v>
      </c>
      <c r="C133" s="46" t="s">
        <v>12</v>
      </c>
      <c r="D133" s="47">
        <v>70</v>
      </c>
      <c r="E133" s="46" t="s">
        <v>31</v>
      </c>
      <c r="F133" s="304">
        <v>26</v>
      </c>
      <c r="G133" s="304">
        <v>23840</v>
      </c>
      <c r="H133" s="304">
        <v>23840</v>
      </c>
      <c r="I133" s="305">
        <v>7.1541199999999999E-3</v>
      </c>
      <c r="J133" s="306">
        <v>74.800409999999999</v>
      </c>
      <c r="K133" s="306">
        <v>0.91409859999999998</v>
      </c>
      <c r="L133" s="306">
        <v>73.008809999999997</v>
      </c>
      <c r="M133" s="306">
        <v>76.592010000000002</v>
      </c>
      <c r="N133" s="306">
        <v>13.752689999999999</v>
      </c>
      <c r="O133" s="306">
        <v>78.174779999999998</v>
      </c>
      <c r="P133" s="306">
        <v>1.0496840999999999</v>
      </c>
      <c r="Q133" s="306">
        <v>76.117440000000002</v>
      </c>
      <c r="R133" s="306">
        <v>80.232129999999998</v>
      </c>
      <c r="S133" s="305">
        <v>0.39226719999999998</v>
      </c>
      <c r="T133" s="306">
        <v>3.4315699999999998E-2</v>
      </c>
      <c r="U133" s="305">
        <v>0.32692500000000002</v>
      </c>
      <c r="V133" s="305">
        <v>0.46171050000000002</v>
      </c>
    </row>
    <row r="134" spans="2:26">
      <c r="B134" s="45" t="s">
        <v>21</v>
      </c>
      <c r="C134" s="46" t="s">
        <v>12</v>
      </c>
      <c r="D134" s="47">
        <v>70</v>
      </c>
      <c r="E134" s="46" t="s">
        <v>118</v>
      </c>
      <c r="F134" s="304">
        <v>26</v>
      </c>
      <c r="G134" s="304"/>
      <c r="H134" s="304"/>
      <c r="I134" s="305"/>
      <c r="J134" s="306"/>
      <c r="K134" s="306"/>
      <c r="L134" s="306"/>
      <c r="M134" s="306"/>
      <c r="N134" s="306"/>
      <c r="O134" s="306"/>
      <c r="P134" s="306"/>
      <c r="Q134" s="306"/>
      <c r="R134" s="306"/>
      <c r="S134" s="305"/>
      <c r="T134" s="306"/>
      <c r="U134" s="305"/>
      <c r="V134" s="305"/>
    </row>
    <row r="135" spans="2:26">
      <c r="B135" s="45" t="s">
        <v>21</v>
      </c>
      <c r="C135" s="46" t="s">
        <v>12</v>
      </c>
      <c r="D135" s="47">
        <v>70</v>
      </c>
      <c r="E135" s="46" t="s">
        <v>119</v>
      </c>
      <c r="F135" s="304">
        <v>26</v>
      </c>
      <c r="G135" s="304"/>
      <c r="H135" s="304"/>
      <c r="I135" s="305"/>
      <c r="J135" s="306"/>
      <c r="K135" s="306"/>
      <c r="L135" s="306"/>
      <c r="M135" s="306"/>
      <c r="N135" s="306"/>
      <c r="O135" s="306"/>
      <c r="P135" s="306"/>
      <c r="Q135" s="306"/>
      <c r="R135" s="306"/>
      <c r="S135" s="305"/>
      <c r="T135" s="306"/>
      <c r="U135" s="305"/>
      <c r="V135" s="305"/>
    </row>
    <row r="136" spans="2:26">
      <c r="B136" s="45" t="s">
        <v>21</v>
      </c>
      <c r="C136" s="46" t="s">
        <v>12</v>
      </c>
      <c r="D136" s="47">
        <v>70</v>
      </c>
      <c r="E136" s="46" t="s">
        <v>34</v>
      </c>
      <c r="F136" s="304">
        <v>26</v>
      </c>
      <c r="G136" s="304"/>
      <c r="H136" s="304"/>
      <c r="I136" s="305"/>
      <c r="J136" s="306"/>
      <c r="K136" s="306"/>
      <c r="L136" s="306"/>
      <c r="M136" s="306"/>
      <c r="N136" s="306"/>
      <c r="O136" s="306"/>
      <c r="P136" s="306"/>
      <c r="Q136" s="306"/>
      <c r="R136" s="306"/>
      <c r="S136" s="305"/>
      <c r="T136" s="306"/>
      <c r="U136" s="305"/>
      <c r="V136" s="305"/>
    </row>
    <row r="137" spans="2:26" ht="15.6">
      <c r="B137" s="54" t="s">
        <v>21</v>
      </c>
      <c r="C137" s="55" t="s">
        <v>12</v>
      </c>
      <c r="D137" s="56" t="s">
        <v>130</v>
      </c>
      <c r="E137" s="57" t="s">
        <v>121</v>
      </c>
      <c r="F137" s="307">
        <v>26</v>
      </c>
      <c r="G137" s="307">
        <v>29299</v>
      </c>
      <c r="H137" s="307">
        <v>29299</v>
      </c>
      <c r="I137" s="308"/>
      <c r="J137" s="309"/>
      <c r="K137" s="310"/>
      <c r="L137" s="309"/>
      <c r="M137" s="309"/>
      <c r="N137" s="309"/>
      <c r="O137" s="309"/>
      <c r="P137" s="310"/>
      <c r="Q137" s="309"/>
      <c r="R137" s="309"/>
      <c r="S137" s="308"/>
      <c r="T137" s="310"/>
      <c r="U137" s="308"/>
      <c r="V137" s="308"/>
      <c r="X137" s="66"/>
      <c r="Z137" s="66"/>
    </row>
    <row r="138" spans="2:26">
      <c r="B138" s="45" t="s">
        <v>21</v>
      </c>
      <c r="C138" s="46" t="s">
        <v>12</v>
      </c>
      <c r="D138" s="47">
        <v>80</v>
      </c>
      <c r="E138" s="46" t="s">
        <v>31</v>
      </c>
      <c r="F138" s="304"/>
      <c r="G138" s="304"/>
      <c r="H138" s="304"/>
      <c r="I138" s="304"/>
      <c r="J138" s="304"/>
      <c r="K138" s="332"/>
      <c r="L138" s="332"/>
      <c r="M138" s="332"/>
      <c r="N138" s="332"/>
      <c r="O138" s="304"/>
      <c r="P138" s="332"/>
      <c r="Q138" s="332"/>
      <c r="R138" s="332"/>
      <c r="S138" s="332"/>
      <c r="T138" s="332"/>
      <c r="U138" s="332"/>
      <c r="V138" s="332"/>
    </row>
    <row r="139" spans="2:26">
      <c r="B139" s="45" t="s">
        <v>21</v>
      </c>
      <c r="C139" s="46" t="s">
        <v>12</v>
      </c>
      <c r="D139" s="47">
        <v>80</v>
      </c>
      <c r="E139" s="46" t="s">
        <v>118</v>
      </c>
      <c r="F139" s="304"/>
      <c r="G139" s="304"/>
      <c r="H139" s="304"/>
      <c r="I139" s="304"/>
      <c r="J139" s="304"/>
      <c r="K139" s="332"/>
      <c r="L139" s="332"/>
      <c r="M139" s="332"/>
      <c r="N139" s="332"/>
      <c r="O139" s="304"/>
      <c r="P139" s="332"/>
      <c r="Q139" s="332"/>
      <c r="R139" s="332"/>
      <c r="S139" s="332"/>
      <c r="T139" s="332"/>
      <c r="U139" s="332"/>
      <c r="V139" s="332"/>
    </row>
    <row r="140" spans="2:26">
      <c r="B140" s="45" t="s">
        <v>21</v>
      </c>
      <c r="C140" s="46" t="s">
        <v>12</v>
      </c>
      <c r="D140" s="47">
        <v>80</v>
      </c>
      <c r="E140" s="46" t="s">
        <v>119</v>
      </c>
      <c r="F140" s="304"/>
      <c r="G140" s="304"/>
      <c r="H140" s="304"/>
      <c r="I140" s="304"/>
      <c r="J140" s="304"/>
      <c r="K140" s="332"/>
      <c r="L140" s="332"/>
      <c r="M140" s="332"/>
      <c r="N140" s="332"/>
      <c r="O140" s="304"/>
      <c r="P140" s="332"/>
      <c r="Q140" s="332"/>
      <c r="R140" s="332"/>
      <c r="S140" s="332"/>
      <c r="T140" s="332"/>
      <c r="U140" s="332"/>
      <c r="V140" s="332"/>
    </row>
    <row r="141" spans="2:26">
      <c r="B141" s="45" t="s">
        <v>21</v>
      </c>
      <c r="C141" s="46" t="s">
        <v>12</v>
      </c>
      <c r="D141" s="47">
        <v>80</v>
      </c>
      <c r="E141" s="46" t="s">
        <v>34</v>
      </c>
      <c r="F141" s="304"/>
      <c r="G141" s="304"/>
      <c r="H141" s="304"/>
      <c r="I141" s="304"/>
      <c r="J141" s="304"/>
      <c r="K141" s="332"/>
      <c r="L141" s="332"/>
      <c r="M141" s="332"/>
      <c r="N141" s="332"/>
      <c r="O141" s="304"/>
      <c r="P141" s="332"/>
      <c r="Q141" s="332"/>
      <c r="R141" s="332"/>
      <c r="S141" s="332"/>
      <c r="T141" s="332"/>
      <c r="U141" s="332"/>
      <c r="V141" s="332"/>
    </row>
    <row r="142" spans="2:26" ht="15.6">
      <c r="B142" s="54" t="s">
        <v>21</v>
      </c>
      <c r="C142" s="55" t="s">
        <v>12</v>
      </c>
      <c r="D142" s="56" t="s">
        <v>120</v>
      </c>
      <c r="E142" s="57" t="s">
        <v>121</v>
      </c>
      <c r="F142" s="307"/>
      <c r="G142" s="307"/>
      <c r="H142" s="307"/>
      <c r="I142" s="307"/>
      <c r="J142" s="333"/>
      <c r="K142" s="334"/>
      <c r="L142" s="335"/>
      <c r="M142" s="335"/>
      <c r="N142" s="335"/>
      <c r="O142" s="333"/>
      <c r="P142" s="334"/>
      <c r="Q142" s="335"/>
      <c r="R142" s="335"/>
      <c r="S142" s="336"/>
      <c r="T142" s="334"/>
      <c r="U142" s="335"/>
      <c r="V142" s="335"/>
      <c r="X142" s="66"/>
      <c r="Z142" s="66"/>
    </row>
    <row r="143" spans="2:26">
      <c r="B143" s="45" t="s">
        <v>21</v>
      </c>
      <c r="C143" s="46" t="s">
        <v>12</v>
      </c>
      <c r="D143" s="47">
        <v>90</v>
      </c>
      <c r="E143" s="46" t="s">
        <v>31</v>
      </c>
      <c r="F143" s="304">
        <v>31</v>
      </c>
      <c r="G143" s="304">
        <v>63069</v>
      </c>
      <c r="H143" s="304">
        <v>63069</v>
      </c>
      <c r="I143" s="305">
        <v>1.8557708999999999E-2</v>
      </c>
      <c r="J143" s="306">
        <v>95.810540000000003</v>
      </c>
      <c r="K143" s="306">
        <v>1.9771829000000001</v>
      </c>
      <c r="L143" s="306">
        <v>91.935339999999997</v>
      </c>
      <c r="M143" s="306">
        <v>99.685749999999999</v>
      </c>
      <c r="N143" s="306">
        <v>17.084849999999999</v>
      </c>
      <c r="O143" s="306">
        <v>106.90734</v>
      </c>
      <c r="P143" s="306">
        <v>1.7757818999999999</v>
      </c>
      <c r="Q143" s="306">
        <v>103.42686999999999</v>
      </c>
      <c r="R143" s="306">
        <v>110.38781</v>
      </c>
      <c r="S143" s="305">
        <v>0.41474889999999998</v>
      </c>
      <c r="T143" s="306">
        <v>4.8818859999999999E-2</v>
      </c>
      <c r="U143" s="305">
        <v>0.32264520000000002</v>
      </c>
      <c r="V143" s="305">
        <v>0.5132236</v>
      </c>
    </row>
    <row r="144" spans="2:26">
      <c r="B144" s="45" t="s">
        <v>21</v>
      </c>
      <c r="C144" s="46" t="s">
        <v>12</v>
      </c>
      <c r="D144" s="47">
        <v>90</v>
      </c>
      <c r="E144" s="46" t="s">
        <v>118</v>
      </c>
      <c r="F144" s="304">
        <v>31</v>
      </c>
      <c r="G144" s="304"/>
      <c r="H144" s="304"/>
      <c r="I144" s="305"/>
      <c r="J144" s="306"/>
      <c r="K144" s="306"/>
      <c r="L144" s="306"/>
      <c r="M144" s="306"/>
      <c r="N144" s="306"/>
      <c r="O144" s="306"/>
      <c r="P144" s="306"/>
      <c r="Q144" s="306"/>
      <c r="R144" s="306"/>
      <c r="S144" s="305"/>
      <c r="T144" s="306"/>
      <c r="U144" s="305"/>
      <c r="V144" s="305"/>
    </row>
    <row r="145" spans="2:26">
      <c r="B145" s="45" t="s">
        <v>21</v>
      </c>
      <c r="C145" s="46" t="s">
        <v>12</v>
      </c>
      <c r="D145" s="47">
        <v>90</v>
      </c>
      <c r="E145" s="46" t="s">
        <v>119</v>
      </c>
      <c r="F145" s="304">
        <v>31</v>
      </c>
      <c r="G145" s="304"/>
      <c r="H145" s="304"/>
      <c r="I145" s="305"/>
      <c r="J145" s="306"/>
      <c r="K145" s="306"/>
      <c r="L145" s="306"/>
      <c r="M145" s="306"/>
      <c r="N145" s="306"/>
      <c r="O145" s="306"/>
      <c r="P145" s="306"/>
      <c r="Q145" s="306"/>
      <c r="R145" s="306"/>
      <c r="S145" s="305"/>
      <c r="T145" s="306"/>
      <c r="U145" s="305"/>
      <c r="V145" s="305"/>
    </row>
    <row r="146" spans="2:26">
      <c r="B146" s="45" t="s">
        <v>21</v>
      </c>
      <c r="C146" s="46" t="s">
        <v>12</v>
      </c>
      <c r="D146" s="47">
        <v>90</v>
      </c>
      <c r="E146" s="46" t="s">
        <v>34</v>
      </c>
      <c r="F146" s="304">
        <v>31</v>
      </c>
      <c r="G146" s="304"/>
      <c r="H146" s="304"/>
      <c r="I146" s="305"/>
      <c r="J146" s="306"/>
      <c r="K146" s="306"/>
      <c r="L146" s="306"/>
      <c r="M146" s="306"/>
      <c r="N146" s="306"/>
      <c r="O146" s="306"/>
      <c r="P146" s="306"/>
      <c r="Q146" s="306"/>
      <c r="R146" s="306"/>
      <c r="S146" s="305"/>
      <c r="T146" s="306"/>
      <c r="U146" s="305"/>
      <c r="V146" s="305"/>
    </row>
    <row r="147" spans="2:26" ht="15.6">
      <c r="B147" s="54" t="s">
        <v>21</v>
      </c>
      <c r="C147" s="55" t="s">
        <v>12</v>
      </c>
      <c r="D147" s="56" t="s">
        <v>122</v>
      </c>
      <c r="E147" s="57" t="s">
        <v>121</v>
      </c>
      <c r="F147" s="307">
        <v>31</v>
      </c>
      <c r="G147" s="307">
        <v>83970</v>
      </c>
      <c r="H147" s="307">
        <v>83970</v>
      </c>
      <c r="I147" s="308"/>
      <c r="J147" s="309"/>
      <c r="K147" s="310"/>
      <c r="L147" s="309"/>
      <c r="M147" s="309"/>
      <c r="N147" s="309"/>
      <c r="O147" s="309"/>
      <c r="P147" s="310"/>
      <c r="Q147" s="309"/>
      <c r="R147" s="309"/>
      <c r="S147" s="308"/>
      <c r="T147" s="310"/>
      <c r="U147" s="308"/>
      <c r="V147" s="308"/>
      <c r="X147" s="66"/>
      <c r="Z147" s="66"/>
    </row>
    <row r="148" spans="2:26">
      <c r="B148" s="45" t="s">
        <v>21</v>
      </c>
      <c r="C148" s="46" t="s">
        <v>12</v>
      </c>
      <c r="D148" s="47">
        <v>100</v>
      </c>
      <c r="E148" s="46" t="s">
        <v>31</v>
      </c>
      <c r="F148" s="304"/>
      <c r="G148" s="304"/>
      <c r="H148" s="304"/>
      <c r="I148" s="304"/>
      <c r="J148" s="304"/>
      <c r="K148" s="332"/>
      <c r="L148" s="332"/>
      <c r="M148" s="332"/>
      <c r="N148" s="332"/>
      <c r="O148" s="304"/>
      <c r="P148" s="332"/>
      <c r="Q148" s="332"/>
      <c r="R148" s="332"/>
      <c r="S148" s="332"/>
      <c r="T148" s="332"/>
      <c r="U148" s="332"/>
      <c r="V148" s="332"/>
    </row>
    <row r="149" spans="2:26">
      <c r="B149" s="45" t="s">
        <v>21</v>
      </c>
      <c r="C149" s="46" t="s">
        <v>12</v>
      </c>
      <c r="D149" s="47">
        <v>100</v>
      </c>
      <c r="E149" s="46" t="s">
        <v>118</v>
      </c>
      <c r="F149" s="304"/>
      <c r="G149" s="304"/>
      <c r="H149" s="304"/>
      <c r="I149" s="304"/>
      <c r="J149" s="304"/>
      <c r="K149" s="332"/>
      <c r="L149" s="332"/>
      <c r="M149" s="332"/>
      <c r="N149" s="332"/>
      <c r="O149" s="304"/>
      <c r="P149" s="332"/>
      <c r="Q149" s="332"/>
      <c r="R149" s="332"/>
      <c r="S149" s="332"/>
      <c r="T149" s="332"/>
      <c r="U149" s="332"/>
      <c r="V149" s="332"/>
    </row>
    <row r="150" spans="2:26">
      <c r="B150" s="45" t="s">
        <v>21</v>
      </c>
      <c r="C150" s="46" t="s">
        <v>12</v>
      </c>
      <c r="D150" s="47">
        <v>100</v>
      </c>
      <c r="E150" s="46" t="s">
        <v>119</v>
      </c>
      <c r="F150" s="304"/>
      <c r="G150" s="304"/>
      <c r="H150" s="304"/>
      <c r="I150" s="304"/>
      <c r="J150" s="304"/>
      <c r="K150" s="332"/>
      <c r="L150" s="332"/>
      <c r="M150" s="332"/>
      <c r="N150" s="332"/>
      <c r="O150" s="304"/>
      <c r="P150" s="332"/>
      <c r="Q150" s="332"/>
      <c r="R150" s="332"/>
      <c r="S150" s="332"/>
      <c r="T150" s="332"/>
      <c r="U150" s="332"/>
      <c r="V150" s="332"/>
    </row>
    <row r="151" spans="2:26">
      <c r="B151" s="45" t="s">
        <v>21</v>
      </c>
      <c r="C151" s="46" t="s">
        <v>12</v>
      </c>
      <c r="D151" s="47">
        <v>100</v>
      </c>
      <c r="E151" s="46" t="s">
        <v>34</v>
      </c>
      <c r="F151" s="304"/>
      <c r="G151" s="304"/>
      <c r="H151" s="304"/>
      <c r="I151" s="304"/>
      <c r="J151" s="304"/>
      <c r="K151" s="332"/>
      <c r="L151" s="332"/>
      <c r="M151" s="332"/>
      <c r="N151" s="332"/>
      <c r="O151" s="304"/>
      <c r="P151" s="332"/>
      <c r="Q151" s="332"/>
      <c r="R151" s="332"/>
      <c r="S151" s="332"/>
      <c r="T151" s="332"/>
      <c r="U151" s="332"/>
      <c r="V151" s="332"/>
    </row>
    <row r="152" spans="2:26" ht="15.6">
      <c r="B152" s="54" t="s">
        <v>21</v>
      </c>
      <c r="C152" s="55" t="s">
        <v>12</v>
      </c>
      <c r="D152" s="56" t="s">
        <v>123</v>
      </c>
      <c r="E152" s="57" t="s">
        <v>121</v>
      </c>
      <c r="F152" s="307"/>
      <c r="G152" s="307"/>
      <c r="H152" s="307"/>
      <c r="I152" s="307"/>
      <c r="J152" s="333"/>
      <c r="K152" s="334"/>
      <c r="L152" s="335"/>
      <c r="M152" s="335"/>
      <c r="N152" s="335"/>
      <c r="O152" s="333"/>
      <c r="P152" s="334"/>
      <c r="Q152" s="335"/>
      <c r="R152" s="335"/>
      <c r="S152" s="336"/>
      <c r="T152" s="334"/>
      <c r="U152" s="335"/>
      <c r="V152" s="335"/>
      <c r="X152" s="66"/>
      <c r="Z152" s="66"/>
    </row>
    <row r="153" spans="2:26" ht="15.6">
      <c r="B153" s="54" t="s">
        <v>21</v>
      </c>
      <c r="C153" s="55" t="s">
        <v>12</v>
      </c>
      <c r="D153" s="67" t="s">
        <v>127</v>
      </c>
      <c r="E153" s="68" t="s">
        <v>31</v>
      </c>
      <c r="F153" s="307"/>
      <c r="G153" s="307"/>
      <c r="H153" s="307"/>
      <c r="I153" s="307"/>
      <c r="J153" s="333"/>
      <c r="K153" s="338"/>
      <c r="L153" s="335"/>
      <c r="M153" s="335"/>
      <c r="N153" s="335"/>
      <c r="O153" s="333"/>
      <c r="P153" s="338"/>
      <c r="Q153" s="335"/>
      <c r="R153" s="335"/>
      <c r="S153" s="336"/>
      <c r="T153" s="338"/>
      <c r="U153" s="335"/>
      <c r="V153" s="335"/>
      <c r="X153" s="66"/>
      <c r="Z153" s="66"/>
    </row>
    <row r="154" spans="2:26" ht="15.6">
      <c r="B154" s="54" t="s">
        <v>21</v>
      </c>
      <c r="C154" s="55" t="s">
        <v>12</v>
      </c>
      <c r="D154" s="67" t="s">
        <v>127</v>
      </c>
      <c r="E154" s="68" t="s">
        <v>118</v>
      </c>
      <c r="F154" s="307"/>
      <c r="G154" s="307"/>
      <c r="H154" s="307"/>
      <c r="I154" s="307"/>
      <c r="J154" s="333"/>
      <c r="K154" s="338"/>
      <c r="L154" s="335"/>
      <c r="M154" s="335"/>
      <c r="N154" s="335"/>
      <c r="O154" s="333"/>
      <c r="P154" s="338"/>
      <c r="Q154" s="335"/>
      <c r="R154" s="335"/>
      <c r="S154" s="336"/>
      <c r="T154" s="338"/>
      <c r="U154" s="335"/>
      <c r="V154" s="335"/>
      <c r="X154" s="66"/>
      <c r="Z154" s="66"/>
    </row>
    <row r="155" spans="2:26" ht="15.6">
      <c r="B155" s="54" t="s">
        <v>21</v>
      </c>
      <c r="C155" s="55" t="s">
        <v>12</v>
      </c>
      <c r="D155" s="67" t="s">
        <v>127</v>
      </c>
      <c r="E155" s="68" t="s">
        <v>119</v>
      </c>
      <c r="F155" s="307"/>
      <c r="G155" s="307"/>
      <c r="H155" s="307"/>
      <c r="I155" s="307"/>
      <c r="J155" s="333"/>
      <c r="K155" s="338"/>
      <c r="L155" s="335"/>
      <c r="M155" s="335"/>
      <c r="N155" s="335"/>
      <c r="O155" s="333"/>
      <c r="P155" s="338"/>
      <c r="Q155" s="335"/>
      <c r="R155" s="335"/>
      <c r="S155" s="336"/>
      <c r="T155" s="338"/>
      <c r="U155" s="335"/>
      <c r="V155" s="335"/>
      <c r="X155" s="66"/>
      <c r="Z155" s="66"/>
    </row>
    <row r="156" spans="2:26" ht="15.6">
      <c r="B156" s="54" t="s">
        <v>21</v>
      </c>
      <c r="C156" s="55" t="s">
        <v>12</v>
      </c>
      <c r="D156" s="67" t="s">
        <v>127</v>
      </c>
      <c r="E156" s="68" t="s">
        <v>34</v>
      </c>
      <c r="F156" s="307"/>
      <c r="G156" s="307"/>
      <c r="H156" s="307"/>
      <c r="I156" s="307"/>
      <c r="J156" s="333"/>
      <c r="K156" s="338"/>
      <c r="L156" s="335"/>
      <c r="M156" s="335"/>
      <c r="N156" s="335"/>
      <c r="O156" s="333"/>
      <c r="P156" s="338"/>
      <c r="Q156" s="335"/>
      <c r="R156" s="335"/>
      <c r="S156" s="336"/>
      <c r="T156" s="338"/>
      <c r="U156" s="335"/>
      <c r="V156" s="335"/>
      <c r="X156" s="66"/>
      <c r="Z156" s="66"/>
    </row>
    <row r="157" spans="2:26" ht="15.6">
      <c r="B157" s="76" t="s">
        <v>21</v>
      </c>
      <c r="C157" s="77" t="s">
        <v>131</v>
      </c>
      <c r="D157" s="78" t="s">
        <v>127</v>
      </c>
      <c r="E157" s="79" t="s">
        <v>121</v>
      </c>
      <c r="F157" s="315"/>
      <c r="G157" s="315"/>
      <c r="H157" s="315"/>
      <c r="I157" s="315"/>
      <c r="J157" s="341"/>
      <c r="K157" s="345"/>
      <c r="L157" s="343"/>
      <c r="M157" s="343"/>
      <c r="N157" s="343"/>
      <c r="O157" s="341"/>
      <c r="P157" s="345"/>
      <c r="Q157" s="343"/>
      <c r="R157" s="343"/>
      <c r="S157" s="344"/>
      <c r="T157" s="345"/>
      <c r="U157" s="343"/>
      <c r="V157" s="343"/>
      <c r="X157" s="66"/>
      <c r="Z157" s="66"/>
    </row>
    <row r="158" spans="2:26">
      <c r="B158" s="45" t="s">
        <v>21</v>
      </c>
      <c r="C158" s="46" t="s">
        <v>10</v>
      </c>
      <c r="D158" s="47">
        <v>30</v>
      </c>
      <c r="E158" s="46" t="s">
        <v>31</v>
      </c>
      <c r="F158" s="304">
        <v>50</v>
      </c>
      <c r="G158" s="304">
        <v>16830</v>
      </c>
      <c r="H158" s="304">
        <v>16830</v>
      </c>
      <c r="I158" s="305">
        <v>2.9879429999999998E-3</v>
      </c>
      <c r="J158" s="306">
        <v>43.71875</v>
      </c>
      <c r="K158" s="306">
        <v>2.0180120000000001</v>
      </c>
      <c r="L158" s="306">
        <v>39.76352</v>
      </c>
      <c r="M158" s="306">
        <v>47.67398</v>
      </c>
      <c r="N158" s="306">
        <v>12.37832</v>
      </c>
      <c r="O158" s="306">
        <v>47.068390000000001</v>
      </c>
      <c r="P158" s="306">
        <v>1.4080533</v>
      </c>
      <c r="Q158" s="306">
        <v>44.308660000000003</v>
      </c>
      <c r="R158" s="306">
        <v>49.828130000000002</v>
      </c>
      <c r="S158" s="305">
        <v>0.15838189999999999</v>
      </c>
      <c r="T158" s="306">
        <v>3.5549650000000002E-2</v>
      </c>
      <c r="U158" s="305">
        <v>0.1000098</v>
      </c>
      <c r="V158" s="305">
        <v>0.2416751</v>
      </c>
    </row>
    <row r="159" spans="2:26">
      <c r="B159" s="45" t="s">
        <v>21</v>
      </c>
      <c r="C159" s="46" t="s">
        <v>10</v>
      </c>
      <c r="D159" s="47">
        <v>30</v>
      </c>
      <c r="E159" s="46" t="s">
        <v>118</v>
      </c>
      <c r="F159" s="304">
        <v>50</v>
      </c>
      <c r="G159" s="304"/>
      <c r="H159" s="304"/>
      <c r="I159" s="305"/>
      <c r="J159" s="306"/>
      <c r="K159" s="306"/>
      <c r="L159" s="306"/>
      <c r="M159" s="306"/>
      <c r="N159" s="306"/>
      <c r="O159" s="306"/>
      <c r="P159" s="306"/>
      <c r="Q159" s="306"/>
      <c r="R159" s="306"/>
      <c r="S159" s="305">
        <v>0.4062904</v>
      </c>
      <c r="T159" s="306">
        <v>3.915093E-2</v>
      </c>
      <c r="U159" s="305">
        <v>0.33182980000000001</v>
      </c>
      <c r="V159" s="305">
        <v>0.48532340000000002</v>
      </c>
    </row>
    <row r="160" spans="2:26">
      <c r="B160" s="45" t="s">
        <v>21</v>
      </c>
      <c r="C160" s="46" t="s">
        <v>10</v>
      </c>
      <c r="D160" s="47">
        <v>30</v>
      </c>
      <c r="E160" s="46" t="s">
        <v>119</v>
      </c>
      <c r="F160" s="304">
        <v>50</v>
      </c>
      <c r="G160" s="304"/>
      <c r="H160" s="304"/>
      <c r="I160" s="305"/>
      <c r="J160" s="306"/>
      <c r="K160" s="306"/>
      <c r="L160" s="306"/>
      <c r="M160" s="306"/>
      <c r="N160" s="306"/>
      <c r="O160" s="306"/>
      <c r="P160" s="306"/>
      <c r="Q160" s="306"/>
      <c r="R160" s="306"/>
      <c r="S160" s="305">
        <v>0.15838189999999999</v>
      </c>
      <c r="T160" s="306">
        <v>3.5549650000000002E-2</v>
      </c>
      <c r="U160" s="305">
        <v>0.1000098</v>
      </c>
      <c r="V160" s="305">
        <v>0.2416751</v>
      </c>
    </row>
    <row r="161" spans="2:26">
      <c r="B161" s="45" t="s">
        <v>21</v>
      </c>
      <c r="C161" s="46" t="s">
        <v>10</v>
      </c>
      <c r="D161" s="47">
        <v>30</v>
      </c>
      <c r="E161" s="46" t="s">
        <v>34</v>
      </c>
      <c r="F161" s="304">
        <v>50</v>
      </c>
      <c r="G161" s="304"/>
      <c r="H161" s="304"/>
      <c r="I161" s="305"/>
      <c r="J161" s="306"/>
      <c r="K161" s="306"/>
      <c r="L161" s="306"/>
      <c r="M161" s="306"/>
      <c r="N161" s="306"/>
      <c r="O161" s="306"/>
      <c r="P161" s="306"/>
      <c r="Q161" s="306"/>
      <c r="R161" s="306"/>
      <c r="S161" s="305">
        <v>0.4062904</v>
      </c>
      <c r="T161" s="306">
        <v>3.915093E-2</v>
      </c>
      <c r="U161" s="305">
        <v>0.33182980000000001</v>
      </c>
      <c r="V161" s="305">
        <v>0.48532340000000002</v>
      </c>
    </row>
    <row r="162" spans="2:26" ht="15.6">
      <c r="B162" s="54" t="s">
        <v>21</v>
      </c>
      <c r="C162" s="55" t="s">
        <v>10</v>
      </c>
      <c r="D162" s="56" t="s">
        <v>132</v>
      </c>
      <c r="E162" s="57" t="s">
        <v>121</v>
      </c>
      <c r="F162" s="307">
        <v>50</v>
      </c>
      <c r="G162" s="307">
        <v>20316</v>
      </c>
      <c r="H162" s="307">
        <v>20316</v>
      </c>
      <c r="I162" s="308"/>
      <c r="J162" s="309"/>
      <c r="K162" s="313"/>
      <c r="L162" s="309"/>
      <c r="M162" s="309"/>
      <c r="N162" s="309"/>
      <c r="O162" s="309"/>
      <c r="P162" s="313"/>
      <c r="Q162" s="309"/>
      <c r="R162" s="309"/>
      <c r="S162" s="308"/>
      <c r="T162" s="313"/>
      <c r="U162" s="308"/>
      <c r="V162" s="308"/>
      <c r="X162" s="66"/>
      <c r="Z162" s="66"/>
    </row>
    <row r="163" spans="2:26">
      <c r="B163" s="45" t="s">
        <v>21</v>
      </c>
      <c r="C163" s="46" t="s">
        <v>10</v>
      </c>
      <c r="D163" s="47">
        <v>50</v>
      </c>
      <c r="E163" s="46" t="s">
        <v>31</v>
      </c>
      <c r="F163" s="304">
        <v>38</v>
      </c>
      <c r="G163" s="304">
        <v>26735</v>
      </c>
      <c r="H163" s="304">
        <v>26735</v>
      </c>
      <c r="I163" s="305">
        <v>5.4991600000000003E-3</v>
      </c>
      <c r="J163" s="306">
        <v>54.730640000000001</v>
      </c>
      <c r="K163" s="306">
        <v>1.4072846999999999</v>
      </c>
      <c r="L163" s="306">
        <v>51.97242</v>
      </c>
      <c r="M163" s="306">
        <v>57.488869999999999</v>
      </c>
      <c r="N163" s="306">
        <v>14.872479999999999</v>
      </c>
      <c r="O163" s="306">
        <v>57.756880000000002</v>
      </c>
      <c r="P163" s="306">
        <v>1.3066215000000001</v>
      </c>
      <c r="Q163" s="306">
        <v>55.195950000000003</v>
      </c>
      <c r="R163" s="306">
        <v>60.317810000000001</v>
      </c>
      <c r="S163" s="305">
        <v>0.4062904</v>
      </c>
      <c r="T163" s="306">
        <v>3.915093E-2</v>
      </c>
      <c r="U163" s="305">
        <v>0.33182980000000001</v>
      </c>
      <c r="V163" s="305">
        <v>0.48532340000000002</v>
      </c>
    </row>
    <row r="164" spans="2:26">
      <c r="B164" s="45" t="s">
        <v>21</v>
      </c>
      <c r="C164" s="46" t="s">
        <v>10</v>
      </c>
      <c r="D164" s="47">
        <v>50</v>
      </c>
      <c r="E164" s="46" t="s">
        <v>118</v>
      </c>
      <c r="F164" s="304">
        <v>38</v>
      </c>
      <c r="G164" s="304"/>
      <c r="H164" s="304"/>
      <c r="I164" s="305"/>
      <c r="J164" s="306"/>
      <c r="K164" s="306"/>
      <c r="L164" s="306"/>
      <c r="M164" s="306"/>
      <c r="N164" s="306"/>
      <c r="O164" s="306"/>
      <c r="P164" s="306"/>
      <c r="Q164" s="306"/>
      <c r="R164" s="306"/>
      <c r="S164" s="305"/>
      <c r="T164" s="306"/>
      <c r="U164" s="305"/>
      <c r="V164" s="305"/>
    </row>
    <row r="165" spans="2:26">
      <c r="B165" s="45" t="s">
        <v>21</v>
      </c>
      <c r="C165" s="46" t="s">
        <v>10</v>
      </c>
      <c r="D165" s="47">
        <v>50</v>
      </c>
      <c r="E165" s="46" t="s">
        <v>119</v>
      </c>
      <c r="F165" s="304">
        <v>38</v>
      </c>
      <c r="G165" s="304"/>
      <c r="H165" s="304"/>
      <c r="I165" s="305"/>
      <c r="J165" s="306"/>
      <c r="K165" s="306"/>
      <c r="L165" s="306"/>
      <c r="M165" s="306"/>
      <c r="N165" s="306"/>
      <c r="O165" s="306"/>
      <c r="P165" s="306"/>
      <c r="Q165" s="306"/>
      <c r="R165" s="306"/>
      <c r="S165" s="305"/>
      <c r="T165" s="306"/>
      <c r="U165" s="305"/>
      <c r="V165" s="305"/>
    </row>
    <row r="166" spans="2:26">
      <c r="B166" s="45" t="s">
        <v>21</v>
      </c>
      <c r="C166" s="46" t="s">
        <v>10</v>
      </c>
      <c r="D166" s="47">
        <v>50</v>
      </c>
      <c r="E166" s="46" t="s">
        <v>34</v>
      </c>
      <c r="F166" s="304">
        <v>38</v>
      </c>
      <c r="G166" s="304"/>
      <c r="H166" s="304"/>
      <c r="I166" s="305"/>
      <c r="J166" s="306"/>
      <c r="K166" s="306"/>
      <c r="L166" s="306"/>
      <c r="M166" s="306"/>
      <c r="N166" s="306"/>
      <c r="O166" s="306"/>
      <c r="P166" s="306"/>
      <c r="Q166" s="306"/>
      <c r="R166" s="306"/>
      <c r="S166" s="305"/>
      <c r="T166" s="306"/>
      <c r="U166" s="305"/>
      <c r="V166" s="305"/>
    </row>
    <row r="167" spans="2:26" ht="15.6">
      <c r="B167" s="54" t="s">
        <v>21</v>
      </c>
      <c r="C167" s="55" t="s">
        <v>10</v>
      </c>
      <c r="D167" s="56" t="s">
        <v>133</v>
      </c>
      <c r="E167" s="57" t="s">
        <v>121</v>
      </c>
      <c r="F167" s="307">
        <v>38</v>
      </c>
      <c r="G167" s="307">
        <v>32546</v>
      </c>
      <c r="H167" s="307">
        <v>32546</v>
      </c>
      <c r="I167" s="308"/>
      <c r="J167" s="309"/>
      <c r="K167" s="313"/>
      <c r="L167" s="309"/>
      <c r="M167" s="309"/>
      <c r="N167" s="309"/>
      <c r="O167" s="309"/>
      <c r="P167" s="313"/>
      <c r="Q167" s="309"/>
      <c r="R167" s="309"/>
      <c r="S167" s="308"/>
      <c r="T167" s="313"/>
      <c r="U167" s="308"/>
      <c r="V167" s="308"/>
      <c r="X167" s="66"/>
      <c r="Z167" s="66"/>
    </row>
    <row r="168" spans="2:26">
      <c r="B168" s="45" t="s">
        <v>21</v>
      </c>
      <c r="C168" s="46" t="s">
        <v>10</v>
      </c>
      <c r="D168" s="47">
        <v>70</v>
      </c>
      <c r="E168" s="46" t="s">
        <v>31</v>
      </c>
      <c r="F168" s="304"/>
      <c r="G168" s="304"/>
      <c r="H168" s="304"/>
      <c r="I168" s="304"/>
      <c r="J168" s="304"/>
      <c r="K168" s="332"/>
      <c r="L168" s="332"/>
      <c r="M168" s="332"/>
      <c r="N168" s="332"/>
      <c r="O168" s="304"/>
      <c r="P168" s="332"/>
      <c r="Q168" s="332"/>
      <c r="R168" s="332"/>
      <c r="S168" s="332"/>
      <c r="T168" s="332"/>
      <c r="U168" s="332"/>
      <c r="V168" s="332"/>
    </row>
    <row r="169" spans="2:26">
      <c r="B169" s="45" t="s">
        <v>21</v>
      </c>
      <c r="C169" s="46" t="s">
        <v>10</v>
      </c>
      <c r="D169" s="47">
        <v>70</v>
      </c>
      <c r="E169" s="46" t="s">
        <v>118</v>
      </c>
      <c r="F169" s="304"/>
      <c r="G169" s="304"/>
      <c r="H169" s="304"/>
      <c r="I169" s="304"/>
      <c r="J169" s="304"/>
      <c r="K169" s="332"/>
      <c r="L169" s="332"/>
      <c r="M169" s="332"/>
      <c r="N169" s="332"/>
      <c r="O169" s="304"/>
      <c r="P169" s="332"/>
      <c r="Q169" s="332"/>
      <c r="R169" s="332"/>
      <c r="S169" s="332"/>
      <c r="T169" s="332"/>
      <c r="U169" s="332"/>
      <c r="V169" s="332"/>
    </row>
    <row r="170" spans="2:26">
      <c r="B170" s="45" t="s">
        <v>21</v>
      </c>
      <c r="C170" s="46" t="s">
        <v>10</v>
      </c>
      <c r="D170" s="47">
        <v>70</v>
      </c>
      <c r="E170" s="46" t="s">
        <v>119</v>
      </c>
      <c r="F170" s="304"/>
      <c r="G170" s="304"/>
      <c r="H170" s="304"/>
      <c r="I170" s="304"/>
      <c r="J170" s="304"/>
      <c r="K170" s="332"/>
      <c r="L170" s="332"/>
      <c r="M170" s="332"/>
      <c r="N170" s="332"/>
      <c r="O170" s="304"/>
      <c r="P170" s="332"/>
      <c r="Q170" s="332"/>
      <c r="R170" s="332"/>
      <c r="S170" s="332"/>
      <c r="T170" s="332"/>
      <c r="U170" s="332"/>
      <c r="V170" s="332"/>
    </row>
    <row r="171" spans="2:26">
      <c r="B171" s="45" t="s">
        <v>21</v>
      </c>
      <c r="C171" s="46" t="s">
        <v>10</v>
      </c>
      <c r="D171" s="47">
        <v>70</v>
      </c>
      <c r="E171" s="46" t="s">
        <v>34</v>
      </c>
      <c r="F171" s="304"/>
      <c r="G171" s="304"/>
      <c r="H171" s="304"/>
      <c r="I171" s="304"/>
      <c r="J171" s="304"/>
      <c r="K171" s="332"/>
      <c r="L171" s="332"/>
      <c r="M171" s="332"/>
      <c r="N171" s="332"/>
      <c r="O171" s="304"/>
      <c r="P171" s="332"/>
      <c r="Q171" s="332"/>
      <c r="R171" s="332"/>
      <c r="S171" s="332"/>
      <c r="T171" s="332"/>
      <c r="U171" s="332"/>
      <c r="V171" s="332"/>
    </row>
    <row r="172" spans="2:26" ht="15.6">
      <c r="B172" s="54" t="s">
        <v>21</v>
      </c>
      <c r="C172" s="55" t="s">
        <v>10</v>
      </c>
      <c r="D172" s="56" t="s">
        <v>130</v>
      </c>
      <c r="E172" s="57" t="s">
        <v>121</v>
      </c>
      <c r="F172" s="307"/>
      <c r="G172" s="307"/>
      <c r="H172" s="307"/>
      <c r="I172" s="307"/>
      <c r="J172" s="333"/>
      <c r="K172" s="337"/>
      <c r="L172" s="335"/>
      <c r="M172" s="335"/>
      <c r="N172" s="335"/>
      <c r="O172" s="333"/>
      <c r="P172" s="337"/>
      <c r="Q172" s="335"/>
      <c r="R172" s="335"/>
      <c r="S172" s="336"/>
      <c r="T172" s="337"/>
      <c r="U172" s="335"/>
      <c r="V172" s="335"/>
      <c r="X172" s="66"/>
      <c r="Z172" s="66"/>
    </row>
    <row r="173" spans="2:26" ht="15.6">
      <c r="B173" s="54" t="s">
        <v>21</v>
      </c>
      <c r="C173" s="55" t="s">
        <v>10</v>
      </c>
      <c r="D173" s="67" t="s">
        <v>127</v>
      </c>
      <c r="E173" s="68" t="s">
        <v>31</v>
      </c>
      <c r="F173" s="307"/>
      <c r="G173" s="307"/>
      <c r="H173" s="307"/>
      <c r="I173" s="307"/>
      <c r="J173" s="333"/>
      <c r="K173" s="338"/>
      <c r="L173" s="335"/>
      <c r="M173" s="335"/>
      <c r="N173" s="335"/>
      <c r="O173" s="333"/>
      <c r="P173" s="338"/>
      <c r="Q173" s="335"/>
      <c r="R173" s="335"/>
      <c r="S173" s="336"/>
      <c r="T173" s="338"/>
      <c r="U173" s="335"/>
      <c r="V173" s="335"/>
      <c r="X173" s="66"/>
      <c r="Z173" s="66"/>
    </row>
    <row r="174" spans="2:26" ht="15.6">
      <c r="B174" s="54" t="s">
        <v>21</v>
      </c>
      <c r="C174" s="55" t="s">
        <v>10</v>
      </c>
      <c r="D174" s="67" t="s">
        <v>127</v>
      </c>
      <c r="E174" s="68" t="s">
        <v>118</v>
      </c>
      <c r="F174" s="307"/>
      <c r="G174" s="307"/>
      <c r="H174" s="307"/>
      <c r="I174" s="307"/>
      <c r="J174" s="333"/>
      <c r="K174" s="338"/>
      <c r="L174" s="335"/>
      <c r="M174" s="335"/>
      <c r="N174" s="335"/>
      <c r="O174" s="333"/>
      <c r="P174" s="338"/>
      <c r="Q174" s="335"/>
      <c r="R174" s="335"/>
      <c r="S174" s="336"/>
      <c r="T174" s="338"/>
      <c r="U174" s="335"/>
      <c r="V174" s="335"/>
      <c r="X174" s="66"/>
      <c r="Z174" s="66"/>
    </row>
    <row r="175" spans="2:26" ht="15.6">
      <c r="B175" s="54" t="s">
        <v>21</v>
      </c>
      <c r="C175" s="55" t="s">
        <v>10</v>
      </c>
      <c r="D175" s="67" t="s">
        <v>127</v>
      </c>
      <c r="E175" s="68" t="s">
        <v>119</v>
      </c>
      <c r="F175" s="307"/>
      <c r="G175" s="307"/>
      <c r="H175" s="307"/>
      <c r="I175" s="307"/>
      <c r="J175" s="333"/>
      <c r="K175" s="338"/>
      <c r="L175" s="335"/>
      <c r="M175" s="335"/>
      <c r="N175" s="335"/>
      <c r="O175" s="333"/>
      <c r="P175" s="338"/>
      <c r="Q175" s="335"/>
      <c r="R175" s="335"/>
      <c r="S175" s="336"/>
      <c r="T175" s="338"/>
      <c r="U175" s="335"/>
      <c r="V175" s="335"/>
      <c r="X175" s="66"/>
      <c r="Z175" s="66"/>
    </row>
    <row r="176" spans="2:26" ht="15.6">
      <c r="B176" s="54" t="s">
        <v>21</v>
      </c>
      <c r="C176" s="55" t="s">
        <v>10</v>
      </c>
      <c r="D176" s="67" t="s">
        <v>127</v>
      </c>
      <c r="E176" s="68" t="s">
        <v>34</v>
      </c>
      <c r="F176" s="307"/>
      <c r="G176" s="307"/>
      <c r="H176" s="307"/>
      <c r="I176" s="307"/>
      <c r="J176" s="333"/>
      <c r="K176" s="338"/>
      <c r="L176" s="335"/>
      <c r="M176" s="335"/>
      <c r="N176" s="335"/>
      <c r="O176" s="333"/>
      <c r="P176" s="338"/>
      <c r="Q176" s="335"/>
      <c r="R176" s="335"/>
      <c r="S176" s="336"/>
      <c r="T176" s="338"/>
      <c r="U176" s="335"/>
      <c r="V176" s="335"/>
      <c r="X176" s="66"/>
      <c r="Z176" s="66"/>
    </row>
    <row r="177" spans="2:26" ht="15.6">
      <c r="B177" s="76" t="s">
        <v>21</v>
      </c>
      <c r="C177" s="77" t="s">
        <v>134</v>
      </c>
      <c r="D177" s="78" t="s">
        <v>127</v>
      </c>
      <c r="E177" s="79" t="s">
        <v>121</v>
      </c>
      <c r="F177" s="315"/>
      <c r="G177" s="315"/>
      <c r="H177" s="315"/>
      <c r="I177" s="315"/>
      <c r="J177" s="341"/>
      <c r="K177" s="346"/>
      <c r="L177" s="343"/>
      <c r="M177" s="343"/>
      <c r="N177" s="343"/>
      <c r="O177" s="341"/>
      <c r="P177" s="346"/>
      <c r="Q177" s="343"/>
      <c r="R177" s="343"/>
      <c r="S177" s="344"/>
      <c r="T177" s="346"/>
      <c r="U177" s="343"/>
      <c r="V177" s="343"/>
      <c r="X177" s="66"/>
      <c r="Z177" s="66"/>
    </row>
    <row r="178" spans="2:26" ht="15.6">
      <c r="B178" s="76" t="s">
        <v>21</v>
      </c>
      <c r="C178" s="79" t="s">
        <v>135</v>
      </c>
      <c r="D178" s="78" t="s">
        <v>136</v>
      </c>
      <c r="E178" s="77" t="s">
        <v>137</v>
      </c>
      <c r="F178" s="261">
        <v>172</v>
      </c>
      <c r="G178" s="261">
        <v>269311</v>
      </c>
      <c r="H178" s="283">
        <v>269311</v>
      </c>
      <c r="I178" s="284">
        <v>8.352424E-2</v>
      </c>
      <c r="J178" s="316"/>
      <c r="K178" s="263"/>
      <c r="L178" s="316"/>
      <c r="M178" s="316"/>
      <c r="N178" s="316"/>
      <c r="O178" s="316"/>
      <c r="P178" s="263"/>
      <c r="Q178" s="316"/>
      <c r="R178" s="316"/>
      <c r="S178" s="318">
        <v>0.50794300000000003</v>
      </c>
      <c r="T178" s="263">
        <v>1.8707129999999999E-2</v>
      </c>
      <c r="U178" s="318">
        <v>0.47101490000000001</v>
      </c>
      <c r="V178" s="318">
        <v>0.54478470000000001</v>
      </c>
    </row>
    <row r="179" spans="2:26" ht="15.6">
      <c r="B179" s="76" t="s">
        <v>21</v>
      </c>
      <c r="C179" s="79" t="s">
        <v>135</v>
      </c>
      <c r="D179" s="78" t="s">
        <v>136</v>
      </c>
      <c r="E179" s="77" t="s">
        <v>138</v>
      </c>
      <c r="F179" s="261">
        <v>172</v>
      </c>
      <c r="G179" s="261"/>
      <c r="H179" s="283"/>
      <c r="I179" s="284"/>
      <c r="J179" s="316"/>
      <c r="K179" s="263"/>
      <c r="L179" s="316"/>
      <c r="M179" s="316"/>
      <c r="N179" s="316"/>
      <c r="O179" s="316"/>
      <c r="P179" s="263"/>
      <c r="Q179" s="316"/>
      <c r="R179" s="316"/>
      <c r="S179" s="318"/>
      <c r="T179" s="263"/>
      <c r="U179" s="318"/>
      <c r="V179" s="318"/>
    </row>
    <row r="180" spans="2:26" ht="15.6">
      <c r="B180" s="76" t="s">
        <v>21</v>
      </c>
      <c r="C180" s="79" t="s">
        <v>135</v>
      </c>
      <c r="D180" s="78" t="s">
        <v>136</v>
      </c>
      <c r="E180" s="77" t="s">
        <v>139</v>
      </c>
      <c r="F180" s="261">
        <v>172</v>
      </c>
      <c r="G180" s="261"/>
      <c r="H180" s="283"/>
      <c r="I180" s="284"/>
      <c r="J180" s="316"/>
      <c r="K180" s="263"/>
      <c r="L180" s="316"/>
      <c r="M180" s="316"/>
      <c r="N180" s="316"/>
      <c r="O180" s="316"/>
      <c r="P180" s="263"/>
      <c r="Q180" s="316"/>
      <c r="R180" s="316"/>
      <c r="S180" s="318"/>
      <c r="T180" s="263"/>
      <c r="U180" s="318"/>
      <c r="V180" s="318"/>
    </row>
    <row r="181" spans="2:26" ht="15.6">
      <c r="B181" s="76" t="s">
        <v>21</v>
      </c>
      <c r="C181" s="79" t="s">
        <v>135</v>
      </c>
      <c r="D181" s="78" t="s">
        <v>136</v>
      </c>
      <c r="E181" s="77" t="s">
        <v>140</v>
      </c>
      <c r="F181" s="261">
        <v>172</v>
      </c>
      <c r="G181" s="261"/>
      <c r="H181" s="261"/>
      <c r="I181" s="262"/>
      <c r="J181" s="263"/>
      <c r="K181" s="263"/>
      <c r="L181" s="263"/>
      <c r="M181" s="263"/>
      <c r="N181" s="263"/>
      <c r="O181" s="263"/>
      <c r="P181" s="263"/>
      <c r="Q181" s="263"/>
      <c r="R181" s="263"/>
      <c r="S181" s="262"/>
      <c r="T181" s="263"/>
      <c r="U181" s="262"/>
      <c r="V181" s="262"/>
    </row>
    <row r="182" spans="2:26" ht="15.6">
      <c r="B182" s="96" t="s">
        <v>142</v>
      </c>
      <c r="C182" s="97" t="s">
        <v>135</v>
      </c>
      <c r="D182" s="98" t="s">
        <v>136</v>
      </c>
      <c r="E182" s="97" t="s">
        <v>121</v>
      </c>
      <c r="F182" s="319">
        <v>172</v>
      </c>
      <c r="G182" s="319">
        <v>391827</v>
      </c>
      <c r="H182" s="319">
        <v>391827</v>
      </c>
      <c r="I182" s="320"/>
      <c r="J182" s="321"/>
      <c r="K182" s="321"/>
      <c r="L182" s="281"/>
      <c r="M182" s="281"/>
      <c r="N182" s="321"/>
      <c r="O182" s="321"/>
      <c r="P182" s="321"/>
      <c r="Q182" s="281"/>
      <c r="R182" s="281"/>
      <c r="S182" s="320"/>
      <c r="T182" s="321"/>
      <c r="U182" s="280"/>
      <c r="V182" s="280"/>
    </row>
    <row r="183" spans="2:26">
      <c r="B183" s="45" t="s">
        <v>23</v>
      </c>
      <c r="C183" s="46" t="s">
        <v>14</v>
      </c>
      <c r="D183" s="47">
        <v>80</v>
      </c>
      <c r="E183" s="46" t="s">
        <v>31</v>
      </c>
      <c r="F183" s="304"/>
      <c r="G183" s="304"/>
      <c r="H183" s="304"/>
      <c r="I183" s="304"/>
      <c r="J183" s="304"/>
      <c r="K183" s="332"/>
      <c r="L183" s="332"/>
      <c r="M183" s="332"/>
      <c r="N183" s="332"/>
      <c r="O183" s="304"/>
      <c r="P183" s="332"/>
      <c r="Q183" s="332"/>
      <c r="R183" s="332"/>
      <c r="S183" s="332"/>
      <c r="T183" s="332"/>
      <c r="U183" s="332"/>
      <c r="V183" s="332"/>
    </row>
    <row r="184" spans="2:26">
      <c r="B184" s="45" t="s">
        <v>23</v>
      </c>
      <c r="C184" s="46" t="s">
        <v>14</v>
      </c>
      <c r="D184" s="47">
        <v>80</v>
      </c>
      <c r="E184" s="46" t="s">
        <v>118</v>
      </c>
      <c r="F184" s="304"/>
      <c r="G184" s="304"/>
      <c r="H184" s="304"/>
      <c r="I184" s="304"/>
      <c r="J184" s="304"/>
      <c r="K184" s="332"/>
      <c r="L184" s="332"/>
      <c r="M184" s="332"/>
      <c r="N184" s="332"/>
      <c r="O184" s="304"/>
      <c r="P184" s="332"/>
      <c r="Q184" s="332"/>
      <c r="R184" s="332"/>
      <c r="S184" s="332"/>
      <c r="T184" s="332"/>
      <c r="U184" s="332"/>
      <c r="V184" s="332"/>
    </row>
    <row r="185" spans="2:26">
      <c r="B185" s="45" t="s">
        <v>23</v>
      </c>
      <c r="C185" s="46" t="s">
        <v>14</v>
      </c>
      <c r="D185" s="47">
        <v>80</v>
      </c>
      <c r="E185" s="46" t="s">
        <v>119</v>
      </c>
      <c r="F185" s="304"/>
      <c r="G185" s="304"/>
      <c r="H185" s="304"/>
      <c r="I185" s="304"/>
      <c r="J185" s="304"/>
      <c r="K185" s="332"/>
      <c r="L185" s="332"/>
      <c r="M185" s="332"/>
      <c r="N185" s="332"/>
      <c r="O185" s="304"/>
      <c r="P185" s="332"/>
      <c r="Q185" s="332"/>
      <c r="R185" s="332"/>
      <c r="S185" s="332"/>
      <c r="T185" s="332"/>
      <c r="U185" s="332"/>
      <c r="V185" s="332"/>
    </row>
    <row r="186" spans="2:26">
      <c r="B186" s="45" t="s">
        <v>23</v>
      </c>
      <c r="C186" s="46" t="s">
        <v>14</v>
      </c>
      <c r="D186" s="47">
        <v>80</v>
      </c>
      <c r="E186" s="46" t="s">
        <v>34</v>
      </c>
      <c r="F186" s="304"/>
      <c r="G186" s="304"/>
      <c r="H186" s="304"/>
      <c r="I186" s="304"/>
      <c r="J186" s="304"/>
      <c r="K186" s="332"/>
      <c r="L186" s="332"/>
      <c r="M186" s="332"/>
      <c r="N186" s="332"/>
      <c r="O186" s="304"/>
      <c r="P186" s="332"/>
      <c r="Q186" s="332"/>
      <c r="R186" s="332"/>
      <c r="S186" s="332"/>
      <c r="T186" s="332"/>
      <c r="U186" s="332"/>
      <c r="V186" s="332"/>
    </row>
    <row r="187" spans="2:26" s="66" customFormat="1" ht="15.6">
      <c r="B187" s="54" t="s">
        <v>23</v>
      </c>
      <c r="C187" s="55" t="s">
        <v>14</v>
      </c>
      <c r="D187" s="56" t="s">
        <v>120</v>
      </c>
      <c r="E187" s="57" t="s">
        <v>121</v>
      </c>
      <c r="F187" s="307"/>
      <c r="G187" s="307"/>
      <c r="H187" s="307"/>
      <c r="I187" s="307"/>
      <c r="J187" s="333"/>
      <c r="K187" s="334"/>
      <c r="L187" s="335"/>
      <c r="M187" s="335"/>
      <c r="N187" s="335"/>
      <c r="O187" s="333"/>
      <c r="P187" s="334"/>
      <c r="Q187" s="335"/>
      <c r="R187" s="335"/>
      <c r="S187" s="336"/>
      <c r="T187" s="334"/>
      <c r="U187" s="335"/>
      <c r="V187" s="335"/>
    </row>
    <row r="188" spans="2:26">
      <c r="B188" s="45" t="s">
        <v>23</v>
      </c>
      <c r="C188" s="46" t="s">
        <v>14</v>
      </c>
      <c r="D188" s="47">
        <v>90</v>
      </c>
      <c r="E188" s="46" t="s">
        <v>31</v>
      </c>
      <c r="F188" s="304"/>
      <c r="G188" s="304"/>
      <c r="H188" s="304"/>
      <c r="I188" s="304"/>
      <c r="J188" s="304"/>
      <c r="K188" s="332"/>
      <c r="L188" s="332"/>
      <c r="M188" s="332"/>
      <c r="N188" s="332"/>
      <c r="O188" s="304"/>
      <c r="P188" s="332"/>
      <c r="Q188" s="332"/>
      <c r="R188" s="332"/>
      <c r="S188" s="332"/>
      <c r="T188" s="332"/>
      <c r="U188" s="332"/>
      <c r="V188" s="332"/>
    </row>
    <row r="189" spans="2:26">
      <c r="B189" s="45" t="s">
        <v>23</v>
      </c>
      <c r="C189" s="46" t="s">
        <v>14</v>
      </c>
      <c r="D189" s="47">
        <v>90</v>
      </c>
      <c r="E189" s="46" t="s">
        <v>118</v>
      </c>
      <c r="F189" s="304"/>
      <c r="G189" s="304"/>
      <c r="H189" s="304"/>
      <c r="I189" s="304"/>
      <c r="J189" s="304"/>
      <c r="K189" s="332"/>
      <c r="L189" s="332"/>
      <c r="M189" s="332"/>
      <c r="N189" s="332"/>
      <c r="O189" s="304"/>
      <c r="P189" s="332"/>
      <c r="Q189" s="332"/>
      <c r="R189" s="332"/>
      <c r="S189" s="332"/>
      <c r="T189" s="332"/>
      <c r="U189" s="332"/>
      <c r="V189" s="332"/>
    </row>
    <row r="190" spans="2:26">
      <c r="B190" s="45" t="s">
        <v>23</v>
      </c>
      <c r="C190" s="46" t="s">
        <v>14</v>
      </c>
      <c r="D190" s="47">
        <v>90</v>
      </c>
      <c r="E190" s="46" t="s">
        <v>119</v>
      </c>
      <c r="F190" s="304"/>
      <c r="G190" s="304"/>
      <c r="H190" s="304"/>
      <c r="I190" s="304"/>
      <c r="J190" s="304"/>
      <c r="K190" s="332"/>
      <c r="L190" s="332"/>
      <c r="M190" s="332"/>
      <c r="N190" s="332"/>
      <c r="O190" s="304"/>
      <c r="P190" s="332"/>
      <c r="Q190" s="332"/>
      <c r="R190" s="332"/>
      <c r="S190" s="332"/>
      <c r="T190" s="332"/>
      <c r="U190" s="332"/>
      <c r="V190" s="332"/>
    </row>
    <row r="191" spans="2:26">
      <c r="B191" s="45" t="s">
        <v>23</v>
      </c>
      <c r="C191" s="46" t="s">
        <v>14</v>
      </c>
      <c r="D191" s="47">
        <v>90</v>
      </c>
      <c r="E191" s="46" t="s">
        <v>34</v>
      </c>
      <c r="F191" s="304"/>
      <c r="G191" s="304"/>
      <c r="H191" s="304"/>
      <c r="I191" s="304"/>
      <c r="J191" s="304"/>
      <c r="K191" s="332"/>
      <c r="L191" s="332"/>
      <c r="M191" s="332"/>
      <c r="N191" s="332"/>
      <c r="O191" s="304"/>
      <c r="P191" s="332"/>
      <c r="Q191" s="332"/>
      <c r="R191" s="332"/>
      <c r="S191" s="332"/>
      <c r="T191" s="332"/>
      <c r="U191" s="332"/>
      <c r="V191" s="332"/>
    </row>
    <row r="192" spans="2:26" s="66" customFormat="1" ht="15.6">
      <c r="B192" s="54" t="s">
        <v>23</v>
      </c>
      <c r="C192" s="55" t="s">
        <v>14</v>
      </c>
      <c r="D192" s="56" t="s">
        <v>122</v>
      </c>
      <c r="E192" s="57" t="s">
        <v>121</v>
      </c>
      <c r="F192" s="307"/>
      <c r="G192" s="307"/>
      <c r="H192" s="307"/>
      <c r="I192" s="307"/>
      <c r="J192" s="333"/>
      <c r="K192" s="334"/>
      <c r="L192" s="335"/>
      <c r="M192" s="335"/>
      <c r="N192" s="335"/>
      <c r="O192" s="333"/>
      <c r="P192" s="334"/>
      <c r="Q192" s="335"/>
      <c r="R192" s="335"/>
      <c r="S192" s="336"/>
      <c r="T192" s="334"/>
      <c r="U192" s="335"/>
      <c r="V192" s="335"/>
    </row>
    <row r="193" spans="2:22">
      <c r="B193" s="45" t="s">
        <v>23</v>
      </c>
      <c r="C193" s="46" t="s">
        <v>14</v>
      </c>
      <c r="D193" s="47">
        <v>100</v>
      </c>
      <c r="E193" s="46" t="s">
        <v>31</v>
      </c>
      <c r="F193" s="304"/>
      <c r="G193" s="304"/>
      <c r="H193" s="304"/>
      <c r="I193" s="304"/>
      <c r="J193" s="304"/>
      <c r="K193" s="332"/>
      <c r="L193" s="332"/>
      <c r="M193" s="332"/>
      <c r="N193" s="332"/>
      <c r="O193" s="304"/>
      <c r="P193" s="332"/>
      <c r="Q193" s="332"/>
      <c r="R193" s="332"/>
      <c r="S193" s="332"/>
      <c r="T193" s="332"/>
      <c r="U193" s="332"/>
      <c r="V193" s="332"/>
    </row>
    <row r="194" spans="2:22">
      <c r="B194" s="45" t="s">
        <v>23</v>
      </c>
      <c r="C194" s="46" t="s">
        <v>14</v>
      </c>
      <c r="D194" s="47">
        <v>100</v>
      </c>
      <c r="E194" s="46" t="s">
        <v>118</v>
      </c>
      <c r="F194" s="304"/>
      <c r="G194" s="304"/>
      <c r="H194" s="304"/>
      <c r="I194" s="304"/>
      <c r="J194" s="304"/>
      <c r="K194" s="332"/>
      <c r="L194" s="332"/>
      <c r="M194" s="332"/>
      <c r="N194" s="332"/>
      <c r="O194" s="304"/>
      <c r="P194" s="332"/>
      <c r="Q194" s="332"/>
      <c r="R194" s="332"/>
      <c r="S194" s="332"/>
      <c r="T194" s="332"/>
      <c r="U194" s="332"/>
      <c r="V194" s="332"/>
    </row>
    <row r="195" spans="2:22">
      <c r="B195" s="45" t="s">
        <v>23</v>
      </c>
      <c r="C195" s="46" t="s">
        <v>14</v>
      </c>
      <c r="D195" s="47">
        <v>100</v>
      </c>
      <c r="E195" s="46" t="s">
        <v>119</v>
      </c>
      <c r="F195" s="304"/>
      <c r="G195" s="304"/>
      <c r="H195" s="304"/>
      <c r="I195" s="304"/>
      <c r="J195" s="304"/>
      <c r="K195" s="332"/>
      <c r="L195" s="332"/>
      <c r="M195" s="332"/>
      <c r="N195" s="332"/>
      <c r="O195" s="304"/>
      <c r="P195" s="332"/>
      <c r="Q195" s="332"/>
      <c r="R195" s="332"/>
      <c r="S195" s="332"/>
      <c r="T195" s="332"/>
      <c r="U195" s="332"/>
      <c r="V195" s="332"/>
    </row>
    <row r="196" spans="2:22">
      <c r="B196" s="45" t="s">
        <v>23</v>
      </c>
      <c r="C196" s="46" t="s">
        <v>14</v>
      </c>
      <c r="D196" s="47">
        <v>100</v>
      </c>
      <c r="E196" s="46" t="s">
        <v>34</v>
      </c>
      <c r="F196" s="304"/>
      <c r="G196" s="304"/>
      <c r="H196" s="304"/>
      <c r="I196" s="304"/>
      <c r="J196" s="304"/>
      <c r="K196" s="332"/>
      <c r="L196" s="332"/>
      <c r="M196" s="332"/>
      <c r="N196" s="332"/>
      <c r="O196" s="304"/>
      <c r="P196" s="332"/>
      <c r="Q196" s="332"/>
      <c r="R196" s="332"/>
      <c r="S196" s="332"/>
      <c r="T196" s="332"/>
      <c r="U196" s="332"/>
      <c r="V196" s="332"/>
    </row>
    <row r="197" spans="2:22" s="66" customFormat="1" ht="15.6">
      <c r="B197" s="54" t="s">
        <v>23</v>
      </c>
      <c r="C197" s="55" t="s">
        <v>14</v>
      </c>
      <c r="D197" s="56" t="s">
        <v>123</v>
      </c>
      <c r="E197" s="57" t="s">
        <v>121</v>
      </c>
      <c r="F197" s="307"/>
      <c r="G197" s="307"/>
      <c r="H197" s="307"/>
      <c r="I197" s="307"/>
      <c r="J197" s="333"/>
      <c r="K197" s="334"/>
      <c r="L197" s="335"/>
      <c r="M197" s="335"/>
      <c r="N197" s="335"/>
      <c r="O197" s="333"/>
      <c r="P197" s="334"/>
      <c r="Q197" s="335"/>
      <c r="R197" s="335"/>
      <c r="S197" s="336"/>
      <c r="T197" s="334"/>
      <c r="U197" s="335"/>
      <c r="V197" s="335"/>
    </row>
    <row r="198" spans="2:22">
      <c r="B198" s="45" t="s">
        <v>23</v>
      </c>
      <c r="C198" s="46" t="s">
        <v>14</v>
      </c>
      <c r="D198" s="47">
        <v>110</v>
      </c>
      <c r="E198" s="46" t="s">
        <v>31</v>
      </c>
      <c r="F198" s="304"/>
      <c r="G198" s="304"/>
      <c r="H198" s="304"/>
      <c r="I198" s="304"/>
      <c r="J198" s="304"/>
      <c r="K198" s="332"/>
      <c r="L198" s="332"/>
      <c r="M198" s="332"/>
      <c r="N198" s="332"/>
      <c r="O198" s="304"/>
      <c r="P198" s="332"/>
      <c r="Q198" s="332"/>
      <c r="R198" s="332"/>
      <c r="S198" s="332"/>
      <c r="T198" s="332"/>
      <c r="U198" s="332"/>
      <c r="V198" s="332"/>
    </row>
    <row r="199" spans="2:22">
      <c r="B199" s="45" t="s">
        <v>23</v>
      </c>
      <c r="C199" s="46" t="s">
        <v>14</v>
      </c>
      <c r="D199" s="47">
        <v>110</v>
      </c>
      <c r="E199" s="46" t="s">
        <v>118</v>
      </c>
      <c r="F199" s="304"/>
      <c r="G199" s="304"/>
      <c r="H199" s="304"/>
      <c r="I199" s="304"/>
      <c r="J199" s="304"/>
      <c r="K199" s="332"/>
      <c r="L199" s="332"/>
      <c r="M199" s="332"/>
      <c r="N199" s="332"/>
      <c r="O199" s="304"/>
      <c r="P199" s="332"/>
      <c r="Q199" s="332"/>
      <c r="R199" s="332"/>
      <c r="S199" s="332"/>
      <c r="T199" s="332"/>
      <c r="U199" s="332"/>
      <c r="V199" s="332"/>
    </row>
    <row r="200" spans="2:22">
      <c r="B200" s="45" t="s">
        <v>23</v>
      </c>
      <c r="C200" s="46" t="s">
        <v>14</v>
      </c>
      <c r="D200" s="47">
        <v>110</v>
      </c>
      <c r="E200" s="46" t="s">
        <v>119</v>
      </c>
      <c r="F200" s="304"/>
      <c r="G200" s="304"/>
      <c r="H200" s="304"/>
      <c r="I200" s="304"/>
      <c r="J200" s="304"/>
      <c r="K200" s="332"/>
      <c r="L200" s="332"/>
      <c r="M200" s="332"/>
      <c r="N200" s="332"/>
      <c r="O200" s="304"/>
      <c r="P200" s="332"/>
      <c r="Q200" s="332"/>
      <c r="R200" s="332"/>
      <c r="S200" s="332"/>
      <c r="T200" s="332"/>
      <c r="U200" s="332"/>
      <c r="V200" s="332"/>
    </row>
    <row r="201" spans="2:22">
      <c r="B201" s="45" t="s">
        <v>23</v>
      </c>
      <c r="C201" s="46" t="s">
        <v>14</v>
      </c>
      <c r="D201" s="47">
        <v>110</v>
      </c>
      <c r="E201" s="46" t="s">
        <v>34</v>
      </c>
      <c r="F201" s="304"/>
      <c r="G201" s="304"/>
      <c r="H201" s="304"/>
      <c r="I201" s="304"/>
      <c r="J201" s="304"/>
      <c r="K201" s="332"/>
      <c r="L201" s="332"/>
      <c r="M201" s="332"/>
      <c r="N201" s="332"/>
      <c r="O201" s="304"/>
      <c r="P201" s="332"/>
      <c r="Q201" s="332"/>
      <c r="R201" s="332"/>
      <c r="S201" s="332"/>
      <c r="T201" s="332"/>
      <c r="U201" s="332"/>
      <c r="V201" s="332"/>
    </row>
    <row r="202" spans="2:22" s="66" customFormat="1" ht="15.6">
      <c r="B202" s="54" t="s">
        <v>23</v>
      </c>
      <c r="C202" s="55" t="s">
        <v>14</v>
      </c>
      <c r="D202" s="56" t="s">
        <v>124</v>
      </c>
      <c r="E202" s="57" t="s">
        <v>121</v>
      </c>
      <c r="F202" s="307"/>
      <c r="G202" s="307"/>
      <c r="H202" s="307"/>
      <c r="I202" s="307"/>
      <c r="J202" s="333"/>
      <c r="K202" s="334"/>
      <c r="L202" s="335"/>
      <c r="M202" s="335"/>
      <c r="N202" s="335"/>
      <c r="O202" s="333"/>
      <c r="P202" s="334"/>
      <c r="Q202" s="335"/>
      <c r="R202" s="335"/>
      <c r="S202" s="336"/>
      <c r="T202" s="334"/>
      <c r="U202" s="335"/>
      <c r="V202" s="335"/>
    </row>
    <row r="203" spans="2:22">
      <c r="B203" s="45" t="s">
        <v>23</v>
      </c>
      <c r="C203" s="46" t="s">
        <v>14</v>
      </c>
      <c r="D203" s="47">
        <v>120</v>
      </c>
      <c r="E203" s="46" t="s">
        <v>31</v>
      </c>
      <c r="F203" s="304">
        <v>27</v>
      </c>
      <c r="G203" s="304">
        <v>277429</v>
      </c>
      <c r="H203" s="304">
        <v>277429</v>
      </c>
      <c r="I203" s="305">
        <v>9.6631910000000001E-2</v>
      </c>
      <c r="J203" s="306">
        <v>120.03364999999999</v>
      </c>
      <c r="K203" s="306">
        <v>0.61451639999999996</v>
      </c>
      <c r="L203" s="306">
        <v>118.82922000000001</v>
      </c>
      <c r="M203" s="306">
        <v>121.23808</v>
      </c>
      <c r="N203" s="306">
        <v>13.88341</v>
      </c>
      <c r="O203" s="306">
        <v>130.98497</v>
      </c>
      <c r="P203" s="306">
        <v>0.90731050000000002</v>
      </c>
      <c r="Q203" s="306">
        <v>129.20667</v>
      </c>
      <c r="R203" s="306">
        <v>132.76327000000001</v>
      </c>
      <c r="S203" s="305">
        <v>0.53355710000000001</v>
      </c>
      <c r="T203" s="306">
        <v>1.9311269999999998E-2</v>
      </c>
      <c r="U203" s="305">
        <v>0.4952898</v>
      </c>
      <c r="V203" s="305">
        <v>0.57143339999999998</v>
      </c>
    </row>
    <row r="204" spans="2:22">
      <c r="B204" s="45" t="s">
        <v>23</v>
      </c>
      <c r="C204" s="46" t="s">
        <v>14</v>
      </c>
      <c r="D204" s="47">
        <v>120</v>
      </c>
      <c r="E204" s="46" t="s">
        <v>118</v>
      </c>
      <c r="F204" s="304">
        <v>27</v>
      </c>
      <c r="G204" s="304"/>
      <c r="H204" s="304"/>
      <c r="I204" s="305"/>
      <c r="J204" s="306"/>
      <c r="K204" s="306"/>
      <c r="L204" s="306"/>
      <c r="M204" s="306"/>
      <c r="N204" s="306"/>
      <c r="O204" s="306"/>
      <c r="P204" s="306"/>
      <c r="Q204" s="306"/>
      <c r="R204" s="306"/>
      <c r="S204" s="305"/>
      <c r="T204" s="306"/>
      <c r="U204" s="305"/>
      <c r="V204" s="305"/>
    </row>
    <row r="205" spans="2:22">
      <c r="B205" s="45" t="s">
        <v>23</v>
      </c>
      <c r="C205" s="46" t="s">
        <v>14</v>
      </c>
      <c r="D205" s="47">
        <v>120</v>
      </c>
      <c r="E205" s="46" t="s">
        <v>119</v>
      </c>
      <c r="F205" s="304">
        <v>27</v>
      </c>
      <c r="G205" s="304"/>
      <c r="H205" s="304"/>
      <c r="I205" s="305"/>
      <c r="J205" s="306"/>
      <c r="K205" s="306"/>
      <c r="L205" s="306"/>
      <c r="M205" s="306"/>
      <c r="N205" s="306"/>
      <c r="O205" s="306"/>
      <c r="P205" s="306"/>
      <c r="Q205" s="306"/>
      <c r="R205" s="306"/>
      <c r="S205" s="305"/>
      <c r="T205" s="306"/>
      <c r="U205" s="305"/>
      <c r="V205" s="305"/>
    </row>
    <row r="206" spans="2:22">
      <c r="B206" s="45" t="s">
        <v>23</v>
      </c>
      <c r="C206" s="46" t="s">
        <v>14</v>
      </c>
      <c r="D206" s="47">
        <v>120</v>
      </c>
      <c r="E206" s="46" t="s">
        <v>34</v>
      </c>
      <c r="F206" s="304">
        <v>27</v>
      </c>
      <c r="G206" s="304"/>
      <c r="H206" s="304"/>
      <c r="I206" s="305"/>
      <c r="J206" s="306"/>
      <c r="K206" s="306"/>
      <c r="L206" s="306"/>
      <c r="M206" s="306"/>
      <c r="N206" s="306"/>
      <c r="O206" s="306"/>
      <c r="P206" s="306"/>
      <c r="Q206" s="306"/>
      <c r="R206" s="306"/>
      <c r="S206" s="305"/>
      <c r="T206" s="306"/>
      <c r="U206" s="305"/>
      <c r="V206" s="305"/>
    </row>
    <row r="207" spans="2:22" s="66" customFormat="1" ht="15.6">
      <c r="B207" s="54" t="s">
        <v>23</v>
      </c>
      <c r="C207" s="55" t="s">
        <v>14</v>
      </c>
      <c r="D207" s="56" t="s">
        <v>125</v>
      </c>
      <c r="E207" s="57" t="s">
        <v>121</v>
      </c>
      <c r="F207" s="307">
        <v>27</v>
      </c>
      <c r="G207" s="307">
        <v>318666</v>
      </c>
      <c r="H207" s="307">
        <v>318666</v>
      </c>
      <c r="I207" s="308"/>
      <c r="J207" s="309"/>
      <c r="K207" s="310"/>
      <c r="L207" s="309"/>
      <c r="M207" s="309"/>
      <c r="N207" s="309"/>
      <c r="O207" s="309"/>
      <c r="P207" s="310"/>
      <c r="Q207" s="309"/>
      <c r="R207" s="309"/>
      <c r="S207" s="308"/>
      <c r="T207" s="310"/>
      <c r="U207" s="308"/>
      <c r="V207" s="308"/>
    </row>
    <row r="208" spans="2:22">
      <c r="B208" s="45" t="s">
        <v>23</v>
      </c>
      <c r="C208" s="46" t="s">
        <v>14</v>
      </c>
      <c r="D208" s="47">
        <v>130</v>
      </c>
      <c r="E208" s="46" t="s">
        <v>31</v>
      </c>
      <c r="F208" s="304"/>
      <c r="G208" s="304"/>
      <c r="H208" s="304"/>
      <c r="I208" s="304"/>
      <c r="J208" s="304"/>
      <c r="K208" s="332"/>
      <c r="L208" s="332"/>
      <c r="M208" s="332"/>
      <c r="N208" s="332"/>
      <c r="O208" s="304"/>
      <c r="P208" s="332"/>
      <c r="Q208" s="332"/>
      <c r="R208" s="332"/>
      <c r="S208" s="332"/>
      <c r="T208" s="332"/>
      <c r="U208" s="332"/>
      <c r="V208" s="332"/>
    </row>
    <row r="209" spans="2:26">
      <c r="B209" s="45" t="s">
        <v>23</v>
      </c>
      <c r="C209" s="46" t="s">
        <v>14</v>
      </c>
      <c r="D209" s="47">
        <v>130</v>
      </c>
      <c r="E209" s="46" t="s">
        <v>118</v>
      </c>
      <c r="F209" s="304"/>
      <c r="G209" s="304"/>
      <c r="H209" s="304"/>
      <c r="I209" s="304"/>
      <c r="J209" s="304"/>
      <c r="K209" s="332"/>
      <c r="L209" s="332"/>
      <c r="M209" s="332"/>
      <c r="N209" s="332"/>
      <c r="O209" s="304"/>
      <c r="P209" s="332"/>
      <c r="Q209" s="332"/>
      <c r="R209" s="332"/>
      <c r="S209" s="332"/>
      <c r="T209" s="332"/>
      <c r="U209" s="332"/>
      <c r="V209" s="332"/>
    </row>
    <row r="210" spans="2:26">
      <c r="B210" s="45" t="s">
        <v>23</v>
      </c>
      <c r="C210" s="46" t="s">
        <v>14</v>
      </c>
      <c r="D210" s="47">
        <v>130</v>
      </c>
      <c r="E210" s="46" t="s">
        <v>119</v>
      </c>
      <c r="F210" s="304"/>
      <c r="G210" s="304"/>
      <c r="H210" s="304"/>
      <c r="I210" s="304"/>
      <c r="J210" s="304"/>
      <c r="K210" s="332"/>
      <c r="L210" s="332"/>
      <c r="M210" s="332"/>
      <c r="N210" s="332"/>
      <c r="O210" s="304"/>
      <c r="P210" s="332"/>
      <c r="Q210" s="332"/>
      <c r="R210" s="332"/>
      <c r="S210" s="332"/>
      <c r="T210" s="332"/>
      <c r="U210" s="332"/>
      <c r="V210" s="332"/>
    </row>
    <row r="211" spans="2:26">
      <c r="B211" s="45" t="s">
        <v>23</v>
      </c>
      <c r="C211" s="46" t="s">
        <v>14</v>
      </c>
      <c r="D211" s="47">
        <v>130</v>
      </c>
      <c r="E211" s="46" t="s">
        <v>34</v>
      </c>
      <c r="F211" s="304"/>
      <c r="G211" s="304"/>
      <c r="H211" s="304"/>
      <c r="I211" s="304"/>
      <c r="J211" s="304"/>
      <c r="K211" s="332"/>
      <c r="L211" s="332"/>
      <c r="M211" s="332"/>
      <c r="N211" s="332"/>
      <c r="O211" s="304"/>
      <c r="P211" s="332"/>
      <c r="Q211" s="332"/>
      <c r="R211" s="332"/>
      <c r="S211" s="332"/>
      <c r="T211" s="332"/>
      <c r="U211" s="332"/>
      <c r="V211" s="332"/>
    </row>
    <row r="212" spans="2:26" s="66" customFormat="1" ht="15.6">
      <c r="B212" s="54" t="s">
        <v>23</v>
      </c>
      <c r="C212" s="55" t="s">
        <v>14</v>
      </c>
      <c r="D212" s="56" t="s">
        <v>126</v>
      </c>
      <c r="E212" s="57" t="s">
        <v>121</v>
      </c>
      <c r="F212" s="307"/>
      <c r="G212" s="307"/>
      <c r="H212" s="307"/>
      <c r="I212" s="307"/>
      <c r="J212" s="333"/>
      <c r="K212" s="334"/>
      <c r="L212" s="335"/>
      <c r="M212" s="335"/>
      <c r="N212" s="335"/>
      <c r="O212" s="333"/>
      <c r="P212" s="334"/>
      <c r="Q212" s="335"/>
      <c r="R212" s="335"/>
      <c r="S212" s="336"/>
      <c r="T212" s="334"/>
      <c r="U212" s="335"/>
      <c r="V212" s="335"/>
    </row>
    <row r="213" spans="2:26" ht="15.6">
      <c r="B213" s="54" t="s">
        <v>23</v>
      </c>
      <c r="C213" s="55" t="s">
        <v>14</v>
      </c>
      <c r="D213" s="67" t="s">
        <v>127</v>
      </c>
      <c r="E213" s="68" t="s">
        <v>31</v>
      </c>
      <c r="F213" s="307">
        <v>27</v>
      </c>
      <c r="G213" s="307">
        <v>277429</v>
      </c>
      <c r="H213" s="307">
        <v>277429</v>
      </c>
      <c r="I213" s="308">
        <v>9.6631910000000001E-2</v>
      </c>
      <c r="J213" s="309">
        <v>120.03364999999999</v>
      </c>
      <c r="K213" s="310">
        <v>0.61451639999999996</v>
      </c>
      <c r="L213" s="309">
        <v>118.82922000000001</v>
      </c>
      <c r="M213" s="309">
        <v>121.23808</v>
      </c>
      <c r="N213" s="309">
        <v>13.88341</v>
      </c>
      <c r="O213" s="309">
        <v>130.98497</v>
      </c>
      <c r="P213" s="310">
        <v>0.90731050000000002</v>
      </c>
      <c r="Q213" s="309">
        <v>129.20667</v>
      </c>
      <c r="R213" s="309">
        <v>132.76327000000001</v>
      </c>
      <c r="S213" s="308">
        <v>0.53355710000000001</v>
      </c>
      <c r="T213" s="310">
        <v>1.9311269999999998E-2</v>
      </c>
      <c r="U213" s="308">
        <v>0.4952898</v>
      </c>
      <c r="V213" s="308">
        <v>0.57143339999999998</v>
      </c>
      <c r="X213" s="66"/>
      <c r="Z213" s="66"/>
    </row>
    <row r="214" spans="2:26" ht="15.6">
      <c r="B214" s="54" t="s">
        <v>23</v>
      </c>
      <c r="C214" s="55" t="s">
        <v>14</v>
      </c>
      <c r="D214" s="67" t="s">
        <v>127</v>
      </c>
      <c r="E214" s="68" t="s">
        <v>118</v>
      </c>
      <c r="F214" s="307">
        <v>27</v>
      </c>
      <c r="G214" s="307"/>
      <c r="H214" s="307"/>
      <c r="I214" s="308"/>
      <c r="J214" s="309"/>
      <c r="K214" s="310"/>
      <c r="L214" s="309"/>
      <c r="M214" s="309"/>
      <c r="N214" s="309"/>
      <c r="O214" s="309"/>
      <c r="P214" s="310"/>
      <c r="Q214" s="309"/>
      <c r="R214" s="309"/>
      <c r="S214" s="308"/>
      <c r="T214" s="310"/>
      <c r="U214" s="308"/>
      <c r="V214" s="308"/>
      <c r="X214" s="66"/>
      <c r="Z214" s="66"/>
    </row>
    <row r="215" spans="2:26" ht="15.6">
      <c r="B215" s="54" t="s">
        <v>23</v>
      </c>
      <c r="C215" s="55" t="s">
        <v>14</v>
      </c>
      <c r="D215" s="67" t="s">
        <v>127</v>
      </c>
      <c r="E215" s="68" t="s">
        <v>119</v>
      </c>
      <c r="F215" s="307">
        <v>27</v>
      </c>
      <c r="G215" s="307"/>
      <c r="H215" s="307"/>
      <c r="I215" s="308"/>
      <c r="J215" s="309"/>
      <c r="K215" s="310"/>
      <c r="L215" s="309"/>
      <c r="M215" s="309"/>
      <c r="N215" s="309"/>
      <c r="O215" s="309"/>
      <c r="P215" s="310"/>
      <c r="Q215" s="309"/>
      <c r="R215" s="309"/>
      <c r="S215" s="308"/>
      <c r="T215" s="310"/>
      <c r="U215" s="308"/>
      <c r="V215" s="308"/>
      <c r="X215" s="66"/>
      <c r="Z215" s="66"/>
    </row>
    <row r="216" spans="2:26" ht="15.6">
      <c r="B216" s="54" t="s">
        <v>23</v>
      </c>
      <c r="C216" s="55" t="s">
        <v>14</v>
      </c>
      <c r="D216" s="67" t="s">
        <v>127</v>
      </c>
      <c r="E216" s="68" t="s">
        <v>34</v>
      </c>
      <c r="F216" s="307">
        <v>27</v>
      </c>
      <c r="G216" s="307"/>
      <c r="H216" s="307"/>
      <c r="I216" s="308"/>
      <c r="J216" s="309"/>
      <c r="K216" s="310"/>
      <c r="L216" s="309"/>
      <c r="M216" s="309"/>
      <c r="N216" s="309"/>
      <c r="O216" s="309"/>
      <c r="P216" s="310"/>
      <c r="Q216" s="309"/>
      <c r="R216" s="309"/>
      <c r="S216" s="308"/>
      <c r="T216" s="310"/>
      <c r="U216" s="308"/>
      <c r="V216" s="308"/>
      <c r="X216" s="66"/>
      <c r="Z216" s="66"/>
    </row>
    <row r="217" spans="2:26" s="66" customFormat="1" ht="15.6">
      <c r="B217" s="76" t="s">
        <v>23</v>
      </c>
      <c r="C217" s="77" t="s">
        <v>128</v>
      </c>
      <c r="D217" s="78" t="s">
        <v>127</v>
      </c>
      <c r="E217" s="79" t="s">
        <v>121</v>
      </c>
      <c r="F217" s="315">
        <v>27</v>
      </c>
      <c r="G217" s="315">
        <v>318666</v>
      </c>
      <c r="H217" s="315">
        <v>318666</v>
      </c>
      <c r="I217" s="318"/>
      <c r="J217" s="316"/>
      <c r="K217" s="285"/>
      <c r="L217" s="316"/>
      <c r="M217" s="316"/>
      <c r="N217" s="316"/>
      <c r="O217" s="316"/>
      <c r="P217" s="285"/>
      <c r="Q217" s="316"/>
      <c r="R217" s="316"/>
      <c r="S217" s="318"/>
      <c r="T217" s="285"/>
      <c r="U217" s="318"/>
      <c r="V217" s="318"/>
    </row>
    <row r="218" spans="2:26">
      <c r="B218" s="45" t="s">
        <v>23</v>
      </c>
      <c r="C218" s="46" t="s">
        <v>12</v>
      </c>
      <c r="D218" s="47">
        <v>60</v>
      </c>
      <c r="E218" s="46" t="s">
        <v>31</v>
      </c>
      <c r="F218" s="304"/>
      <c r="G218" s="304"/>
      <c r="H218" s="304"/>
      <c r="I218" s="304"/>
      <c r="J218" s="304"/>
      <c r="K218" s="332"/>
      <c r="L218" s="332"/>
      <c r="M218" s="332"/>
      <c r="N218" s="332"/>
      <c r="O218" s="304"/>
      <c r="P218" s="332"/>
      <c r="Q218" s="332"/>
      <c r="R218" s="332"/>
      <c r="S218" s="332"/>
      <c r="T218" s="332"/>
      <c r="U218" s="332"/>
      <c r="V218" s="332"/>
    </row>
    <row r="219" spans="2:26">
      <c r="B219" s="45" t="s">
        <v>23</v>
      </c>
      <c r="C219" s="46" t="s">
        <v>12</v>
      </c>
      <c r="D219" s="47">
        <v>60</v>
      </c>
      <c r="E219" s="46" t="s">
        <v>118</v>
      </c>
      <c r="F219" s="304"/>
      <c r="G219" s="304"/>
      <c r="H219" s="304"/>
      <c r="I219" s="304"/>
      <c r="J219" s="304"/>
      <c r="K219" s="332"/>
      <c r="L219" s="332"/>
      <c r="M219" s="332"/>
      <c r="N219" s="332"/>
      <c r="O219" s="304"/>
      <c r="P219" s="332"/>
      <c r="Q219" s="332"/>
      <c r="R219" s="332"/>
      <c r="S219" s="332"/>
      <c r="T219" s="332"/>
      <c r="U219" s="332"/>
      <c r="V219" s="332"/>
    </row>
    <row r="220" spans="2:26">
      <c r="B220" s="45" t="s">
        <v>23</v>
      </c>
      <c r="C220" s="46" t="s">
        <v>12</v>
      </c>
      <c r="D220" s="47">
        <v>60</v>
      </c>
      <c r="E220" s="46" t="s">
        <v>119</v>
      </c>
      <c r="F220" s="304"/>
      <c r="G220" s="304"/>
      <c r="H220" s="304"/>
      <c r="I220" s="304"/>
      <c r="J220" s="304"/>
      <c r="K220" s="332"/>
      <c r="L220" s="332"/>
      <c r="M220" s="332"/>
      <c r="N220" s="332"/>
      <c r="O220" s="304"/>
      <c r="P220" s="332"/>
      <c r="Q220" s="332"/>
      <c r="R220" s="332"/>
      <c r="S220" s="332"/>
      <c r="T220" s="332"/>
      <c r="U220" s="332"/>
      <c r="V220" s="332"/>
    </row>
    <row r="221" spans="2:26">
      <c r="B221" s="45" t="s">
        <v>23</v>
      </c>
      <c r="C221" s="46" t="s">
        <v>12</v>
      </c>
      <c r="D221" s="47">
        <v>60</v>
      </c>
      <c r="E221" s="46" t="s">
        <v>34</v>
      </c>
      <c r="F221" s="304"/>
      <c r="G221" s="304"/>
      <c r="H221" s="304"/>
      <c r="I221" s="304"/>
      <c r="J221" s="304"/>
      <c r="K221" s="332"/>
      <c r="L221" s="332"/>
      <c r="M221" s="332"/>
      <c r="N221" s="332"/>
      <c r="O221" s="304"/>
      <c r="P221" s="332"/>
      <c r="Q221" s="332"/>
      <c r="R221" s="332"/>
      <c r="S221" s="332"/>
      <c r="T221" s="332"/>
      <c r="U221" s="332"/>
      <c r="V221" s="332"/>
    </row>
    <row r="222" spans="2:26" ht="15.6">
      <c r="B222" s="54" t="s">
        <v>23</v>
      </c>
      <c r="C222" s="55" t="s">
        <v>12</v>
      </c>
      <c r="D222" s="56" t="s">
        <v>129</v>
      </c>
      <c r="E222" s="57" t="s">
        <v>121</v>
      </c>
      <c r="F222" s="307"/>
      <c r="G222" s="307"/>
      <c r="H222" s="307"/>
      <c r="I222" s="307"/>
      <c r="J222" s="333"/>
      <c r="K222" s="334"/>
      <c r="L222" s="335"/>
      <c r="M222" s="335"/>
      <c r="N222" s="335"/>
      <c r="O222" s="333"/>
      <c r="P222" s="334"/>
      <c r="Q222" s="335"/>
      <c r="R222" s="335"/>
      <c r="S222" s="336"/>
      <c r="T222" s="334"/>
      <c r="U222" s="335"/>
      <c r="V222" s="335"/>
      <c r="X222" s="66"/>
      <c r="Z222" s="66"/>
    </row>
    <row r="223" spans="2:26">
      <c r="B223" s="45" t="s">
        <v>23</v>
      </c>
      <c r="C223" s="46" t="s">
        <v>12</v>
      </c>
      <c r="D223" s="47">
        <v>70</v>
      </c>
      <c r="E223" s="46" t="s">
        <v>31</v>
      </c>
      <c r="F223" s="304">
        <v>26</v>
      </c>
      <c r="G223" s="304">
        <v>114211</v>
      </c>
      <c r="H223" s="304">
        <v>114211</v>
      </c>
      <c r="I223" s="305">
        <v>3.430942E-2</v>
      </c>
      <c r="J223" s="306">
        <v>69.864500000000007</v>
      </c>
      <c r="K223" s="306">
        <v>0.9663252</v>
      </c>
      <c r="L223" s="306">
        <v>67.97054</v>
      </c>
      <c r="M223" s="306">
        <v>71.758459999999999</v>
      </c>
      <c r="N223" s="306">
        <v>11.24577</v>
      </c>
      <c r="O223" s="306">
        <v>78.344849999999994</v>
      </c>
      <c r="P223" s="306">
        <v>1.1386253</v>
      </c>
      <c r="Q223" s="306">
        <v>76.11318</v>
      </c>
      <c r="R223" s="306">
        <v>80.576509999999999</v>
      </c>
      <c r="S223" s="305">
        <v>0.55965609999999999</v>
      </c>
      <c r="T223" s="306">
        <v>4.2913119999999999E-2</v>
      </c>
      <c r="U223" s="305">
        <v>0.47397529999999999</v>
      </c>
      <c r="V223" s="305">
        <v>0.6419243</v>
      </c>
    </row>
    <row r="224" spans="2:26">
      <c r="B224" s="45" t="s">
        <v>23</v>
      </c>
      <c r="C224" s="46" t="s">
        <v>12</v>
      </c>
      <c r="D224" s="47">
        <v>70</v>
      </c>
      <c r="E224" s="46" t="s">
        <v>118</v>
      </c>
      <c r="F224" s="304">
        <v>26</v>
      </c>
      <c r="G224" s="304"/>
      <c r="H224" s="304"/>
      <c r="I224" s="305"/>
      <c r="J224" s="306"/>
      <c r="K224" s="306"/>
      <c r="L224" s="306"/>
      <c r="M224" s="306"/>
      <c r="N224" s="306"/>
      <c r="O224" s="306"/>
      <c r="P224" s="306"/>
      <c r="Q224" s="306"/>
      <c r="R224" s="306"/>
      <c r="S224" s="305">
        <v>0.45923809999999998</v>
      </c>
      <c r="T224" s="306">
        <v>4.9063620000000002E-2</v>
      </c>
      <c r="U224" s="305">
        <v>0.36501499999999998</v>
      </c>
      <c r="V224" s="305">
        <v>0.55646870000000004</v>
      </c>
    </row>
    <row r="225" spans="2:26">
      <c r="B225" s="45" t="s">
        <v>23</v>
      </c>
      <c r="C225" s="46" t="s">
        <v>12</v>
      </c>
      <c r="D225" s="47">
        <v>70</v>
      </c>
      <c r="E225" s="46" t="s">
        <v>119</v>
      </c>
      <c r="F225" s="304">
        <v>26</v>
      </c>
      <c r="G225" s="304"/>
      <c r="H225" s="304"/>
      <c r="I225" s="305"/>
      <c r="J225" s="306"/>
      <c r="K225" s="306"/>
      <c r="L225" s="306"/>
      <c r="M225" s="306"/>
      <c r="N225" s="306"/>
      <c r="O225" s="306"/>
      <c r="P225" s="306"/>
      <c r="Q225" s="306"/>
      <c r="R225" s="306"/>
      <c r="S225" s="305"/>
      <c r="T225" s="306"/>
      <c r="U225" s="305"/>
      <c r="V225" s="305"/>
    </row>
    <row r="226" spans="2:26">
      <c r="B226" s="45" t="s">
        <v>23</v>
      </c>
      <c r="C226" s="46" t="s">
        <v>12</v>
      </c>
      <c r="D226" s="47">
        <v>70</v>
      </c>
      <c r="E226" s="46" t="s">
        <v>34</v>
      </c>
      <c r="F226" s="304">
        <v>26</v>
      </c>
      <c r="G226" s="304"/>
      <c r="H226" s="304"/>
      <c r="I226" s="305"/>
      <c r="J226" s="306"/>
      <c r="K226" s="306"/>
      <c r="L226" s="306"/>
      <c r="M226" s="306"/>
      <c r="N226" s="306"/>
      <c r="O226" s="306"/>
      <c r="P226" s="306"/>
      <c r="Q226" s="306"/>
      <c r="R226" s="306"/>
      <c r="S226" s="305"/>
      <c r="T226" s="306"/>
      <c r="U226" s="305"/>
      <c r="V226" s="305"/>
    </row>
    <row r="227" spans="2:26" ht="15.6">
      <c r="B227" s="54" t="s">
        <v>23</v>
      </c>
      <c r="C227" s="55" t="s">
        <v>12</v>
      </c>
      <c r="D227" s="56" t="s">
        <v>130</v>
      </c>
      <c r="E227" s="57" t="s">
        <v>121</v>
      </c>
      <c r="F227" s="307">
        <v>26</v>
      </c>
      <c r="G227" s="307">
        <v>119375</v>
      </c>
      <c r="H227" s="307">
        <v>119375</v>
      </c>
      <c r="I227" s="308"/>
      <c r="J227" s="309"/>
      <c r="K227" s="310"/>
      <c r="L227" s="309"/>
      <c r="M227" s="309"/>
      <c r="N227" s="309"/>
      <c r="O227" s="309"/>
      <c r="P227" s="310"/>
      <c r="Q227" s="309"/>
      <c r="R227" s="309"/>
      <c r="S227" s="308"/>
      <c r="T227" s="310"/>
      <c r="U227" s="308"/>
      <c r="V227" s="308"/>
      <c r="X227" s="66"/>
      <c r="Z227" s="66"/>
    </row>
    <row r="228" spans="2:26">
      <c r="B228" s="45" t="s">
        <v>23</v>
      </c>
      <c r="C228" s="46" t="s">
        <v>12</v>
      </c>
      <c r="D228" s="47">
        <v>80</v>
      </c>
      <c r="E228" s="46" t="s">
        <v>31</v>
      </c>
      <c r="F228" s="304"/>
      <c r="G228" s="304"/>
      <c r="H228" s="304"/>
      <c r="I228" s="304"/>
      <c r="J228" s="304"/>
      <c r="K228" s="332"/>
      <c r="L228" s="332"/>
      <c r="M228" s="332"/>
      <c r="N228" s="332"/>
      <c r="O228" s="304"/>
      <c r="P228" s="332"/>
      <c r="Q228" s="332"/>
      <c r="R228" s="332"/>
      <c r="S228" s="332"/>
      <c r="T228" s="332"/>
      <c r="U228" s="332"/>
      <c r="V228" s="332"/>
    </row>
    <row r="229" spans="2:26">
      <c r="B229" s="45" t="s">
        <v>23</v>
      </c>
      <c r="C229" s="46" t="s">
        <v>12</v>
      </c>
      <c r="D229" s="47">
        <v>80</v>
      </c>
      <c r="E229" s="46" t="s">
        <v>118</v>
      </c>
      <c r="F229" s="304"/>
      <c r="G229" s="304"/>
      <c r="H229" s="304"/>
      <c r="I229" s="304"/>
      <c r="J229" s="304"/>
      <c r="K229" s="332"/>
      <c r="L229" s="332"/>
      <c r="M229" s="332"/>
      <c r="N229" s="332"/>
      <c r="O229" s="304"/>
      <c r="P229" s="332"/>
      <c r="Q229" s="332"/>
      <c r="R229" s="332"/>
      <c r="S229" s="332"/>
      <c r="T229" s="332"/>
      <c r="U229" s="332"/>
      <c r="V229" s="332"/>
    </row>
    <row r="230" spans="2:26">
      <c r="B230" s="45" t="s">
        <v>23</v>
      </c>
      <c r="C230" s="46" t="s">
        <v>12</v>
      </c>
      <c r="D230" s="47">
        <v>80</v>
      </c>
      <c r="E230" s="46" t="s">
        <v>119</v>
      </c>
      <c r="F230" s="304"/>
      <c r="G230" s="304"/>
      <c r="H230" s="304"/>
      <c r="I230" s="304"/>
      <c r="J230" s="304"/>
      <c r="K230" s="332"/>
      <c r="L230" s="332"/>
      <c r="M230" s="332"/>
      <c r="N230" s="332"/>
      <c r="O230" s="304"/>
      <c r="P230" s="332"/>
      <c r="Q230" s="332"/>
      <c r="R230" s="332"/>
      <c r="S230" s="332"/>
      <c r="T230" s="332"/>
      <c r="U230" s="332"/>
      <c r="V230" s="332"/>
    </row>
    <row r="231" spans="2:26">
      <c r="B231" s="45" t="s">
        <v>23</v>
      </c>
      <c r="C231" s="46" t="s">
        <v>12</v>
      </c>
      <c r="D231" s="47">
        <v>80</v>
      </c>
      <c r="E231" s="46" t="s">
        <v>34</v>
      </c>
      <c r="F231" s="304"/>
      <c r="G231" s="304"/>
      <c r="H231" s="304"/>
      <c r="I231" s="304"/>
      <c r="J231" s="304"/>
      <c r="K231" s="332"/>
      <c r="L231" s="332"/>
      <c r="M231" s="332"/>
      <c r="N231" s="332"/>
      <c r="O231" s="304"/>
      <c r="P231" s="332"/>
      <c r="Q231" s="332"/>
      <c r="R231" s="332"/>
      <c r="S231" s="332"/>
      <c r="T231" s="332"/>
      <c r="U231" s="332"/>
      <c r="V231" s="332"/>
    </row>
    <row r="232" spans="2:26" ht="15.6">
      <c r="B232" s="54" t="s">
        <v>23</v>
      </c>
      <c r="C232" s="55" t="s">
        <v>12</v>
      </c>
      <c r="D232" s="56" t="s">
        <v>120</v>
      </c>
      <c r="E232" s="57" t="s">
        <v>121</v>
      </c>
      <c r="F232" s="307"/>
      <c r="G232" s="307"/>
      <c r="H232" s="307"/>
      <c r="I232" s="307"/>
      <c r="J232" s="333"/>
      <c r="K232" s="334"/>
      <c r="L232" s="335"/>
      <c r="M232" s="335"/>
      <c r="N232" s="335"/>
      <c r="O232" s="333"/>
      <c r="P232" s="334"/>
      <c r="Q232" s="335"/>
      <c r="R232" s="335"/>
      <c r="S232" s="336"/>
      <c r="T232" s="334"/>
      <c r="U232" s="335"/>
      <c r="V232" s="335"/>
      <c r="X232" s="66"/>
      <c r="Z232" s="66"/>
    </row>
    <row r="233" spans="2:26">
      <c r="B233" s="45" t="s">
        <v>23</v>
      </c>
      <c r="C233" s="46" t="s">
        <v>12</v>
      </c>
      <c r="D233" s="47">
        <v>90</v>
      </c>
      <c r="E233" s="46" t="s">
        <v>31</v>
      </c>
      <c r="F233" s="304">
        <v>31</v>
      </c>
      <c r="G233" s="304">
        <v>207530</v>
      </c>
      <c r="H233" s="304">
        <v>207530</v>
      </c>
      <c r="I233" s="305">
        <v>5.8676880000000001E-2</v>
      </c>
      <c r="J233" s="306">
        <v>93.260339999999999</v>
      </c>
      <c r="K233" s="306">
        <v>1.7482009999999999</v>
      </c>
      <c r="L233" s="306">
        <v>89.833920000000006</v>
      </c>
      <c r="M233" s="306">
        <v>96.686750000000004</v>
      </c>
      <c r="N233" s="306">
        <v>16.41499</v>
      </c>
      <c r="O233" s="306">
        <v>105.93340000000001</v>
      </c>
      <c r="P233" s="306">
        <v>1.7992805000000001</v>
      </c>
      <c r="Q233" s="306">
        <v>102.40688</v>
      </c>
      <c r="R233" s="306">
        <v>109.45993</v>
      </c>
      <c r="S233" s="305">
        <v>0.45923809999999998</v>
      </c>
      <c r="T233" s="306">
        <v>4.9063620000000002E-2</v>
      </c>
      <c r="U233" s="305">
        <v>0.36501499999999998</v>
      </c>
      <c r="V233" s="305">
        <v>0.55646870000000004</v>
      </c>
    </row>
    <row r="234" spans="2:26">
      <c r="B234" s="45" t="s">
        <v>23</v>
      </c>
      <c r="C234" s="46" t="s">
        <v>12</v>
      </c>
      <c r="D234" s="47">
        <v>90</v>
      </c>
      <c r="E234" s="46" t="s">
        <v>118</v>
      </c>
      <c r="F234" s="304">
        <v>31</v>
      </c>
      <c r="G234" s="304"/>
      <c r="H234" s="304"/>
      <c r="I234" s="305"/>
      <c r="J234" s="306"/>
      <c r="K234" s="306"/>
      <c r="L234" s="306"/>
      <c r="M234" s="306"/>
      <c r="N234" s="306"/>
      <c r="O234" s="306"/>
      <c r="P234" s="306"/>
      <c r="Q234" s="306"/>
      <c r="R234" s="306"/>
      <c r="S234" s="305"/>
      <c r="T234" s="306"/>
      <c r="U234" s="305"/>
      <c r="V234" s="305"/>
    </row>
    <row r="235" spans="2:26">
      <c r="B235" s="45" t="s">
        <v>23</v>
      </c>
      <c r="C235" s="46" t="s">
        <v>12</v>
      </c>
      <c r="D235" s="47">
        <v>90</v>
      </c>
      <c r="E235" s="46" t="s">
        <v>119</v>
      </c>
      <c r="F235" s="304">
        <v>31</v>
      </c>
      <c r="G235" s="304"/>
      <c r="H235" s="304"/>
      <c r="I235" s="305"/>
      <c r="J235" s="306"/>
      <c r="K235" s="306"/>
      <c r="L235" s="306"/>
      <c r="M235" s="306"/>
      <c r="N235" s="306"/>
      <c r="O235" s="306"/>
      <c r="P235" s="306"/>
      <c r="Q235" s="306"/>
      <c r="R235" s="306"/>
      <c r="S235" s="305"/>
      <c r="T235" s="306"/>
      <c r="U235" s="305"/>
      <c r="V235" s="305"/>
    </row>
    <row r="236" spans="2:26">
      <c r="B236" s="45" t="s">
        <v>23</v>
      </c>
      <c r="C236" s="46" t="s">
        <v>12</v>
      </c>
      <c r="D236" s="47">
        <v>90</v>
      </c>
      <c r="E236" s="46" t="s">
        <v>34</v>
      </c>
      <c r="F236" s="304">
        <v>31</v>
      </c>
      <c r="G236" s="304"/>
      <c r="H236" s="304"/>
      <c r="I236" s="305"/>
      <c r="J236" s="306"/>
      <c r="K236" s="306"/>
      <c r="L236" s="306"/>
      <c r="M236" s="306"/>
      <c r="N236" s="306"/>
      <c r="O236" s="306"/>
      <c r="P236" s="306"/>
      <c r="Q236" s="306"/>
      <c r="R236" s="306"/>
      <c r="S236" s="305"/>
      <c r="T236" s="306"/>
      <c r="U236" s="305"/>
      <c r="V236" s="305"/>
    </row>
    <row r="237" spans="2:26" ht="15.6">
      <c r="B237" s="54" t="s">
        <v>23</v>
      </c>
      <c r="C237" s="55" t="s">
        <v>12</v>
      </c>
      <c r="D237" s="56" t="s">
        <v>122</v>
      </c>
      <c r="E237" s="57" t="s">
        <v>121</v>
      </c>
      <c r="F237" s="307">
        <v>31</v>
      </c>
      <c r="G237" s="307">
        <v>231348</v>
      </c>
      <c r="H237" s="307">
        <v>231348</v>
      </c>
      <c r="I237" s="308"/>
      <c r="J237" s="309"/>
      <c r="K237" s="310"/>
      <c r="L237" s="309"/>
      <c r="M237" s="309"/>
      <c r="N237" s="309"/>
      <c r="O237" s="309"/>
      <c r="P237" s="310"/>
      <c r="Q237" s="309"/>
      <c r="R237" s="309"/>
      <c r="S237" s="308"/>
      <c r="T237" s="310"/>
      <c r="U237" s="308"/>
      <c r="V237" s="308"/>
      <c r="X237" s="66"/>
      <c r="Z237" s="66"/>
    </row>
    <row r="238" spans="2:26">
      <c r="B238" s="45" t="s">
        <v>23</v>
      </c>
      <c r="C238" s="46" t="s">
        <v>12</v>
      </c>
      <c r="D238" s="47">
        <v>100</v>
      </c>
      <c r="E238" s="46" t="s">
        <v>31</v>
      </c>
      <c r="F238" s="304"/>
      <c r="G238" s="304"/>
      <c r="H238" s="304"/>
      <c r="I238" s="304"/>
      <c r="J238" s="304"/>
      <c r="K238" s="332"/>
      <c r="L238" s="332"/>
      <c r="M238" s="332"/>
      <c r="N238" s="332"/>
      <c r="O238" s="304"/>
      <c r="P238" s="332"/>
      <c r="Q238" s="332"/>
      <c r="R238" s="332"/>
      <c r="S238" s="332"/>
      <c r="T238" s="332"/>
      <c r="U238" s="332"/>
      <c r="V238" s="332"/>
    </row>
    <row r="239" spans="2:26">
      <c r="B239" s="45" t="s">
        <v>23</v>
      </c>
      <c r="C239" s="46" t="s">
        <v>12</v>
      </c>
      <c r="D239" s="47">
        <v>100</v>
      </c>
      <c r="E239" s="46" t="s">
        <v>118</v>
      </c>
      <c r="F239" s="304"/>
      <c r="G239" s="304"/>
      <c r="H239" s="304"/>
      <c r="I239" s="304"/>
      <c r="J239" s="304"/>
      <c r="K239" s="332"/>
      <c r="L239" s="332"/>
      <c r="M239" s="332"/>
      <c r="N239" s="332"/>
      <c r="O239" s="304"/>
      <c r="P239" s="332"/>
      <c r="Q239" s="332"/>
      <c r="R239" s="332"/>
      <c r="S239" s="332"/>
      <c r="T239" s="332"/>
      <c r="U239" s="332"/>
      <c r="V239" s="332"/>
    </row>
    <row r="240" spans="2:26">
      <c r="B240" s="45" t="s">
        <v>23</v>
      </c>
      <c r="C240" s="46" t="s">
        <v>12</v>
      </c>
      <c r="D240" s="47">
        <v>100</v>
      </c>
      <c r="E240" s="46" t="s">
        <v>119</v>
      </c>
      <c r="F240" s="304"/>
      <c r="G240" s="304"/>
      <c r="H240" s="304"/>
      <c r="I240" s="304"/>
      <c r="J240" s="304"/>
      <c r="K240" s="332"/>
      <c r="L240" s="332"/>
      <c r="M240" s="332"/>
      <c r="N240" s="332"/>
      <c r="O240" s="304"/>
      <c r="P240" s="332"/>
      <c r="Q240" s="332"/>
      <c r="R240" s="332"/>
      <c r="S240" s="332"/>
      <c r="T240" s="332"/>
      <c r="U240" s="332"/>
      <c r="V240" s="332"/>
    </row>
    <row r="241" spans="2:26">
      <c r="B241" s="45" t="s">
        <v>23</v>
      </c>
      <c r="C241" s="46" t="s">
        <v>12</v>
      </c>
      <c r="D241" s="47">
        <v>100</v>
      </c>
      <c r="E241" s="46" t="s">
        <v>34</v>
      </c>
      <c r="F241" s="304"/>
      <c r="G241" s="304"/>
      <c r="H241" s="304"/>
      <c r="I241" s="304"/>
      <c r="J241" s="304"/>
      <c r="K241" s="332"/>
      <c r="L241" s="332"/>
      <c r="M241" s="332"/>
      <c r="N241" s="332"/>
      <c r="O241" s="304"/>
      <c r="P241" s="332"/>
      <c r="Q241" s="332"/>
      <c r="R241" s="332"/>
      <c r="S241" s="332"/>
      <c r="T241" s="332"/>
      <c r="U241" s="332"/>
      <c r="V241" s="332"/>
    </row>
    <row r="242" spans="2:26" ht="15.6">
      <c r="B242" s="54" t="s">
        <v>23</v>
      </c>
      <c r="C242" s="55" t="s">
        <v>12</v>
      </c>
      <c r="D242" s="56" t="s">
        <v>123</v>
      </c>
      <c r="E242" s="57" t="s">
        <v>121</v>
      </c>
      <c r="F242" s="307"/>
      <c r="G242" s="307"/>
      <c r="H242" s="307"/>
      <c r="I242" s="307"/>
      <c r="J242" s="333"/>
      <c r="K242" s="334"/>
      <c r="L242" s="335"/>
      <c r="M242" s="335"/>
      <c r="N242" s="335"/>
      <c r="O242" s="333"/>
      <c r="P242" s="334"/>
      <c r="Q242" s="335"/>
      <c r="R242" s="335"/>
      <c r="S242" s="336"/>
      <c r="T242" s="334"/>
      <c r="U242" s="335"/>
      <c r="V242" s="335"/>
      <c r="X242" s="66"/>
      <c r="Z242" s="66"/>
    </row>
    <row r="243" spans="2:26" ht="15.6">
      <c r="B243" s="54" t="s">
        <v>23</v>
      </c>
      <c r="C243" s="55" t="s">
        <v>12</v>
      </c>
      <c r="D243" s="67" t="s">
        <v>127</v>
      </c>
      <c r="E243" s="68" t="s">
        <v>31</v>
      </c>
      <c r="F243" s="307"/>
      <c r="G243" s="307"/>
      <c r="H243" s="307"/>
      <c r="I243" s="307"/>
      <c r="J243" s="333"/>
      <c r="K243" s="338"/>
      <c r="L243" s="335"/>
      <c r="M243" s="335"/>
      <c r="N243" s="335"/>
      <c r="O243" s="333"/>
      <c r="P243" s="338"/>
      <c r="Q243" s="335"/>
      <c r="R243" s="335"/>
      <c r="S243" s="336"/>
      <c r="T243" s="338"/>
      <c r="U243" s="335"/>
      <c r="V243" s="335"/>
      <c r="X243" s="66"/>
      <c r="Z243" s="66"/>
    </row>
    <row r="244" spans="2:26" ht="15.6">
      <c r="B244" s="54" t="s">
        <v>23</v>
      </c>
      <c r="C244" s="55" t="s">
        <v>12</v>
      </c>
      <c r="D244" s="67" t="s">
        <v>127</v>
      </c>
      <c r="E244" s="68" t="s">
        <v>118</v>
      </c>
      <c r="F244" s="307"/>
      <c r="G244" s="307"/>
      <c r="H244" s="307"/>
      <c r="I244" s="307"/>
      <c r="J244" s="333"/>
      <c r="K244" s="338"/>
      <c r="L244" s="335"/>
      <c r="M244" s="335"/>
      <c r="N244" s="335"/>
      <c r="O244" s="333"/>
      <c r="P244" s="338"/>
      <c r="Q244" s="335"/>
      <c r="R244" s="335"/>
      <c r="S244" s="336"/>
      <c r="T244" s="338"/>
      <c r="U244" s="335"/>
      <c r="V244" s="335"/>
      <c r="X244" s="66"/>
      <c r="Z244" s="66"/>
    </row>
    <row r="245" spans="2:26" ht="15.6">
      <c r="B245" s="54" t="s">
        <v>23</v>
      </c>
      <c r="C245" s="55" t="s">
        <v>12</v>
      </c>
      <c r="D245" s="67" t="s">
        <v>127</v>
      </c>
      <c r="E245" s="68" t="s">
        <v>119</v>
      </c>
      <c r="F245" s="307"/>
      <c r="G245" s="307"/>
      <c r="H245" s="307"/>
      <c r="I245" s="307"/>
      <c r="J245" s="333"/>
      <c r="K245" s="338"/>
      <c r="L245" s="335"/>
      <c r="M245" s="335"/>
      <c r="N245" s="335"/>
      <c r="O245" s="333"/>
      <c r="P245" s="338"/>
      <c r="Q245" s="335"/>
      <c r="R245" s="335"/>
      <c r="S245" s="336"/>
      <c r="T245" s="338"/>
      <c r="U245" s="335"/>
      <c r="V245" s="335"/>
      <c r="X245" s="66"/>
      <c r="Z245" s="66"/>
    </row>
    <row r="246" spans="2:26" ht="15.6">
      <c r="B246" s="54" t="s">
        <v>23</v>
      </c>
      <c r="C246" s="55" t="s">
        <v>12</v>
      </c>
      <c r="D246" s="67" t="s">
        <v>127</v>
      </c>
      <c r="E246" s="68" t="s">
        <v>34</v>
      </c>
      <c r="F246" s="307"/>
      <c r="G246" s="307"/>
      <c r="H246" s="307"/>
      <c r="I246" s="307"/>
      <c r="J246" s="333"/>
      <c r="K246" s="338"/>
      <c r="L246" s="335"/>
      <c r="M246" s="335"/>
      <c r="N246" s="335"/>
      <c r="O246" s="333"/>
      <c r="P246" s="338"/>
      <c r="Q246" s="335"/>
      <c r="R246" s="335"/>
      <c r="S246" s="336"/>
      <c r="T246" s="338"/>
      <c r="U246" s="335"/>
      <c r="V246" s="335"/>
      <c r="X246" s="66"/>
      <c r="Z246" s="66"/>
    </row>
    <row r="247" spans="2:26" ht="15.6">
      <c r="B247" s="76" t="s">
        <v>23</v>
      </c>
      <c r="C247" s="77" t="s">
        <v>131</v>
      </c>
      <c r="D247" s="78" t="s">
        <v>127</v>
      </c>
      <c r="E247" s="79" t="s">
        <v>121</v>
      </c>
      <c r="F247" s="315"/>
      <c r="G247" s="315"/>
      <c r="H247" s="315"/>
      <c r="I247" s="315"/>
      <c r="J247" s="341"/>
      <c r="K247" s="345"/>
      <c r="L247" s="343"/>
      <c r="M247" s="343"/>
      <c r="N247" s="343"/>
      <c r="O247" s="341"/>
      <c r="P247" s="345"/>
      <c r="Q247" s="343"/>
      <c r="R247" s="343"/>
      <c r="S247" s="344"/>
      <c r="T247" s="345"/>
      <c r="U247" s="343"/>
      <c r="V247" s="343"/>
      <c r="X247" s="66"/>
      <c r="Z247" s="66"/>
    </row>
    <row r="248" spans="2:26">
      <c r="B248" s="45" t="s">
        <v>23</v>
      </c>
      <c r="C248" s="46" t="s">
        <v>10</v>
      </c>
      <c r="D248" s="47">
        <v>30</v>
      </c>
      <c r="E248" s="46" t="s">
        <v>31</v>
      </c>
      <c r="F248" s="304">
        <v>50</v>
      </c>
      <c r="G248" s="304">
        <v>97000</v>
      </c>
      <c r="H248" s="304">
        <v>97000</v>
      </c>
      <c r="I248" s="305">
        <v>1.8905559999999998E-2</v>
      </c>
      <c r="J248" s="306">
        <v>39.718049999999998</v>
      </c>
      <c r="K248" s="306">
        <v>1.0751128000000001</v>
      </c>
      <c r="L248" s="306">
        <v>37.610860000000002</v>
      </c>
      <c r="M248" s="306">
        <v>41.825229999999998</v>
      </c>
      <c r="N248" s="306">
        <v>10.07836</v>
      </c>
      <c r="O248" s="306">
        <v>47.439889999999998</v>
      </c>
      <c r="P248" s="306">
        <v>1.0878429999999999</v>
      </c>
      <c r="Q248" s="306">
        <v>45.307760000000002</v>
      </c>
      <c r="R248" s="306">
        <v>49.572020000000002</v>
      </c>
      <c r="S248" s="305">
        <v>0.182562</v>
      </c>
      <c r="T248" s="306">
        <v>3.0262359999999999E-2</v>
      </c>
      <c r="U248" s="305">
        <v>0.1301486</v>
      </c>
      <c r="V248" s="305">
        <v>0.25001640000000003</v>
      </c>
    </row>
    <row r="249" spans="2:26">
      <c r="B249" s="45" t="s">
        <v>23</v>
      </c>
      <c r="C249" s="46" t="s">
        <v>10</v>
      </c>
      <c r="D249" s="47">
        <v>30</v>
      </c>
      <c r="E249" s="46" t="s">
        <v>118</v>
      </c>
      <c r="F249" s="304">
        <v>50</v>
      </c>
      <c r="G249" s="304"/>
      <c r="H249" s="304"/>
      <c r="I249" s="305"/>
      <c r="J249" s="306"/>
      <c r="K249" s="306"/>
      <c r="L249" s="306"/>
      <c r="M249" s="306"/>
      <c r="N249" s="306"/>
      <c r="O249" s="306"/>
      <c r="P249" s="306"/>
      <c r="Q249" s="306"/>
      <c r="R249" s="306"/>
      <c r="S249" s="305"/>
      <c r="T249" s="306"/>
      <c r="U249" s="305"/>
      <c r="V249" s="305"/>
    </row>
    <row r="250" spans="2:26">
      <c r="B250" s="45" t="s">
        <v>23</v>
      </c>
      <c r="C250" s="46" t="s">
        <v>10</v>
      </c>
      <c r="D250" s="47">
        <v>30</v>
      </c>
      <c r="E250" s="46" t="s">
        <v>119</v>
      </c>
      <c r="F250" s="304">
        <v>50</v>
      </c>
      <c r="G250" s="304"/>
      <c r="H250" s="304"/>
      <c r="I250" s="305"/>
      <c r="J250" s="306"/>
      <c r="K250" s="306"/>
      <c r="L250" s="306"/>
      <c r="M250" s="306"/>
      <c r="N250" s="306"/>
      <c r="O250" s="306"/>
      <c r="P250" s="306"/>
      <c r="Q250" s="306"/>
      <c r="R250" s="306"/>
      <c r="S250" s="305"/>
      <c r="T250" s="306"/>
      <c r="U250" s="305"/>
      <c r="V250" s="305"/>
    </row>
    <row r="251" spans="2:26">
      <c r="B251" s="45" t="s">
        <v>23</v>
      </c>
      <c r="C251" s="46" t="s">
        <v>10</v>
      </c>
      <c r="D251" s="47">
        <v>30</v>
      </c>
      <c r="E251" s="46" t="s">
        <v>34</v>
      </c>
      <c r="F251" s="304">
        <v>50</v>
      </c>
      <c r="G251" s="304"/>
      <c r="H251" s="304"/>
      <c r="I251" s="305"/>
      <c r="J251" s="306"/>
      <c r="K251" s="306"/>
      <c r="L251" s="306"/>
      <c r="M251" s="306"/>
      <c r="N251" s="306"/>
      <c r="O251" s="306"/>
      <c r="P251" s="306"/>
      <c r="Q251" s="306"/>
      <c r="R251" s="306"/>
      <c r="S251" s="305"/>
      <c r="T251" s="306"/>
      <c r="U251" s="305"/>
      <c r="V251" s="305"/>
    </row>
    <row r="252" spans="2:26" ht="15.6">
      <c r="B252" s="54" t="s">
        <v>23</v>
      </c>
      <c r="C252" s="55" t="s">
        <v>10</v>
      </c>
      <c r="D252" s="56" t="s">
        <v>132</v>
      </c>
      <c r="E252" s="57" t="s">
        <v>121</v>
      </c>
      <c r="F252" s="307">
        <v>50</v>
      </c>
      <c r="G252" s="307">
        <v>110585</v>
      </c>
      <c r="H252" s="307">
        <v>110585</v>
      </c>
      <c r="I252" s="308"/>
      <c r="J252" s="309"/>
      <c r="K252" s="313"/>
      <c r="L252" s="309"/>
      <c r="M252" s="309"/>
      <c r="N252" s="309"/>
      <c r="O252" s="309"/>
      <c r="P252" s="313"/>
      <c r="Q252" s="309"/>
      <c r="R252" s="309"/>
      <c r="S252" s="308"/>
      <c r="T252" s="313"/>
      <c r="U252" s="308"/>
      <c r="V252" s="308"/>
      <c r="X252" s="66"/>
      <c r="Z252" s="66"/>
    </row>
    <row r="253" spans="2:26">
      <c r="B253" s="45" t="s">
        <v>23</v>
      </c>
      <c r="C253" s="46" t="s">
        <v>10</v>
      </c>
      <c r="D253" s="47">
        <v>50</v>
      </c>
      <c r="E253" s="46" t="s">
        <v>31</v>
      </c>
      <c r="F253" s="304">
        <v>38</v>
      </c>
      <c r="G253" s="304">
        <v>119257</v>
      </c>
      <c r="H253" s="304">
        <v>119257</v>
      </c>
      <c r="I253" s="305">
        <v>2.8025830000000002E-2</v>
      </c>
      <c r="J253" s="306">
        <v>52.20232</v>
      </c>
      <c r="K253" s="306">
        <v>1.1961569000000001</v>
      </c>
      <c r="L253" s="306">
        <v>49.857900000000001</v>
      </c>
      <c r="M253" s="306">
        <v>54.546750000000003</v>
      </c>
      <c r="N253" s="306">
        <v>11.787599999999999</v>
      </c>
      <c r="O253" s="306">
        <v>59.942599999999999</v>
      </c>
      <c r="P253" s="306">
        <v>1.4269988</v>
      </c>
      <c r="Q253" s="306">
        <v>57.14573</v>
      </c>
      <c r="R253" s="306">
        <v>62.739460000000001</v>
      </c>
      <c r="S253" s="305">
        <v>0.46730070000000001</v>
      </c>
      <c r="T253" s="306">
        <v>4.9676329999999998E-2</v>
      </c>
      <c r="U253" s="305">
        <v>0.37164399999999997</v>
      </c>
      <c r="V253" s="305">
        <v>0.56542320000000001</v>
      </c>
    </row>
    <row r="254" spans="2:26">
      <c r="B254" s="45" t="s">
        <v>23</v>
      </c>
      <c r="C254" s="46" t="s">
        <v>10</v>
      </c>
      <c r="D254" s="47">
        <v>50</v>
      </c>
      <c r="E254" s="46" t="s">
        <v>118</v>
      </c>
      <c r="F254" s="304">
        <v>38</v>
      </c>
      <c r="G254" s="304"/>
      <c r="H254" s="304"/>
      <c r="I254" s="305"/>
      <c r="J254" s="306"/>
      <c r="K254" s="306"/>
      <c r="L254" s="306"/>
      <c r="M254" s="306"/>
      <c r="N254" s="306"/>
      <c r="O254" s="306"/>
      <c r="P254" s="306"/>
      <c r="Q254" s="306"/>
      <c r="R254" s="306"/>
      <c r="S254" s="305"/>
      <c r="T254" s="306"/>
      <c r="U254" s="305"/>
      <c r="V254" s="305"/>
    </row>
    <row r="255" spans="2:26">
      <c r="B255" s="45" t="s">
        <v>23</v>
      </c>
      <c r="C255" s="46" t="s">
        <v>10</v>
      </c>
      <c r="D255" s="47">
        <v>50</v>
      </c>
      <c r="E255" s="46" t="s">
        <v>119</v>
      </c>
      <c r="F255" s="304">
        <v>38</v>
      </c>
      <c r="G255" s="304"/>
      <c r="H255" s="304"/>
      <c r="I255" s="305"/>
      <c r="J255" s="306"/>
      <c r="K255" s="306"/>
      <c r="L255" s="306"/>
      <c r="M255" s="306"/>
      <c r="N255" s="306"/>
      <c r="O255" s="306"/>
      <c r="P255" s="306"/>
      <c r="Q255" s="306"/>
      <c r="R255" s="306"/>
      <c r="S255" s="305"/>
      <c r="T255" s="306"/>
      <c r="U255" s="305"/>
      <c r="V255" s="305"/>
    </row>
    <row r="256" spans="2:26">
      <c r="B256" s="45" t="s">
        <v>23</v>
      </c>
      <c r="C256" s="46" t="s">
        <v>10</v>
      </c>
      <c r="D256" s="47">
        <v>50</v>
      </c>
      <c r="E256" s="46" t="s">
        <v>34</v>
      </c>
      <c r="F256" s="304">
        <v>38</v>
      </c>
      <c r="G256" s="304"/>
      <c r="H256" s="304"/>
      <c r="I256" s="305"/>
      <c r="J256" s="306"/>
      <c r="K256" s="306"/>
      <c r="L256" s="306"/>
      <c r="M256" s="306"/>
      <c r="N256" s="306"/>
      <c r="O256" s="306"/>
      <c r="P256" s="306"/>
      <c r="Q256" s="306"/>
      <c r="R256" s="306"/>
      <c r="S256" s="305"/>
      <c r="T256" s="306"/>
      <c r="U256" s="305"/>
      <c r="V256" s="305"/>
    </row>
    <row r="257" spans="2:26" ht="15.6">
      <c r="B257" s="54" t="s">
        <v>23</v>
      </c>
      <c r="C257" s="55" t="s">
        <v>10</v>
      </c>
      <c r="D257" s="56" t="s">
        <v>133</v>
      </c>
      <c r="E257" s="57" t="s">
        <v>121</v>
      </c>
      <c r="F257" s="307">
        <v>38</v>
      </c>
      <c r="G257" s="307">
        <v>133280</v>
      </c>
      <c r="H257" s="307">
        <v>133280</v>
      </c>
      <c r="I257" s="308"/>
      <c r="J257" s="309"/>
      <c r="K257" s="313"/>
      <c r="L257" s="309"/>
      <c r="M257" s="309"/>
      <c r="N257" s="309"/>
      <c r="O257" s="309"/>
      <c r="P257" s="313"/>
      <c r="Q257" s="309"/>
      <c r="R257" s="309"/>
      <c r="S257" s="308"/>
      <c r="T257" s="313"/>
      <c r="U257" s="308"/>
      <c r="V257" s="308"/>
      <c r="X257" s="66"/>
      <c r="Z257" s="66"/>
    </row>
    <row r="258" spans="2:26">
      <c r="B258" s="45" t="s">
        <v>23</v>
      </c>
      <c r="C258" s="46" t="s">
        <v>10</v>
      </c>
      <c r="D258" s="47">
        <v>70</v>
      </c>
      <c r="E258" s="46" t="s">
        <v>31</v>
      </c>
      <c r="F258" s="304"/>
      <c r="G258" s="304"/>
      <c r="H258" s="304"/>
      <c r="I258" s="304"/>
      <c r="J258" s="304"/>
      <c r="K258" s="332"/>
      <c r="L258" s="332"/>
      <c r="M258" s="332"/>
      <c r="N258" s="332"/>
      <c r="O258" s="304"/>
      <c r="P258" s="332"/>
      <c r="Q258" s="332"/>
      <c r="R258" s="332"/>
      <c r="S258" s="332"/>
      <c r="T258" s="332"/>
      <c r="U258" s="332"/>
      <c r="V258" s="332"/>
    </row>
    <row r="259" spans="2:26">
      <c r="B259" s="45" t="s">
        <v>23</v>
      </c>
      <c r="C259" s="46" t="s">
        <v>10</v>
      </c>
      <c r="D259" s="47">
        <v>70</v>
      </c>
      <c r="E259" s="46" t="s">
        <v>118</v>
      </c>
      <c r="F259" s="304"/>
      <c r="G259" s="304"/>
      <c r="H259" s="304"/>
      <c r="I259" s="304"/>
      <c r="J259" s="304"/>
      <c r="K259" s="332"/>
      <c r="L259" s="332"/>
      <c r="M259" s="332"/>
      <c r="N259" s="332"/>
      <c r="O259" s="304"/>
      <c r="P259" s="332"/>
      <c r="Q259" s="332"/>
      <c r="R259" s="332"/>
      <c r="S259" s="332"/>
      <c r="T259" s="332"/>
      <c r="U259" s="332"/>
      <c r="V259" s="332"/>
    </row>
    <row r="260" spans="2:26">
      <c r="B260" s="45" t="s">
        <v>23</v>
      </c>
      <c r="C260" s="46" t="s">
        <v>10</v>
      </c>
      <c r="D260" s="47">
        <v>70</v>
      </c>
      <c r="E260" s="46" t="s">
        <v>119</v>
      </c>
      <c r="F260" s="304"/>
      <c r="G260" s="304"/>
      <c r="H260" s="304"/>
      <c r="I260" s="304"/>
      <c r="J260" s="304"/>
      <c r="K260" s="332"/>
      <c r="L260" s="332"/>
      <c r="M260" s="332"/>
      <c r="N260" s="332"/>
      <c r="O260" s="304"/>
      <c r="P260" s="332"/>
      <c r="Q260" s="332"/>
      <c r="R260" s="332"/>
      <c r="S260" s="332"/>
      <c r="T260" s="332"/>
      <c r="U260" s="332"/>
      <c r="V260" s="332"/>
    </row>
    <row r="261" spans="2:26">
      <c r="B261" s="45" t="s">
        <v>23</v>
      </c>
      <c r="C261" s="46" t="s">
        <v>10</v>
      </c>
      <c r="D261" s="47">
        <v>70</v>
      </c>
      <c r="E261" s="46" t="s">
        <v>34</v>
      </c>
      <c r="F261" s="304"/>
      <c r="G261" s="304"/>
      <c r="H261" s="304"/>
      <c r="I261" s="304"/>
      <c r="J261" s="304"/>
      <c r="K261" s="332"/>
      <c r="L261" s="332"/>
      <c r="M261" s="332"/>
      <c r="N261" s="332"/>
      <c r="O261" s="304"/>
      <c r="P261" s="332"/>
      <c r="Q261" s="332"/>
      <c r="R261" s="332"/>
      <c r="S261" s="332"/>
      <c r="T261" s="332"/>
      <c r="U261" s="332"/>
      <c r="V261" s="332"/>
    </row>
    <row r="262" spans="2:26" ht="15.6">
      <c r="B262" s="54" t="s">
        <v>23</v>
      </c>
      <c r="C262" s="55" t="s">
        <v>10</v>
      </c>
      <c r="D262" s="56" t="s">
        <v>130</v>
      </c>
      <c r="E262" s="57" t="s">
        <v>121</v>
      </c>
      <c r="F262" s="307"/>
      <c r="G262" s="307"/>
      <c r="H262" s="307"/>
      <c r="I262" s="307"/>
      <c r="J262" s="333"/>
      <c r="K262" s="337"/>
      <c r="L262" s="335"/>
      <c r="M262" s="335"/>
      <c r="N262" s="335"/>
      <c r="O262" s="333"/>
      <c r="P262" s="337"/>
      <c r="Q262" s="335"/>
      <c r="R262" s="335"/>
      <c r="S262" s="336"/>
      <c r="T262" s="337"/>
      <c r="U262" s="335"/>
      <c r="V262" s="335"/>
      <c r="X262" s="66"/>
      <c r="Z262" s="66"/>
    </row>
    <row r="263" spans="2:26" ht="15.6">
      <c r="B263" s="54" t="s">
        <v>23</v>
      </c>
      <c r="C263" s="55" t="s">
        <v>10</v>
      </c>
      <c r="D263" s="67" t="s">
        <v>127</v>
      </c>
      <c r="E263" s="68" t="s">
        <v>31</v>
      </c>
      <c r="F263" s="307"/>
      <c r="G263" s="307"/>
      <c r="H263" s="307"/>
      <c r="I263" s="307"/>
      <c r="J263" s="333"/>
      <c r="K263" s="338"/>
      <c r="L263" s="335"/>
      <c r="M263" s="335"/>
      <c r="N263" s="335"/>
      <c r="O263" s="333"/>
      <c r="P263" s="338"/>
      <c r="Q263" s="335"/>
      <c r="R263" s="335"/>
      <c r="S263" s="336"/>
      <c r="T263" s="338"/>
      <c r="U263" s="335"/>
      <c r="V263" s="335"/>
      <c r="X263" s="66"/>
      <c r="Z263" s="66"/>
    </row>
    <row r="264" spans="2:26" ht="15.6">
      <c r="B264" s="54" t="s">
        <v>23</v>
      </c>
      <c r="C264" s="55" t="s">
        <v>10</v>
      </c>
      <c r="D264" s="67" t="s">
        <v>127</v>
      </c>
      <c r="E264" s="68" t="s">
        <v>118</v>
      </c>
      <c r="F264" s="307"/>
      <c r="G264" s="307"/>
      <c r="H264" s="307"/>
      <c r="I264" s="307"/>
      <c r="J264" s="333"/>
      <c r="K264" s="338"/>
      <c r="L264" s="335"/>
      <c r="M264" s="335"/>
      <c r="N264" s="335"/>
      <c r="O264" s="333"/>
      <c r="P264" s="338"/>
      <c r="Q264" s="335"/>
      <c r="R264" s="335"/>
      <c r="S264" s="336"/>
      <c r="T264" s="338"/>
      <c r="U264" s="335"/>
      <c r="V264" s="335"/>
      <c r="X264" s="66"/>
      <c r="Z264" s="66"/>
    </row>
    <row r="265" spans="2:26" ht="15.6">
      <c r="B265" s="54" t="s">
        <v>23</v>
      </c>
      <c r="C265" s="55" t="s">
        <v>10</v>
      </c>
      <c r="D265" s="67" t="s">
        <v>127</v>
      </c>
      <c r="E265" s="68" t="s">
        <v>119</v>
      </c>
      <c r="F265" s="307"/>
      <c r="G265" s="307"/>
      <c r="H265" s="307"/>
      <c r="I265" s="307"/>
      <c r="J265" s="333"/>
      <c r="K265" s="338"/>
      <c r="L265" s="335"/>
      <c r="M265" s="335"/>
      <c r="N265" s="335"/>
      <c r="O265" s="333"/>
      <c r="P265" s="338"/>
      <c r="Q265" s="335"/>
      <c r="R265" s="335"/>
      <c r="S265" s="336"/>
      <c r="T265" s="338"/>
      <c r="U265" s="335"/>
      <c r="V265" s="335"/>
      <c r="X265" s="66"/>
      <c r="Z265" s="66"/>
    </row>
    <row r="266" spans="2:26" ht="15.6">
      <c r="B266" s="54" t="s">
        <v>23</v>
      </c>
      <c r="C266" s="55" t="s">
        <v>10</v>
      </c>
      <c r="D266" s="67" t="s">
        <v>127</v>
      </c>
      <c r="E266" s="68" t="s">
        <v>34</v>
      </c>
      <c r="F266" s="307"/>
      <c r="G266" s="307"/>
      <c r="H266" s="307"/>
      <c r="I266" s="307"/>
      <c r="J266" s="333"/>
      <c r="K266" s="338"/>
      <c r="L266" s="335"/>
      <c r="M266" s="335"/>
      <c r="N266" s="335"/>
      <c r="O266" s="333"/>
      <c r="P266" s="338"/>
      <c r="Q266" s="335"/>
      <c r="R266" s="335"/>
      <c r="S266" s="336"/>
      <c r="T266" s="338"/>
      <c r="U266" s="335"/>
      <c r="V266" s="335"/>
      <c r="X266" s="66"/>
      <c r="Z266" s="66"/>
    </row>
    <row r="267" spans="2:26" ht="15.6">
      <c r="B267" s="76" t="s">
        <v>23</v>
      </c>
      <c r="C267" s="77" t="s">
        <v>134</v>
      </c>
      <c r="D267" s="78" t="s">
        <v>127</v>
      </c>
      <c r="E267" s="79" t="s">
        <v>121</v>
      </c>
      <c r="F267" s="315"/>
      <c r="G267" s="315"/>
      <c r="H267" s="315"/>
      <c r="I267" s="315"/>
      <c r="J267" s="341"/>
      <c r="K267" s="346"/>
      <c r="L267" s="343"/>
      <c r="M267" s="343"/>
      <c r="N267" s="343"/>
      <c r="O267" s="341"/>
      <c r="P267" s="346"/>
      <c r="Q267" s="343"/>
      <c r="R267" s="343"/>
      <c r="S267" s="344"/>
      <c r="T267" s="346"/>
      <c r="U267" s="343"/>
      <c r="V267" s="343"/>
      <c r="X267" s="66"/>
      <c r="Z267" s="66"/>
    </row>
    <row r="268" spans="2:26" ht="15.6">
      <c r="B268" s="76" t="s">
        <v>23</v>
      </c>
      <c r="C268" s="79" t="s">
        <v>135</v>
      </c>
      <c r="D268" s="78" t="s">
        <v>136</v>
      </c>
      <c r="E268" s="77" t="s">
        <v>137</v>
      </c>
      <c r="F268" s="261">
        <v>172</v>
      </c>
      <c r="G268" s="261">
        <v>815427</v>
      </c>
      <c r="H268" s="283">
        <v>815427</v>
      </c>
      <c r="I268" s="284">
        <v>0.2365496</v>
      </c>
      <c r="J268" s="316"/>
      <c r="K268" s="263"/>
      <c r="L268" s="316"/>
      <c r="M268" s="316"/>
      <c r="N268" s="316"/>
      <c r="O268" s="316"/>
      <c r="P268" s="263"/>
      <c r="Q268" s="316"/>
      <c r="R268" s="316"/>
      <c r="S268" s="318">
        <v>0.48300520000000002</v>
      </c>
      <c r="T268" s="263">
        <v>1.8230900000000001E-2</v>
      </c>
      <c r="U268" s="318">
        <v>0.44714389999999998</v>
      </c>
      <c r="V268" s="318">
        <v>0.51904249999999996</v>
      </c>
    </row>
    <row r="269" spans="2:26" ht="15.6">
      <c r="B269" s="76" t="s">
        <v>23</v>
      </c>
      <c r="C269" s="79" t="s">
        <v>135</v>
      </c>
      <c r="D269" s="78" t="s">
        <v>136</v>
      </c>
      <c r="E269" s="77" t="s">
        <v>138</v>
      </c>
      <c r="F269" s="261">
        <v>172</v>
      </c>
      <c r="G269" s="261"/>
      <c r="H269" s="283"/>
      <c r="I269" s="284"/>
      <c r="J269" s="316"/>
      <c r="K269" s="263"/>
      <c r="L269" s="316"/>
      <c r="M269" s="316"/>
      <c r="N269" s="316"/>
      <c r="O269" s="316"/>
      <c r="P269" s="263"/>
      <c r="Q269" s="316"/>
      <c r="R269" s="316"/>
      <c r="S269" s="318"/>
      <c r="T269" s="263"/>
      <c r="U269" s="318"/>
      <c r="V269" s="318"/>
    </row>
    <row r="270" spans="2:26" ht="15.6">
      <c r="B270" s="76" t="s">
        <v>23</v>
      </c>
      <c r="C270" s="79" t="s">
        <v>135</v>
      </c>
      <c r="D270" s="78" t="s">
        <v>136</v>
      </c>
      <c r="E270" s="77" t="s">
        <v>139</v>
      </c>
      <c r="F270" s="261">
        <v>172</v>
      </c>
      <c r="G270" s="261"/>
      <c r="H270" s="283"/>
      <c r="I270" s="284"/>
      <c r="J270" s="316"/>
      <c r="K270" s="263"/>
      <c r="L270" s="316"/>
      <c r="M270" s="316"/>
      <c r="N270" s="316"/>
      <c r="O270" s="316"/>
      <c r="P270" s="263"/>
      <c r="Q270" s="316"/>
      <c r="R270" s="316"/>
      <c r="S270" s="318"/>
      <c r="T270" s="263"/>
      <c r="U270" s="318"/>
      <c r="V270" s="318"/>
    </row>
    <row r="271" spans="2:26" ht="15.6">
      <c r="B271" s="76" t="s">
        <v>23</v>
      </c>
      <c r="C271" s="79" t="s">
        <v>135</v>
      </c>
      <c r="D271" s="78" t="s">
        <v>136</v>
      </c>
      <c r="E271" s="77" t="s">
        <v>140</v>
      </c>
      <c r="F271" s="261">
        <v>172</v>
      </c>
      <c r="G271" s="261"/>
      <c r="H271" s="261"/>
      <c r="I271" s="262"/>
      <c r="J271" s="263"/>
      <c r="K271" s="263"/>
      <c r="L271" s="263"/>
      <c r="M271" s="263"/>
      <c r="N271" s="263"/>
      <c r="O271" s="263"/>
      <c r="P271" s="263"/>
      <c r="Q271" s="263"/>
      <c r="R271" s="263"/>
      <c r="S271" s="262"/>
      <c r="T271" s="263"/>
      <c r="U271" s="262"/>
      <c r="V271" s="262"/>
    </row>
    <row r="272" spans="2:26" ht="15.6">
      <c r="B272" s="96" t="s">
        <v>143</v>
      </c>
      <c r="C272" s="97" t="s">
        <v>135</v>
      </c>
      <c r="D272" s="98" t="s">
        <v>136</v>
      </c>
      <c r="E272" s="97" t="s">
        <v>121</v>
      </c>
      <c r="F272" s="319">
        <v>172</v>
      </c>
      <c r="G272" s="319">
        <v>913254</v>
      </c>
      <c r="H272" s="319">
        <v>913254</v>
      </c>
      <c r="I272" s="320"/>
      <c r="J272" s="321"/>
      <c r="K272" s="321"/>
      <c r="L272" s="281"/>
      <c r="M272" s="281"/>
      <c r="N272" s="321"/>
      <c r="O272" s="321"/>
      <c r="P272" s="321"/>
      <c r="Q272" s="281"/>
      <c r="R272" s="281"/>
      <c r="S272" s="320"/>
      <c r="T272" s="321"/>
      <c r="U272" s="280"/>
      <c r="V272" s="280"/>
    </row>
    <row r="273" spans="2:22">
      <c r="B273" s="45" t="s">
        <v>25</v>
      </c>
      <c r="C273" s="46" t="s">
        <v>14</v>
      </c>
      <c r="D273" s="47">
        <v>80</v>
      </c>
      <c r="E273" s="46" t="s">
        <v>31</v>
      </c>
      <c r="F273" s="304"/>
      <c r="G273" s="304"/>
      <c r="H273" s="304"/>
      <c r="I273" s="304"/>
      <c r="J273" s="304"/>
      <c r="K273" s="332"/>
      <c r="L273" s="332"/>
      <c r="M273" s="332"/>
      <c r="N273" s="332"/>
      <c r="O273" s="304"/>
      <c r="P273" s="332"/>
      <c r="Q273" s="332"/>
      <c r="R273" s="332"/>
      <c r="S273" s="332"/>
      <c r="T273" s="332"/>
      <c r="U273" s="332"/>
      <c r="V273" s="332"/>
    </row>
    <row r="274" spans="2:22">
      <c r="B274" s="45" t="s">
        <v>25</v>
      </c>
      <c r="C274" s="46" t="s">
        <v>14</v>
      </c>
      <c r="D274" s="47">
        <v>80</v>
      </c>
      <c r="E274" s="46" t="s">
        <v>118</v>
      </c>
      <c r="F274" s="304"/>
      <c r="G274" s="304"/>
      <c r="H274" s="304"/>
      <c r="I274" s="304"/>
      <c r="J274" s="304"/>
      <c r="K274" s="332"/>
      <c r="L274" s="332"/>
      <c r="M274" s="332"/>
      <c r="N274" s="332"/>
      <c r="O274" s="304"/>
      <c r="P274" s="332"/>
      <c r="Q274" s="332"/>
      <c r="R274" s="332"/>
      <c r="S274" s="332"/>
      <c r="T274" s="332"/>
      <c r="U274" s="332"/>
      <c r="V274" s="332"/>
    </row>
    <row r="275" spans="2:22">
      <c r="B275" s="45" t="s">
        <v>25</v>
      </c>
      <c r="C275" s="46" t="s">
        <v>14</v>
      </c>
      <c r="D275" s="47">
        <v>80</v>
      </c>
      <c r="E275" s="46" t="s">
        <v>119</v>
      </c>
      <c r="F275" s="304"/>
      <c r="G275" s="304"/>
      <c r="H275" s="304"/>
      <c r="I275" s="304"/>
      <c r="J275" s="304"/>
      <c r="K275" s="332"/>
      <c r="L275" s="332"/>
      <c r="M275" s="332"/>
      <c r="N275" s="332"/>
      <c r="O275" s="304"/>
      <c r="P275" s="332"/>
      <c r="Q275" s="332"/>
      <c r="R275" s="332"/>
      <c r="S275" s="332"/>
      <c r="T275" s="332"/>
      <c r="U275" s="332"/>
      <c r="V275" s="332"/>
    </row>
    <row r="276" spans="2:22">
      <c r="B276" s="45" t="s">
        <v>25</v>
      </c>
      <c r="C276" s="46" t="s">
        <v>14</v>
      </c>
      <c r="D276" s="47">
        <v>80</v>
      </c>
      <c r="E276" s="46" t="s">
        <v>34</v>
      </c>
      <c r="F276" s="304"/>
      <c r="G276" s="304"/>
      <c r="H276" s="304"/>
      <c r="I276" s="304"/>
      <c r="J276" s="304"/>
      <c r="K276" s="332"/>
      <c r="L276" s="332"/>
      <c r="M276" s="332"/>
      <c r="N276" s="332"/>
      <c r="O276" s="304"/>
      <c r="P276" s="332"/>
      <c r="Q276" s="332"/>
      <c r="R276" s="332"/>
      <c r="S276" s="332"/>
      <c r="T276" s="332"/>
      <c r="U276" s="332"/>
      <c r="V276" s="332"/>
    </row>
    <row r="277" spans="2:22" s="66" customFormat="1" ht="15.6">
      <c r="B277" s="54" t="s">
        <v>25</v>
      </c>
      <c r="C277" s="55" t="s">
        <v>14</v>
      </c>
      <c r="D277" s="56" t="s">
        <v>120</v>
      </c>
      <c r="E277" s="57" t="s">
        <v>121</v>
      </c>
      <c r="F277" s="307"/>
      <c r="G277" s="307"/>
      <c r="H277" s="307"/>
      <c r="I277" s="307"/>
      <c r="J277" s="333"/>
      <c r="K277" s="334"/>
      <c r="L277" s="335"/>
      <c r="M277" s="335"/>
      <c r="N277" s="335"/>
      <c r="O277" s="333"/>
      <c r="P277" s="334"/>
      <c r="Q277" s="335"/>
      <c r="R277" s="335"/>
      <c r="S277" s="336"/>
      <c r="T277" s="334"/>
      <c r="U277" s="335"/>
      <c r="V277" s="335"/>
    </row>
    <row r="278" spans="2:22">
      <c r="B278" s="45" t="s">
        <v>25</v>
      </c>
      <c r="C278" s="46" t="s">
        <v>14</v>
      </c>
      <c r="D278" s="47">
        <v>90</v>
      </c>
      <c r="E278" s="46" t="s">
        <v>31</v>
      </c>
      <c r="F278" s="304"/>
      <c r="G278" s="304"/>
      <c r="H278" s="304"/>
      <c r="I278" s="304"/>
      <c r="J278" s="304"/>
      <c r="K278" s="332"/>
      <c r="L278" s="332"/>
      <c r="M278" s="332"/>
      <c r="N278" s="332"/>
      <c r="O278" s="304"/>
      <c r="P278" s="332"/>
      <c r="Q278" s="332"/>
      <c r="R278" s="332"/>
      <c r="S278" s="332"/>
      <c r="T278" s="332"/>
      <c r="U278" s="332"/>
      <c r="V278" s="332"/>
    </row>
    <row r="279" spans="2:22">
      <c r="B279" s="45" t="s">
        <v>25</v>
      </c>
      <c r="C279" s="46" t="s">
        <v>14</v>
      </c>
      <c r="D279" s="47">
        <v>90</v>
      </c>
      <c r="E279" s="46" t="s">
        <v>118</v>
      </c>
      <c r="F279" s="304"/>
      <c r="G279" s="304"/>
      <c r="H279" s="304"/>
      <c r="I279" s="304"/>
      <c r="J279" s="304"/>
      <c r="K279" s="332"/>
      <c r="L279" s="332"/>
      <c r="M279" s="332"/>
      <c r="N279" s="332"/>
      <c r="O279" s="304"/>
      <c r="P279" s="332"/>
      <c r="Q279" s="332"/>
      <c r="R279" s="332"/>
      <c r="S279" s="332"/>
      <c r="T279" s="332"/>
      <c r="U279" s="332"/>
      <c r="V279" s="332"/>
    </row>
    <row r="280" spans="2:22">
      <c r="B280" s="45" t="s">
        <v>25</v>
      </c>
      <c r="C280" s="46" t="s">
        <v>14</v>
      </c>
      <c r="D280" s="47">
        <v>90</v>
      </c>
      <c r="E280" s="46" t="s">
        <v>119</v>
      </c>
      <c r="F280" s="304"/>
      <c r="G280" s="304"/>
      <c r="H280" s="304"/>
      <c r="I280" s="304"/>
      <c r="J280" s="304"/>
      <c r="K280" s="332"/>
      <c r="L280" s="332"/>
      <c r="M280" s="332"/>
      <c r="N280" s="332"/>
      <c r="O280" s="304"/>
      <c r="P280" s="332"/>
      <c r="Q280" s="332"/>
      <c r="R280" s="332"/>
      <c r="S280" s="332"/>
      <c r="T280" s="332"/>
      <c r="U280" s="332"/>
      <c r="V280" s="332"/>
    </row>
    <row r="281" spans="2:22">
      <c r="B281" s="45" t="s">
        <v>25</v>
      </c>
      <c r="C281" s="46" t="s">
        <v>14</v>
      </c>
      <c r="D281" s="47">
        <v>90</v>
      </c>
      <c r="E281" s="46" t="s">
        <v>34</v>
      </c>
      <c r="F281" s="304"/>
      <c r="G281" s="304"/>
      <c r="H281" s="304"/>
      <c r="I281" s="304"/>
      <c r="J281" s="304"/>
      <c r="K281" s="332"/>
      <c r="L281" s="332"/>
      <c r="M281" s="332"/>
      <c r="N281" s="332"/>
      <c r="O281" s="304"/>
      <c r="P281" s="332"/>
      <c r="Q281" s="332"/>
      <c r="R281" s="332"/>
      <c r="S281" s="332"/>
      <c r="T281" s="332"/>
      <c r="U281" s="332"/>
      <c r="V281" s="332"/>
    </row>
    <row r="282" spans="2:22" s="66" customFormat="1" ht="15.6">
      <c r="B282" s="54" t="s">
        <v>25</v>
      </c>
      <c r="C282" s="55" t="s">
        <v>14</v>
      </c>
      <c r="D282" s="56" t="s">
        <v>122</v>
      </c>
      <c r="E282" s="57" t="s">
        <v>121</v>
      </c>
      <c r="F282" s="307"/>
      <c r="G282" s="307"/>
      <c r="H282" s="307"/>
      <c r="I282" s="307"/>
      <c r="J282" s="333"/>
      <c r="K282" s="334"/>
      <c r="L282" s="335"/>
      <c r="M282" s="335"/>
      <c r="N282" s="335"/>
      <c r="O282" s="333"/>
      <c r="P282" s="334"/>
      <c r="Q282" s="335"/>
      <c r="R282" s="335"/>
      <c r="S282" s="336"/>
      <c r="T282" s="334"/>
      <c r="U282" s="335"/>
      <c r="V282" s="335"/>
    </row>
    <row r="283" spans="2:22">
      <c r="B283" s="45" t="s">
        <v>25</v>
      </c>
      <c r="C283" s="46" t="s">
        <v>14</v>
      </c>
      <c r="D283" s="47">
        <v>100</v>
      </c>
      <c r="E283" s="46" t="s">
        <v>31</v>
      </c>
      <c r="F283" s="304"/>
      <c r="G283" s="304"/>
      <c r="H283" s="304"/>
      <c r="I283" s="304"/>
      <c r="J283" s="304"/>
      <c r="K283" s="332"/>
      <c r="L283" s="332"/>
      <c r="M283" s="332"/>
      <c r="N283" s="332"/>
      <c r="O283" s="304"/>
      <c r="P283" s="332"/>
      <c r="Q283" s="332"/>
      <c r="R283" s="332"/>
      <c r="S283" s="332"/>
      <c r="T283" s="332"/>
      <c r="U283" s="332"/>
      <c r="V283" s="332"/>
    </row>
    <row r="284" spans="2:22">
      <c r="B284" s="45" t="s">
        <v>25</v>
      </c>
      <c r="C284" s="46" t="s">
        <v>14</v>
      </c>
      <c r="D284" s="47">
        <v>100</v>
      </c>
      <c r="E284" s="46" t="s">
        <v>118</v>
      </c>
      <c r="F284" s="304"/>
      <c r="G284" s="304"/>
      <c r="H284" s="304"/>
      <c r="I284" s="304"/>
      <c r="J284" s="304"/>
      <c r="K284" s="332"/>
      <c r="L284" s="332"/>
      <c r="M284" s="332"/>
      <c r="N284" s="332"/>
      <c r="O284" s="304"/>
      <c r="P284" s="332"/>
      <c r="Q284" s="332"/>
      <c r="R284" s="332"/>
      <c r="S284" s="332"/>
      <c r="T284" s="332"/>
      <c r="U284" s="332"/>
      <c r="V284" s="332"/>
    </row>
    <row r="285" spans="2:22">
      <c r="B285" s="45" t="s">
        <v>25</v>
      </c>
      <c r="C285" s="46" t="s">
        <v>14</v>
      </c>
      <c r="D285" s="47">
        <v>100</v>
      </c>
      <c r="E285" s="46" t="s">
        <v>119</v>
      </c>
      <c r="F285" s="304"/>
      <c r="G285" s="304"/>
      <c r="H285" s="304"/>
      <c r="I285" s="304"/>
      <c r="J285" s="304"/>
      <c r="K285" s="332"/>
      <c r="L285" s="332"/>
      <c r="M285" s="332"/>
      <c r="N285" s="332"/>
      <c r="O285" s="304"/>
      <c r="P285" s="332"/>
      <c r="Q285" s="332"/>
      <c r="R285" s="332"/>
      <c r="S285" s="332"/>
      <c r="T285" s="332"/>
      <c r="U285" s="332"/>
      <c r="V285" s="332"/>
    </row>
    <row r="286" spans="2:22">
      <c r="B286" s="45" t="s">
        <v>25</v>
      </c>
      <c r="C286" s="46" t="s">
        <v>14</v>
      </c>
      <c r="D286" s="47">
        <v>100</v>
      </c>
      <c r="E286" s="46" t="s">
        <v>34</v>
      </c>
      <c r="F286" s="304"/>
      <c r="G286" s="304"/>
      <c r="H286" s="304"/>
      <c r="I286" s="304"/>
      <c r="J286" s="304"/>
      <c r="K286" s="332"/>
      <c r="L286" s="332"/>
      <c r="M286" s="332"/>
      <c r="N286" s="332"/>
      <c r="O286" s="304"/>
      <c r="P286" s="332"/>
      <c r="Q286" s="332"/>
      <c r="R286" s="332"/>
      <c r="S286" s="332"/>
      <c r="T286" s="332"/>
      <c r="U286" s="332"/>
      <c r="V286" s="332"/>
    </row>
    <row r="287" spans="2:22" s="66" customFormat="1" ht="15.6">
      <c r="B287" s="54" t="s">
        <v>25</v>
      </c>
      <c r="C287" s="55" t="s">
        <v>14</v>
      </c>
      <c r="D287" s="56" t="s">
        <v>123</v>
      </c>
      <c r="E287" s="57" t="s">
        <v>121</v>
      </c>
      <c r="F287" s="307"/>
      <c r="G287" s="307"/>
      <c r="H287" s="307"/>
      <c r="I287" s="307"/>
      <c r="J287" s="333"/>
      <c r="K287" s="334"/>
      <c r="L287" s="335"/>
      <c r="M287" s="335"/>
      <c r="N287" s="335"/>
      <c r="O287" s="333"/>
      <c r="P287" s="334"/>
      <c r="Q287" s="335"/>
      <c r="R287" s="335"/>
      <c r="S287" s="336"/>
      <c r="T287" s="334"/>
      <c r="U287" s="335"/>
      <c r="V287" s="335"/>
    </row>
    <row r="288" spans="2:22">
      <c r="B288" s="45" t="s">
        <v>25</v>
      </c>
      <c r="C288" s="46" t="s">
        <v>14</v>
      </c>
      <c r="D288" s="47">
        <v>110</v>
      </c>
      <c r="E288" s="46" t="s">
        <v>31</v>
      </c>
      <c r="F288" s="304"/>
      <c r="G288" s="304"/>
      <c r="H288" s="304"/>
      <c r="I288" s="304"/>
      <c r="J288" s="304"/>
      <c r="K288" s="332"/>
      <c r="L288" s="332"/>
      <c r="M288" s="332"/>
      <c r="N288" s="332"/>
      <c r="O288" s="304"/>
      <c r="P288" s="332"/>
      <c r="Q288" s="332"/>
      <c r="R288" s="332"/>
      <c r="S288" s="332"/>
      <c r="T288" s="332"/>
      <c r="U288" s="332"/>
      <c r="V288" s="332"/>
    </row>
    <row r="289" spans="2:26">
      <c r="B289" s="45" t="s">
        <v>25</v>
      </c>
      <c r="C289" s="46" t="s">
        <v>14</v>
      </c>
      <c r="D289" s="47">
        <v>110</v>
      </c>
      <c r="E289" s="46" t="s">
        <v>118</v>
      </c>
      <c r="F289" s="304"/>
      <c r="G289" s="304"/>
      <c r="H289" s="304"/>
      <c r="I289" s="304"/>
      <c r="J289" s="304"/>
      <c r="K289" s="332"/>
      <c r="L289" s="332"/>
      <c r="M289" s="332"/>
      <c r="N289" s="332"/>
      <c r="O289" s="304"/>
      <c r="P289" s="332"/>
      <c r="Q289" s="332"/>
      <c r="R289" s="332"/>
      <c r="S289" s="332"/>
      <c r="T289" s="332"/>
      <c r="U289" s="332"/>
      <c r="V289" s="332"/>
    </row>
    <row r="290" spans="2:26">
      <c r="B290" s="45" t="s">
        <v>25</v>
      </c>
      <c r="C290" s="46" t="s">
        <v>14</v>
      </c>
      <c r="D290" s="47">
        <v>110</v>
      </c>
      <c r="E290" s="46" t="s">
        <v>119</v>
      </c>
      <c r="F290" s="304"/>
      <c r="G290" s="304"/>
      <c r="H290" s="304"/>
      <c r="I290" s="304"/>
      <c r="J290" s="304"/>
      <c r="K290" s="332"/>
      <c r="L290" s="332"/>
      <c r="M290" s="332"/>
      <c r="N290" s="332"/>
      <c r="O290" s="304"/>
      <c r="P290" s="332"/>
      <c r="Q290" s="332"/>
      <c r="R290" s="332"/>
      <c r="S290" s="332"/>
      <c r="T290" s="332"/>
      <c r="U290" s="332"/>
      <c r="V290" s="332"/>
    </row>
    <row r="291" spans="2:26">
      <c r="B291" s="45" t="s">
        <v>25</v>
      </c>
      <c r="C291" s="46" t="s">
        <v>14</v>
      </c>
      <c r="D291" s="47">
        <v>110</v>
      </c>
      <c r="E291" s="46" t="s">
        <v>34</v>
      </c>
      <c r="F291" s="304"/>
      <c r="G291" s="304"/>
      <c r="H291" s="304"/>
      <c r="I291" s="304"/>
      <c r="J291" s="304"/>
      <c r="K291" s="332"/>
      <c r="L291" s="332"/>
      <c r="M291" s="332"/>
      <c r="N291" s="332"/>
      <c r="O291" s="304"/>
      <c r="P291" s="332"/>
      <c r="Q291" s="332"/>
      <c r="R291" s="332"/>
      <c r="S291" s="332"/>
      <c r="T291" s="332"/>
      <c r="U291" s="332"/>
      <c r="V291" s="332"/>
    </row>
    <row r="292" spans="2:26" s="66" customFormat="1" ht="15.6">
      <c r="B292" s="54" t="s">
        <v>25</v>
      </c>
      <c r="C292" s="55" t="s">
        <v>14</v>
      </c>
      <c r="D292" s="56" t="s">
        <v>124</v>
      </c>
      <c r="E292" s="57" t="s">
        <v>121</v>
      </c>
      <c r="F292" s="307"/>
      <c r="G292" s="307"/>
      <c r="H292" s="307"/>
      <c r="I292" s="307"/>
      <c r="J292" s="333"/>
      <c r="K292" s="334"/>
      <c r="L292" s="335"/>
      <c r="M292" s="335"/>
      <c r="N292" s="335"/>
      <c r="O292" s="333"/>
      <c r="P292" s="334"/>
      <c r="Q292" s="335"/>
      <c r="R292" s="335"/>
      <c r="S292" s="336"/>
      <c r="T292" s="334"/>
      <c r="U292" s="335"/>
      <c r="V292" s="335"/>
    </row>
    <row r="293" spans="2:26">
      <c r="B293" s="45" t="s">
        <v>25</v>
      </c>
      <c r="C293" s="46" t="s">
        <v>14</v>
      </c>
      <c r="D293" s="47">
        <v>120</v>
      </c>
      <c r="E293" s="46" t="s">
        <v>31</v>
      </c>
      <c r="F293" s="304">
        <v>27</v>
      </c>
      <c r="G293" s="304">
        <v>72548</v>
      </c>
      <c r="H293" s="304">
        <v>72548</v>
      </c>
      <c r="I293" s="305">
        <v>2.5905517999999999E-2</v>
      </c>
      <c r="J293" s="306">
        <v>118.14917</v>
      </c>
      <c r="K293" s="306">
        <v>0.8644328</v>
      </c>
      <c r="L293" s="306">
        <v>116.45492</v>
      </c>
      <c r="M293" s="306">
        <v>119.84343</v>
      </c>
      <c r="N293" s="306">
        <v>15.99578</v>
      </c>
      <c r="O293" s="306">
        <v>131.01958999999999</v>
      </c>
      <c r="P293" s="306">
        <v>0.94166649999999996</v>
      </c>
      <c r="Q293" s="306">
        <v>129.17395999999999</v>
      </c>
      <c r="R293" s="306">
        <v>132.86521999999999</v>
      </c>
      <c r="S293" s="305">
        <v>0.59810180000000002</v>
      </c>
      <c r="T293" s="306">
        <v>2.7138900000000001E-2</v>
      </c>
      <c r="U293" s="305">
        <v>0.54352670000000003</v>
      </c>
      <c r="V293" s="305">
        <v>0.65034950000000002</v>
      </c>
    </row>
    <row r="294" spans="2:26">
      <c r="B294" s="45" t="s">
        <v>25</v>
      </c>
      <c r="C294" s="46" t="s">
        <v>14</v>
      </c>
      <c r="D294" s="47">
        <v>120</v>
      </c>
      <c r="E294" s="46" t="s">
        <v>118</v>
      </c>
      <c r="F294" s="304">
        <v>27</v>
      </c>
      <c r="G294" s="304"/>
      <c r="H294" s="304"/>
      <c r="I294" s="305"/>
      <c r="J294" s="306"/>
      <c r="K294" s="306"/>
      <c r="L294" s="306"/>
      <c r="M294" s="306"/>
      <c r="N294" s="306"/>
      <c r="O294" s="306"/>
      <c r="P294" s="306"/>
      <c r="Q294" s="306"/>
      <c r="R294" s="306"/>
      <c r="S294" s="305"/>
      <c r="T294" s="306"/>
      <c r="U294" s="305"/>
      <c r="V294" s="305"/>
    </row>
    <row r="295" spans="2:26">
      <c r="B295" s="45" t="s">
        <v>25</v>
      </c>
      <c r="C295" s="46" t="s">
        <v>14</v>
      </c>
      <c r="D295" s="47">
        <v>120</v>
      </c>
      <c r="E295" s="46" t="s">
        <v>119</v>
      </c>
      <c r="F295" s="304">
        <v>27</v>
      </c>
      <c r="G295" s="304"/>
      <c r="H295" s="304"/>
      <c r="I295" s="305"/>
      <c r="J295" s="306"/>
      <c r="K295" s="306"/>
      <c r="L295" s="306"/>
      <c r="M295" s="306"/>
      <c r="N295" s="306"/>
      <c r="O295" s="306"/>
      <c r="P295" s="306"/>
      <c r="Q295" s="306"/>
      <c r="R295" s="306"/>
      <c r="S295" s="305"/>
      <c r="T295" s="306"/>
      <c r="U295" s="305"/>
      <c r="V295" s="305"/>
    </row>
    <row r="296" spans="2:26">
      <c r="B296" s="45" t="s">
        <v>25</v>
      </c>
      <c r="C296" s="46" t="s">
        <v>14</v>
      </c>
      <c r="D296" s="47">
        <v>120</v>
      </c>
      <c r="E296" s="46" t="s">
        <v>34</v>
      </c>
      <c r="F296" s="304">
        <v>27</v>
      </c>
      <c r="G296" s="304"/>
      <c r="H296" s="304"/>
      <c r="I296" s="305"/>
      <c r="J296" s="306"/>
      <c r="K296" s="306"/>
      <c r="L296" s="306"/>
      <c r="M296" s="306"/>
      <c r="N296" s="306"/>
      <c r="O296" s="306"/>
      <c r="P296" s="306"/>
      <c r="Q296" s="306"/>
      <c r="R296" s="306"/>
      <c r="S296" s="305"/>
      <c r="T296" s="306"/>
      <c r="U296" s="305"/>
      <c r="V296" s="305"/>
    </row>
    <row r="297" spans="2:26" s="66" customFormat="1" ht="15.6">
      <c r="B297" s="54" t="s">
        <v>25</v>
      </c>
      <c r="C297" s="55" t="s">
        <v>14</v>
      </c>
      <c r="D297" s="56" t="s">
        <v>125</v>
      </c>
      <c r="E297" s="57" t="s">
        <v>121</v>
      </c>
      <c r="F297" s="307">
        <v>27</v>
      </c>
      <c r="G297" s="307">
        <v>91452</v>
      </c>
      <c r="H297" s="307">
        <v>91452</v>
      </c>
      <c r="I297" s="308"/>
      <c r="J297" s="309"/>
      <c r="K297" s="310"/>
      <c r="L297" s="309"/>
      <c r="M297" s="309"/>
      <c r="N297" s="309"/>
      <c r="O297" s="309"/>
      <c r="P297" s="310"/>
      <c r="Q297" s="309"/>
      <c r="R297" s="309"/>
      <c r="S297" s="308"/>
      <c r="T297" s="310"/>
      <c r="U297" s="308"/>
      <c r="V297" s="308"/>
    </row>
    <row r="298" spans="2:26">
      <c r="B298" s="45" t="s">
        <v>25</v>
      </c>
      <c r="C298" s="46" t="s">
        <v>14</v>
      </c>
      <c r="D298" s="47">
        <v>130</v>
      </c>
      <c r="E298" s="46" t="s">
        <v>31</v>
      </c>
      <c r="F298" s="304"/>
      <c r="G298" s="304"/>
      <c r="H298" s="304"/>
      <c r="I298" s="304"/>
      <c r="J298" s="304"/>
      <c r="K298" s="332"/>
      <c r="L298" s="332"/>
      <c r="M298" s="332"/>
      <c r="N298" s="332"/>
      <c r="O298" s="304"/>
      <c r="P298" s="332"/>
      <c r="Q298" s="332"/>
      <c r="R298" s="332"/>
      <c r="S298" s="332"/>
      <c r="T298" s="332"/>
      <c r="U298" s="332"/>
      <c r="V298" s="332"/>
    </row>
    <row r="299" spans="2:26">
      <c r="B299" s="45" t="s">
        <v>25</v>
      </c>
      <c r="C299" s="46" t="s">
        <v>14</v>
      </c>
      <c r="D299" s="47">
        <v>130</v>
      </c>
      <c r="E299" s="46" t="s">
        <v>118</v>
      </c>
      <c r="F299" s="304"/>
      <c r="G299" s="304"/>
      <c r="H299" s="304"/>
      <c r="I299" s="304"/>
      <c r="J299" s="304"/>
      <c r="K299" s="332"/>
      <c r="L299" s="332"/>
      <c r="M299" s="332"/>
      <c r="N299" s="332"/>
      <c r="O299" s="304"/>
      <c r="P299" s="332"/>
      <c r="Q299" s="332"/>
      <c r="R299" s="332"/>
      <c r="S299" s="332"/>
      <c r="T299" s="332"/>
      <c r="U299" s="332"/>
      <c r="V299" s="332"/>
    </row>
    <row r="300" spans="2:26">
      <c r="B300" s="45" t="s">
        <v>25</v>
      </c>
      <c r="C300" s="46" t="s">
        <v>14</v>
      </c>
      <c r="D300" s="47">
        <v>130</v>
      </c>
      <c r="E300" s="46" t="s">
        <v>119</v>
      </c>
      <c r="F300" s="304"/>
      <c r="G300" s="304"/>
      <c r="H300" s="304"/>
      <c r="I300" s="304"/>
      <c r="J300" s="304"/>
      <c r="K300" s="332"/>
      <c r="L300" s="332"/>
      <c r="M300" s="332"/>
      <c r="N300" s="332"/>
      <c r="O300" s="304"/>
      <c r="P300" s="332"/>
      <c r="Q300" s="332"/>
      <c r="R300" s="332"/>
      <c r="S300" s="332"/>
      <c r="T300" s="332"/>
      <c r="U300" s="332"/>
      <c r="V300" s="332"/>
    </row>
    <row r="301" spans="2:26">
      <c r="B301" s="45" t="s">
        <v>25</v>
      </c>
      <c r="C301" s="46" t="s">
        <v>14</v>
      </c>
      <c r="D301" s="47">
        <v>130</v>
      </c>
      <c r="E301" s="46" t="s">
        <v>34</v>
      </c>
      <c r="F301" s="304"/>
      <c r="G301" s="304"/>
      <c r="H301" s="304"/>
      <c r="I301" s="304"/>
      <c r="J301" s="304"/>
      <c r="K301" s="332"/>
      <c r="L301" s="332"/>
      <c r="M301" s="332"/>
      <c r="N301" s="332"/>
      <c r="O301" s="304"/>
      <c r="P301" s="332"/>
      <c r="Q301" s="332"/>
      <c r="R301" s="332"/>
      <c r="S301" s="332"/>
      <c r="T301" s="332"/>
      <c r="U301" s="332"/>
      <c r="V301" s="332"/>
    </row>
    <row r="302" spans="2:26" s="66" customFormat="1" ht="15.6">
      <c r="B302" s="54" t="s">
        <v>25</v>
      </c>
      <c r="C302" s="55" t="s">
        <v>14</v>
      </c>
      <c r="D302" s="56" t="s">
        <v>126</v>
      </c>
      <c r="E302" s="57" t="s">
        <v>121</v>
      </c>
      <c r="F302" s="307"/>
      <c r="G302" s="307"/>
      <c r="H302" s="307"/>
      <c r="I302" s="307"/>
      <c r="J302" s="333"/>
      <c r="K302" s="334"/>
      <c r="L302" s="335"/>
      <c r="M302" s="335"/>
      <c r="N302" s="335"/>
      <c r="O302" s="333"/>
      <c r="P302" s="334"/>
      <c r="Q302" s="335"/>
      <c r="R302" s="335"/>
      <c r="S302" s="336"/>
      <c r="T302" s="334"/>
      <c r="U302" s="335"/>
      <c r="V302" s="335"/>
    </row>
    <row r="303" spans="2:26" ht="15.6">
      <c r="B303" s="54" t="s">
        <v>25</v>
      </c>
      <c r="C303" s="55" t="s">
        <v>14</v>
      </c>
      <c r="D303" s="67" t="s">
        <v>127</v>
      </c>
      <c r="E303" s="68" t="s">
        <v>31</v>
      </c>
      <c r="F303" s="307">
        <v>27</v>
      </c>
      <c r="G303" s="307">
        <v>72548</v>
      </c>
      <c r="H303" s="307">
        <v>72548</v>
      </c>
      <c r="I303" s="308">
        <v>2.5905517999999999E-2</v>
      </c>
      <c r="J303" s="309">
        <v>118.14917</v>
      </c>
      <c r="K303" s="310">
        <v>0.8644328</v>
      </c>
      <c r="L303" s="309">
        <v>116.45492</v>
      </c>
      <c r="M303" s="309">
        <v>119.84343</v>
      </c>
      <c r="N303" s="309">
        <v>15.99578</v>
      </c>
      <c r="O303" s="309">
        <v>131.01958999999999</v>
      </c>
      <c r="P303" s="310">
        <v>0.94166649999999996</v>
      </c>
      <c r="Q303" s="309">
        <v>129.17395999999999</v>
      </c>
      <c r="R303" s="309">
        <v>132.86521999999999</v>
      </c>
      <c r="S303" s="308">
        <v>0.59810180000000002</v>
      </c>
      <c r="T303" s="310">
        <v>2.7138900000000001E-2</v>
      </c>
      <c r="U303" s="308">
        <v>0.54352670000000003</v>
      </c>
      <c r="V303" s="308">
        <v>0.65034950000000002</v>
      </c>
      <c r="X303" s="66"/>
      <c r="Z303" s="66"/>
    </row>
    <row r="304" spans="2:26" ht="15.6">
      <c r="B304" s="54" t="s">
        <v>25</v>
      </c>
      <c r="C304" s="55" t="s">
        <v>14</v>
      </c>
      <c r="D304" s="67" t="s">
        <v>127</v>
      </c>
      <c r="E304" s="68" t="s">
        <v>118</v>
      </c>
      <c r="F304" s="307">
        <v>27</v>
      </c>
      <c r="G304" s="307"/>
      <c r="H304" s="307"/>
      <c r="I304" s="308"/>
      <c r="J304" s="309"/>
      <c r="K304" s="310"/>
      <c r="L304" s="309"/>
      <c r="M304" s="309"/>
      <c r="N304" s="309"/>
      <c r="O304" s="309"/>
      <c r="P304" s="310"/>
      <c r="Q304" s="309"/>
      <c r="R304" s="309"/>
      <c r="S304" s="308"/>
      <c r="T304" s="310"/>
      <c r="U304" s="308"/>
      <c r="V304" s="308"/>
      <c r="X304" s="66"/>
      <c r="Z304" s="66"/>
    </row>
    <row r="305" spans="2:26" ht="15.6">
      <c r="B305" s="54" t="s">
        <v>25</v>
      </c>
      <c r="C305" s="55" t="s">
        <v>14</v>
      </c>
      <c r="D305" s="67" t="s">
        <v>127</v>
      </c>
      <c r="E305" s="68" t="s">
        <v>119</v>
      </c>
      <c r="F305" s="307">
        <v>27</v>
      </c>
      <c r="G305" s="307"/>
      <c r="H305" s="307"/>
      <c r="I305" s="308"/>
      <c r="J305" s="309"/>
      <c r="K305" s="310"/>
      <c r="L305" s="309"/>
      <c r="M305" s="309"/>
      <c r="N305" s="309"/>
      <c r="O305" s="309"/>
      <c r="P305" s="310"/>
      <c r="Q305" s="309"/>
      <c r="R305" s="309"/>
      <c r="S305" s="308"/>
      <c r="T305" s="310"/>
      <c r="U305" s="308"/>
      <c r="V305" s="308"/>
      <c r="X305" s="66"/>
      <c r="Z305" s="66"/>
    </row>
    <row r="306" spans="2:26" ht="15.6">
      <c r="B306" s="54" t="s">
        <v>25</v>
      </c>
      <c r="C306" s="55" t="s">
        <v>14</v>
      </c>
      <c r="D306" s="67" t="s">
        <v>127</v>
      </c>
      <c r="E306" s="68" t="s">
        <v>34</v>
      </c>
      <c r="F306" s="307">
        <v>27</v>
      </c>
      <c r="G306" s="307"/>
      <c r="H306" s="307"/>
      <c r="I306" s="308"/>
      <c r="J306" s="309"/>
      <c r="K306" s="310"/>
      <c r="L306" s="309"/>
      <c r="M306" s="309"/>
      <c r="N306" s="309"/>
      <c r="O306" s="309"/>
      <c r="P306" s="310"/>
      <c r="Q306" s="309"/>
      <c r="R306" s="309"/>
      <c r="S306" s="308"/>
      <c r="T306" s="310"/>
      <c r="U306" s="308"/>
      <c r="V306" s="308"/>
      <c r="X306" s="66"/>
      <c r="Z306" s="66"/>
    </row>
    <row r="307" spans="2:26" s="66" customFormat="1" ht="15.6">
      <c r="B307" s="76" t="s">
        <v>25</v>
      </c>
      <c r="C307" s="77" t="s">
        <v>128</v>
      </c>
      <c r="D307" s="78" t="s">
        <v>127</v>
      </c>
      <c r="E307" s="79" t="s">
        <v>121</v>
      </c>
      <c r="F307" s="315">
        <v>27</v>
      </c>
      <c r="G307" s="315">
        <v>91452</v>
      </c>
      <c r="H307" s="315">
        <v>91452</v>
      </c>
      <c r="I307" s="318"/>
      <c r="J307" s="316"/>
      <c r="K307" s="285"/>
      <c r="L307" s="316"/>
      <c r="M307" s="316"/>
      <c r="N307" s="316"/>
      <c r="O307" s="316"/>
      <c r="P307" s="285"/>
      <c r="Q307" s="316"/>
      <c r="R307" s="316"/>
      <c r="S307" s="318"/>
      <c r="T307" s="285"/>
      <c r="U307" s="318"/>
      <c r="V307" s="318"/>
    </row>
    <row r="308" spans="2:26">
      <c r="B308" s="45" t="s">
        <v>25</v>
      </c>
      <c r="C308" s="46" t="s">
        <v>12</v>
      </c>
      <c r="D308" s="47">
        <v>60</v>
      </c>
      <c r="E308" s="46" t="s">
        <v>31</v>
      </c>
      <c r="F308" s="304"/>
      <c r="G308" s="304"/>
      <c r="H308" s="304"/>
      <c r="I308" s="304"/>
      <c r="J308" s="304"/>
      <c r="K308" s="332"/>
      <c r="L308" s="332"/>
      <c r="M308" s="332"/>
      <c r="N308" s="332"/>
      <c r="O308" s="304"/>
      <c r="P308" s="332"/>
      <c r="Q308" s="332"/>
      <c r="R308" s="332"/>
      <c r="S308" s="332"/>
      <c r="T308" s="332"/>
      <c r="U308" s="332"/>
      <c r="V308" s="332"/>
    </row>
    <row r="309" spans="2:26">
      <c r="B309" s="45" t="s">
        <v>25</v>
      </c>
      <c r="C309" s="46" t="s">
        <v>12</v>
      </c>
      <c r="D309" s="47">
        <v>60</v>
      </c>
      <c r="E309" s="46" t="s">
        <v>118</v>
      </c>
      <c r="F309" s="304"/>
      <c r="G309" s="304"/>
      <c r="H309" s="304"/>
      <c r="I309" s="304"/>
      <c r="J309" s="304"/>
      <c r="K309" s="332"/>
      <c r="L309" s="332"/>
      <c r="M309" s="332"/>
      <c r="N309" s="332"/>
      <c r="O309" s="304"/>
      <c r="P309" s="332"/>
      <c r="Q309" s="332"/>
      <c r="R309" s="332"/>
      <c r="S309" s="332"/>
      <c r="T309" s="332"/>
      <c r="U309" s="332"/>
      <c r="V309" s="332"/>
    </row>
    <row r="310" spans="2:26">
      <c r="B310" s="45" t="s">
        <v>25</v>
      </c>
      <c r="C310" s="46" t="s">
        <v>12</v>
      </c>
      <c r="D310" s="47">
        <v>60</v>
      </c>
      <c r="E310" s="46" t="s">
        <v>119</v>
      </c>
      <c r="F310" s="304"/>
      <c r="G310" s="304"/>
      <c r="H310" s="304"/>
      <c r="I310" s="304"/>
      <c r="J310" s="304"/>
      <c r="K310" s="332"/>
      <c r="L310" s="332"/>
      <c r="M310" s="332"/>
      <c r="N310" s="332"/>
      <c r="O310" s="304"/>
      <c r="P310" s="332"/>
      <c r="Q310" s="332"/>
      <c r="R310" s="332"/>
      <c r="S310" s="332"/>
      <c r="T310" s="332"/>
      <c r="U310" s="332"/>
      <c r="V310" s="332"/>
    </row>
    <row r="311" spans="2:26">
      <c r="B311" s="45" t="s">
        <v>25</v>
      </c>
      <c r="C311" s="46" t="s">
        <v>12</v>
      </c>
      <c r="D311" s="47">
        <v>60</v>
      </c>
      <c r="E311" s="46" t="s">
        <v>34</v>
      </c>
      <c r="F311" s="304"/>
      <c r="G311" s="304"/>
      <c r="H311" s="304"/>
      <c r="I311" s="304"/>
      <c r="J311" s="304"/>
      <c r="K311" s="332"/>
      <c r="L311" s="332"/>
      <c r="M311" s="332"/>
      <c r="N311" s="332"/>
      <c r="O311" s="304"/>
      <c r="P311" s="332"/>
      <c r="Q311" s="332"/>
      <c r="R311" s="332"/>
      <c r="S311" s="332"/>
      <c r="T311" s="332"/>
      <c r="U311" s="332"/>
      <c r="V311" s="332"/>
    </row>
    <row r="312" spans="2:26" ht="15.6">
      <c r="B312" s="54" t="s">
        <v>25</v>
      </c>
      <c r="C312" s="55" t="s">
        <v>12</v>
      </c>
      <c r="D312" s="56" t="s">
        <v>129</v>
      </c>
      <c r="E312" s="57" t="s">
        <v>121</v>
      </c>
      <c r="F312" s="307"/>
      <c r="G312" s="307"/>
      <c r="H312" s="307"/>
      <c r="I312" s="307"/>
      <c r="J312" s="333"/>
      <c r="K312" s="334"/>
      <c r="L312" s="335"/>
      <c r="M312" s="335"/>
      <c r="N312" s="335"/>
      <c r="O312" s="333"/>
      <c r="P312" s="334"/>
      <c r="Q312" s="335"/>
      <c r="R312" s="335"/>
      <c r="S312" s="336"/>
      <c r="T312" s="334"/>
      <c r="U312" s="335"/>
      <c r="V312" s="335"/>
      <c r="X312" s="66"/>
      <c r="Z312" s="66"/>
    </row>
    <row r="313" spans="2:26">
      <c r="B313" s="45" t="s">
        <v>25</v>
      </c>
      <c r="C313" s="46" t="s">
        <v>12</v>
      </c>
      <c r="D313" s="47">
        <v>70</v>
      </c>
      <c r="E313" s="46" t="s">
        <v>31</v>
      </c>
      <c r="F313" s="304">
        <v>26</v>
      </c>
      <c r="G313" s="304">
        <v>11208</v>
      </c>
      <c r="H313" s="304">
        <v>11208</v>
      </c>
      <c r="I313" s="305">
        <v>3.4020539999999998E-3</v>
      </c>
      <c r="J313" s="306">
        <v>73.855040000000002</v>
      </c>
      <c r="K313" s="306">
        <v>1.2915185</v>
      </c>
      <c r="L313" s="306">
        <v>71.323710000000005</v>
      </c>
      <c r="M313" s="306">
        <v>76.386369999999999</v>
      </c>
      <c r="N313" s="306">
        <v>13.610150000000001</v>
      </c>
      <c r="O313" s="306">
        <v>78.413049999999998</v>
      </c>
      <c r="P313" s="306">
        <v>1.4187046000000001</v>
      </c>
      <c r="Q313" s="306">
        <v>75.632440000000003</v>
      </c>
      <c r="R313" s="306">
        <v>81.193659999999994</v>
      </c>
      <c r="S313" s="305">
        <v>0.43301079999999997</v>
      </c>
      <c r="T313" s="306">
        <v>4.8903000000000002E-2</v>
      </c>
      <c r="U313" s="305">
        <v>0.34005930000000001</v>
      </c>
      <c r="V313" s="305">
        <v>0.53092919999999999</v>
      </c>
    </row>
    <row r="314" spans="2:26">
      <c r="B314" s="45" t="s">
        <v>25</v>
      </c>
      <c r="C314" s="46" t="s">
        <v>12</v>
      </c>
      <c r="D314" s="47">
        <v>70</v>
      </c>
      <c r="E314" s="46" t="s">
        <v>118</v>
      </c>
      <c r="F314" s="304">
        <v>26</v>
      </c>
      <c r="G314" s="304"/>
      <c r="H314" s="304"/>
      <c r="I314" s="305"/>
      <c r="J314" s="306"/>
      <c r="K314" s="306"/>
      <c r="L314" s="306"/>
      <c r="M314" s="306"/>
      <c r="N314" s="306"/>
      <c r="O314" s="306"/>
      <c r="P314" s="306"/>
      <c r="Q314" s="306"/>
      <c r="R314" s="306"/>
      <c r="S314" s="305"/>
      <c r="T314" s="306"/>
      <c r="U314" s="305"/>
      <c r="V314" s="305"/>
    </row>
    <row r="315" spans="2:26">
      <c r="B315" s="45" t="s">
        <v>25</v>
      </c>
      <c r="C315" s="46" t="s">
        <v>12</v>
      </c>
      <c r="D315" s="47">
        <v>70</v>
      </c>
      <c r="E315" s="46" t="s">
        <v>119</v>
      </c>
      <c r="F315" s="304">
        <v>26</v>
      </c>
      <c r="G315" s="304"/>
      <c r="H315" s="304"/>
      <c r="I315" s="305"/>
      <c r="J315" s="306"/>
      <c r="K315" s="306"/>
      <c r="L315" s="306"/>
      <c r="M315" s="306"/>
      <c r="N315" s="306"/>
      <c r="O315" s="306"/>
      <c r="P315" s="306"/>
      <c r="Q315" s="306"/>
      <c r="R315" s="306"/>
      <c r="S315" s="305"/>
      <c r="T315" s="306"/>
      <c r="U315" s="305"/>
      <c r="V315" s="305"/>
    </row>
    <row r="316" spans="2:26">
      <c r="B316" s="45" t="s">
        <v>25</v>
      </c>
      <c r="C316" s="46" t="s">
        <v>12</v>
      </c>
      <c r="D316" s="47">
        <v>70</v>
      </c>
      <c r="E316" s="46" t="s">
        <v>34</v>
      </c>
      <c r="F316" s="304">
        <v>26</v>
      </c>
      <c r="G316" s="304"/>
      <c r="H316" s="304"/>
      <c r="I316" s="305"/>
      <c r="J316" s="306"/>
      <c r="K316" s="306"/>
      <c r="L316" s="306"/>
      <c r="M316" s="306"/>
      <c r="N316" s="306"/>
      <c r="O316" s="306"/>
      <c r="P316" s="306"/>
      <c r="Q316" s="306"/>
      <c r="R316" s="306"/>
      <c r="S316" s="305"/>
      <c r="T316" s="306"/>
      <c r="U316" s="305"/>
      <c r="V316" s="305"/>
    </row>
    <row r="317" spans="2:26" ht="15.6">
      <c r="B317" s="54" t="s">
        <v>25</v>
      </c>
      <c r="C317" s="55" t="s">
        <v>12</v>
      </c>
      <c r="D317" s="56" t="s">
        <v>130</v>
      </c>
      <c r="E317" s="57" t="s">
        <v>121</v>
      </c>
      <c r="F317" s="307">
        <v>26</v>
      </c>
      <c r="G317" s="307">
        <v>11809</v>
      </c>
      <c r="H317" s="307">
        <v>11809</v>
      </c>
      <c r="I317" s="308"/>
      <c r="J317" s="309"/>
      <c r="K317" s="310"/>
      <c r="L317" s="309"/>
      <c r="M317" s="309"/>
      <c r="N317" s="309"/>
      <c r="O317" s="309"/>
      <c r="P317" s="310"/>
      <c r="Q317" s="309"/>
      <c r="R317" s="309"/>
      <c r="S317" s="308"/>
      <c r="T317" s="310"/>
      <c r="U317" s="308"/>
      <c r="V317" s="308"/>
      <c r="X317" s="66"/>
      <c r="Z317" s="66"/>
    </row>
    <row r="318" spans="2:26">
      <c r="B318" s="45" t="s">
        <v>25</v>
      </c>
      <c r="C318" s="46" t="s">
        <v>12</v>
      </c>
      <c r="D318" s="47">
        <v>80</v>
      </c>
      <c r="E318" s="46" t="s">
        <v>31</v>
      </c>
      <c r="F318" s="304"/>
      <c r="G318" s="304"/>
      <c r="H318" s="304"/>
      <c r="I318" s="304"/>
      <c r="J318" s="304"/>
      <c r="K318" s="332"/>
      <c r="L318" s="332"/>
      <c r="M318" s="332"/>
      <c r="N318" s="332"/>
      <c r="O318" s="304"/>
      <c r="P318" s="332"/>
      <c r="Q318" s="332"/>
      <c r="R318" s="332"/>
      <c r="S318" s="332"/>
      <c r="T318" s="332"/>
      <c r="U318" s="332"/>
      <c r="V318" s="332"/>
    </row>
    <row r="319" spans="2:26">
      <c r="B319" s="45" t="s">
        <v>25</v>
      </c>
      <c r="C319" s="46" t="s">
        <v>12</v>
      </c>
      <c r="D319" s="47">
        <v>80</v>
      </c>
      <c r="E319" s="46" t="s">
        <v>118</v>
      </c>
      <c r="F319" s="304"/>
      <c r="G319" s="304"/>
      <c r="H319" s="304"/>
      <c r="I319" s="304"/>
      <c r="J319" s="304"/>
      <c r="K319" s="332"/>
      <c r="L319" s="332"/>
      <c r="M319" s="332"/>
      <c r="N319" s="332"/>
      <c r="O319" s="304"/>
      <c r="P319" s="332"/>
      <c r="Q319" s="332"/>
      <c r="R319" s="332"/>
      <c r="S319" s="332"/>
      <c r="T319" s="332"/>
      <c r="U319" s="332"/>
      <c r="V319" s="332"/>
    </row>
    <row r="320" spans="2:26">
      <c r="B320" s="45" t="s">
        <v>25</v>
      </c>
      <c r="C320" s="46" t="s">
        <v>12</v>
      </c>
      <c r="D320" s="47">
        <v>80</v>
      </c>
      <c r="E320" s="46" t="s">
        <v>119</v>
      </c>
      <c r="F320" s="304"/>
      <c r="G320" s="304"/>
      <c r="H320" s="304"/>
      <c r="I320" s="304"/>
      <c r="J320" s="304"/>
      <c r="K320" s="332"/>
      <c r="L320" s="332"/>
      <c r="M320" s="332"/>
      <c r="N320" s="332"/>
      <c r="O320" s="304"/>
      <c r="P320" s="332"/>
      <c r="Q320" s="332"/>
      <c r="R320" s="332"/>
      <c r="S320" s="332"/>
      <c r="T320" s="332"/>
      <c r="U320" s="332"/>
      <c r="V320" s="332"/>
    </row>
    <row r="321" spans="2:26">
      <c r="B321" s="45" t="s">
        <v>25</v>
      </c>
      <c r="C321" s="46" t="s">
        <v>12</v>
      </c>
      <c r="D321" s="47">
        <v>80</v>
      </c>
      <c r="E321" s="46" t="s">
        <v>34</v>
      </c>
      <c r="F321" s="304"/>
      <c r="G321" s="304"/>
      <c r="H321" s="304"/>
      <c r="I321" s="304"/>
      <c r="J321" s="304"/>
      <c r="K321" s="332"/>
      <c r="L321" s="332"/>
      <c r="M321" s="332"/>
      <c r="N321" s="332"/>
      <c r="O321" s="304"/>
      <c r="P321" s="332"/>
      <c r="Q321" s="332"/>
      <c r="R321" s="332"/>
      <c r="S321" s="332"/>
      <c r="T321" s="332"/>
      <c r="U321" s="332"/>
      <c r="V321" s="332"/>
    </row>
    <row r="322" spans="2:26" ht="15.6">
      <c r="B322" s="54" t="s">
        <v>25</v>
      </c>
      <c r="C322" s="55" t="s">
        <v>12</v>
      </c>
      <c r="D322" s="56" t="s">
        <v>120</v>
      </c>
      <c r="E322" s="57" t="s">
        <v>121</v>
      </c>
      <c r="F322" s="307"/>
      <c r="G322" s="307"/>
      <c r="H322" s="307"/>
      <c r="I322" s="307"/>
      <c r="J322" s="333"/>
      <c r="K322" s="334"/>
      <c r="L322" s="335"/>
      <c r="M322" s="335"/>
      <c r="N322" s="335"/>
      <c r="O322" s="333"/>
      <c r="P322" s="334"/>
      <c r="Q322" s="335"/>
      <c r="R322" s="335"/>
      <c r="S322" s="336"/>
      <c r="T322" s="334"/>
      <c r="U322" s="335"/>
      <c r="V322" s="335"/>
      <c r="X322" s="66"/>
      <c r="Z322" s="66"/>
    </row>
    <row r="323" spans="2:26">
      <c r="B323" s="45" t="s">
        <v>25</v>
      </c>
      <c r="C323" s="46" t="s">
        <v>12</v>
      </c>
      <c r="D323" s="47">
        <v>90</v>
      </c>
      <c r="E323" s="46" t="s">
        <v>31</v>
      </c>
      <c r="F323" s="304">
        <v>31</v>
      </c>
      <c r="G323" s="304">
        <v>28376</v>
      </c>
      <c r="H323" s="304">
        <v>28376</v>
      </c>
      <c r="I323" s="305">
        <v>8.2823180000000003E-3</v>
      </c>
      <c r="J323" s="306">
        <v>93.354759999999999</v>
      </c>
      <c r="K323" s="306">
        <v>2.0679086999999998</v>
      </c>
      <c r="L323" s="306">
        <v>89.301739999999995</v>
      </c>
      <c r="M323" s="306">
        <v>97.407790000000006</v>
      </c>
      <c r="N323" s="306">
        <v>16.8979</v>
      </c>
      <c r="O323" s="306">
        <v>106.07736</v>
      </c>
      <c r="P323" s="306">
        <v>1.8364438999999999</v>
      </c>
      <c r="Q323" s="306">
        <v>102.47799000000001</v>
      </c>
      <c r="R323" s="306">
        <v>109.67672</v>
      </c>
      <c r="S323" s="305">
        <v>0.4742499</v>
      </c>
      <c r="T323" s="306">
        <v>5.3412139999999997E-2</v>
      </c>
      <c r="U323" s="305">
        <v>0.37139640000000002</v>
      </c>
      <c r="V323" s="305">
        <v>0.57933599999999996</v>
      </c>
    </row>
    <row r="324" spans="2:26">
      <c r="B324" s="45" t="s">
        <v>25</v>
      </c>
      <c r="C324" s="46" t="s">
        <v>12</v>
      </c>
      <c r="D324" s="47">
        <v>90</v>
      </c>
      <c r="E324" s="46" t="s">
        <v>118</v>
      </c>
      <c r="F324" s="304">
        <v>31</v>
      </c>
      <c r="G324" s="304"/>
      <c r="H324" s="304"/>
      <c r="I324" s="305"/>
      <c r="J324" s="306"/>
      <c r="K324" s="306"/>
      <c r="L324" s="306"/>
      <c r="M324" s="306"/>
      <c r="N324" s="306"/>
      <c r="O324" s="306"/>
      <c r="P324" s="306"/>
      <c r="Q324" s="306"/>
      <c r="R324" s="306"/>
      <c r="S324" s="305"/>
      <c r="T324" s="306"/>
      <c r="U324" s="305"/>
      <c r="V324" s="305"/>
    </row>
    <row r="325" spans="2:26">
      <c r="B325" s="45" t="s">
        <v>25</v>
      </c>
      <c r="C325" s="46" t="s">
        <v>12</v>
      </c>
      <c r="D325" s="47">
        <v>90</v>
      </c>
      <c r="E325" s="46" t="s">
        <v>119</v>
      </c>
      <c r="F325" s="304">
        <v>31</v>
      </c>
      <c r="G325" s="304"/>
      <c r="H325" s="304"/>
      <c r="I325" s="305"/>
      <c r="J325" s="306"/>
      <c r="K325" s="306"/>
      <c r="L325" s="306"/>
      <c r="M325" s="306"/>
      <c r="N325" s="306"/>
      <c r="O325" s="306"/>
      <c r="P325" s="306"/>
      <c r="Q325" s="306"/>
      <c r="R325" s="306"/>
      <c r="S325" s="305"/>
      <c r="T325" s="306"/>
      <c r="U325" s="305"/>
      <c r="V325" s="305"/>
    </row>
    <row r="326" spans="2:26">
      <c r="B326" s="45" t="s">
        <v>25</v>
      </c>
      <c r="C326" s="46" t="s">
        <v>12</v>
      </c>
      <c r="D326" s="47">
        <v>90</v>
      </c>
      <c r="E326" s="46" t="s">
        <v>34</v>
      </c>
      <c r="F326" s="304">
        <v>31</v>
      </c>
      <c r="G326" s="304"/>
      <c r="H326" s="304"/>
      <c r="I326" s="305"/>
      <c r="J326" s="306"/>
      <c r="K326" s="306"/>
      <c r="L326" s="306"/>
      <c r="M326" s="306"/>
      <c r="N326" s="306"/>
      <c r="O326" s="306"/>
      <c r="P326" s="306"/>
      <c r="Q326" s="306"/>
      <c r="R326" s="306"/>
      <c r="S326" s="305"/>
      <c r="T326" s="306"/>
      <c r="U326" s="305"/>
      <c r="V326" s="305"/>
    </row>
    <row r="327" spans="2:26" ht="15.6">
      <c r="B327" s="54" t="s">
        <v>25</v>
      </c>
      <c r="C327" s="55" t="s">
        <v>12</v>
      </c>
      <c r="D327" s="56" t="s">
        <v>122</v>
      </c>
      <c r="E327" s="57" t="s">
        <v>121</v>
      </c>
      <c r="F327" s="307">
        <v>31</v>
      </c>
      <c r="G327" s="307">
        <v>32845</v>
      </c>
      <c r="H327" s="307">
        <v>32845</v>
      </c>
      <c r="I327" s="308"/>
      <c r="J327" s="309"/>
      <c r="K327" s="310"/>
      <c r="L327" s="309"/>
      <c r="M327" s="309"/>
      <c r="N327" s="309"/>
      <c r="O327" s="309"/>
      <c r="P327" s="310"/>
      <c r="Q327" s="309"/>
      <c r="R327" s="309"/>
      <c r="S327" s="308"/>
      <c r="T327" s="310"/>
      <c r="U327" s="308"/>
      <c r="V327" s="308"/>
      <c r="X327" s="66"/>
      <c r="Z327" s="66"/>
    </row>
    <row r="328" spans="2:26">
      <c r="B328" s="45" t="s">
        <v>25</v>
      </c>
      <c r="C328" s="46" t="s">
        <v>12</v>
      </c>
      <c r="D328" s="47">
        <v>100</v>
      </c>
      <c r="E328" s="46" t="s">
        <v>31</v>
      </c>
      <c r="F328" s="304"/>
      <c r="G328" s="304"/>
      <c r="H328" s="304"/>
      <c r="I328" s="304"/>
      <c r="J328" s="304"/>
      <c r="K328" s="332"/>
      <c r="L328" s="332"/>
      <c r="M328" s="332"/>
      <c r="N328" s="332"/>
      <c r="O328" s="304"/>
      <c r="P328" s="332"/>
      <c r="Q328" s="332"/>
      <c r="R328" s="332"/>
      <c r="S328" s="332"/>
      <c r="T328" s="332"/>
      <c r="U328" s="332"/>
      <c r="V328" s="332"/>
    </row>
    <row r="329" spans="2:26">
      <c r="B329" s="45" t="s">
        <v>25</v>
      </c>
      <c r="C329" s="46" t="s">
        <v>12</v>
      </c>
      <c r="D329" s="47">
        <v>100</v>
      </c>
      <c r="E329" s="46" t="s">
        <v>118</v>
      </c>
      <c r="F329" s="304"/>
      <c r="G329" s="304"/>
      <c r="H329" s="304"/>
      <c r="I329" s="304"/>
      <c r="J329" s="304"/>
      <c r="K329" s="332"/>
      <c r="L329" s="332"/>
      <c r="M329" s="332"/>
      <c r="N329" s="332"/>
      <c r="O329" s="304"/>
      <c r="P329" s="332"/>
      <c r="Q329" s="332"/>
      <c r="R329" s="332"/>
      <c r="S329" s="332"/>
      <c r="T329" s="332"/>
      <c r="U329" s="332"/>
      <c r="V329" s="332"/>
    </row>
    <row r="330" spans="2:26">
      <c r="B330" s="45" t="s">
        <v>25</v>
      </c>
      <c r="C330" s="46" t="s">
        <v>12</v>
      </c>
      <c r="D330" s="47">
        <v>100</v>
      </c>
      <c r="E330" s="46" t="s">
        <v>119</v>
      </c>
      <c r="F330" s="304"/>
      <c r="G330" s="304"/>
      <c r="H330" s="304"/>
      <c r="I330" s="304"/>
      <c r="J330" s="304"/>
      <c r="K330" s="332"/>
      <c r="L330" s="332"/>
      <c r="M330" s="332"/>
      <c r="N330" s="332"/>
      <c r="O330" s="304"/>
      <c r="P330" s="332"/>
      <c r="Q330" s="332"/>
      <c r="R330" s="332"/>
      <c r="S330" s="332"/>
      <c r="T330" s="332"/>
      <c r="U330" s="332"/>
      <c r="V330" s="332"/>
    </row>
    <row r="331" spans="2:26">
      <c r="B331" s="45" t="s">
        <v>25</v>
      </c>
      <c r="C331" s="46" t="s">
        <v>12</v>
      </c>
      <c r="D331" s="47">
        <v>100</v>
      </c>
      <c r="E331" s="46" t="s">
        <v>34</v>
      </c>
      <c r="F331" s="304"/>
      <c r="G331" s="304"/>
      <c r="H331" s="304"/>
      <c r="I331" s="304"/>
      <c r="J331" s="304"/>
      <c r="K331" s="332"/>
      <c r="L331" s="332"/>
      <c r="M331" s="332"/>
      <c r="N331" s="332"/>
      <c r="O331" s="304"/>
      <c r="P331" s="332"/>
      <c r="Q331" s="332"/>
      <c r="R331" s="332"/>
      <c r="S331" s="332"/>
      <c r="T331" s="332"/>
      <c r="U331" s="332"/>
      <c r="V331" s="332"/>
    </row>
    <row r="332" spans="2:26" ht="15.6">
      <c r="B332" s="54" t="s">
        <v>25</v>
      </c>
      <c r="C332" s="55" t="s">
        <v>12</v>
      </c>
      <c r="D332" s="56" t="s">
        <v>123</v>
      </c>
      <c r="E332" s="57" t="s">
        <v>121</v>
      </c>
      <c r="F332" s="307"/>
      <c r="G332" s="307"/>
      <c r="H332" s="307"/>
      <c r="I332" s="307"/>
      <c r="J332" s="333"/>
      <c r="K332" s="334"/>
      <c r="L332" s="335"/>
      <c r="M332" s="335"/>
      <c r="N332" s="335"/>
      <c r="O332" s="333"/>
      <c r="P332" s="334"/>
      <c r="Q332" s="335"/>
      <c r="R332" s="335"/>
      <c r="S332" s="336"/>
      <c r="T332" s="334"/>
      <c r="U332" s="335"/>
      <c r="V332" s="335"/>
      <c r="X332" s="66"/>
      <c r="Z332" s="66"/>
    </row>
    <row r="333" spans="2:26" ht="15.6">
      <c r="B333" s="54" t="s">
        <v>25</v>
      </c>
      <c r="C333" s="55" t="s">
        <v>12</v>
      </c>
      <c r="D333" s="67" t="s">
        <v>127</v>
      </c>
      <c r="E333" s="68" t="s">
        <v>31</v>
      </c>
      <c r="F333" s="307"/>
      <c r="G333" s="307"/>
      <c r="H333" s="307"/>
      <c r="I333" s="307"/>
      <c r="J333" s="333"/>
      <c r="K333" s="338"/>
      <c r="L333" s="335"/>
      <c r="M333" s="335"/>
      <c r="N333" s="335"/>
      <c r="O333" s="333"/>
      <c r="P333" s="338"/>
      <c r="Q333" s="335"/>
      <c r="R333" s="335"/>
      <c r="S333" s="336"/>
      <c r="T333" s="338"/>
      <c r="U333" s="335"/>
      <c r="V333" s="335"/>
      <c r="X333" s="66"/>
      <c r="Z333" s="66"/>
    </row>
    <row r="334" spans="2:26" ht="15.6">
      <c r="B334" s="54" t="s">
        <v>25</v>
      </c>
      <c r="C334" s="55" t="s">
        <v>12</v>
      </c>
      <c r="D334" s="67" t="s">
        <v>127</v>
      </c>
      <c r="E334" s="68" t="s">
        <v>118</v>
      </c>
      <c r="F334" s="307"/>
      <c r="G334" s="307"/>
      <c r="H334" s="307"/>
      <c r="I334" s="307"/>
      <c r="J334" s="333"/>
      <c r="K334" s="338"/>
      <c r="L334" s="335"/>
      <c r="M334" s="335"/>
      <c r="N334" s="335"/>
      <c r="O334" s="333"/>
      <c r="P334" s="338"/>
      <c r="Q334" s="335"/>
      <c r="R334" s="335"/>
      <c r="S334" s="336"/>
      <c r="T334" s="338"/>
      <c r="U334" s="335"/>
      <c r="V334" s="335"/>
      <c r="X334" s="66"/>
      <c r="Z334" s="66"/>
    </row>
    <row r="335" spans="2:26" ht="15.6">
      <c r="B335" s="54" t="s">
        <v>25</v>
      </c>
      <c r="C335" s="55" t="s">
        <v>12</v>
      </c>
      <c r="D335" s="67" t="s">
        <v>127</v>
      </c>
      <c r="E335" s="68" t="s">
        <v>119</v>
      </c>
      <c r="F335" s="307"/>
      <c r="G335" s="307"/>
      <c r="H335" s="307"/>
      <c r="I335" s="307"/>
      <c r="J335" s="333"/>
      <c r="K335" s="338"/>
      <c r="L335" s="335"/>
      <c r="M335" s="335"/>
      <c r="N335" s="335"/>
      <c r="O335" s="333"/>
      <c r="P335" s="338"/>
      <c r="Q335" s="335"/>
      <c r="R335" s="335"/>
      <c r="S335" s="336"/>
      <c r="T335" s="338"/>
      <c r="U335" s="335"/>
      <c r="V335" s="335"/>
      <c r="X335" s="66"/>
      <c r="Z335" s="66"/>
    </row>
    <row r="336" spans="2:26" ht="15.6">
      <c r="B336" s="54" t="s">
        <v>25</v>
      </c>
      <c r="C336" s="55" t="s">
        <v>12</v>
      </c>
      <c r="D336" s="67" t="s">
        <v>127</v>
      </c>
      <c r="E336" s="68" t="s">
        <v>34</v>
      </c>
      <c r="F336" s="307"/>
      <c r="G336" s="307"/>
      <c r="H336" s="307"/>
      <c r="I336" s="307"/>
      <c r="J336" s="333"/>
      <c r="K336" s="338"/>
      <c r="L336" s="335"/>
      <c r="M336" s="335"/>
      <c r="N336" s="335"/>
      <c r="O336" s="333"/>
      <c r="P336" s="338"/>
      <c r="Q336" s="335"/>
      <c r="R336" s="335"/>
      <c r="S336" s="336"/>
      <c r="T336" s="338"/>
      <c r="U336" s="335"/>
      <c r="V336" s="335"/>
      <c r="X336" s="66"/>
      <c r="Z336" s="66"/>
    </row>
    <row r="337" spans="2:26" ht="15.6">
      <c r="B337" s="76" t="s">
        <v>25</v>
      </c>
      <c r="C337" s="77" t="s">
        <v>131</v>
      </c>
      <c r="D337" s="78" t="s">
        <v>127</v>
      </c>
      <c r="E337" s="79" t="s">
        <v>121</v>
      </c>
      <c r="F337" s="315"/>
      <c r="G337" s="315"/>
      <c r="H337" s="315"/>
      <c r="I337" s="315"/>
      <c r="J337" s="341"/>
      <c r="K337" s="345"/>
      <c r="L337" s="343"/>
      <c r="M337" s="343"/>
      <c r="N337" s="343"/>
      <c r="O337" s="341"/>
      <c r="P337" s="345"/>
      <c r="Q337" s="343"/>
      <c r="R337" s="343"/>
      <c r="S337" s="344"/>
      <c r="T337" s="345"/>
      <c r="U337" s="343"/>
      <c r="V337" s="343"/>
      <c r="X337" s="66"/>
      <c r="Z337" s="66"/>
    </row>
    <row r="338" spans="2:26">
      <c r="B338" s="45" t="s">
        <v>25</v>
      </c>
      <c r="C338" s="46" t="s">
        <v>10</v>
      </c>
      <c r="D338" s="47">
        <v>30</v>
      </c>
      <c r="E338" s="46" t="s">
        <v>31</v>
      </c>
      <c r="F338" s="304">
        <v>50</v>
      </c>
      <c r="G338" s="304">
        <v>7970</v>
      </c>
      <c r="H338" s="304">
        <v>7970</v>
      </c>
      <c r="I338" s="305">
        <v>1.450869E-3</v>
      </c>
      <c r="J338" s="306">
        <v>43.235410000000002</v>
      </c>
      <c r="K338" s="306">
        <v>1.7881571999999999</v>
      </c>
      <c r="L338" s="306">
        <v>39.730690000000003</v>
      </c>
      <c r="M338" s="306">
        <v>46.740139999999997</v>
      </c>
      <c r="N338" s="306">
        <v>12.42421</v>
      </c>
      <c r="O338" s="306">
        <v>47.091140000000003</v>
      </c>
      <c r="P338" s="306">
        <v>1.2779984</v>
      </c>
      <c r="Q338" s="306">
        <v>44.586309999999997</v>
      </c>
      <c r="R338" s="306">
        <v>49.595970000000001</v>
      </c>
      <c r="S338" s="305">
        <v>0.16222400000000001</v>
      </c>
      <c r="T338" s="306">
        <v>3.158942E-2</v>
      </c>
      <c r="U338" s="305">
        <v>0.1090098</v>
      </c>
      <c r="V338" s="305">
        <v>0.23457610000000001</v>
      </c>
    </row>
    <row r="339" spans="2:26">
      <c r="B339" s="45" t="s">
        <v>25</v>
      </c>
      <c r="C339" s="46" t="s">
        <v>10</v>
      </c>
      <c r="D339" s="47">
        <v>30</v>
      </c>
      <c r="E339" s="46" t="s">
        <v>118</v>
      </c>
      <c r="F339" s="304">
        <v>50</v>
      </c>
      <c r="G339" s="304"/>
      <c r="H339" s="304"/>
      <c r="I339" s="305"/>
      <c r="J339" s="306"/>
      <c r="K339" s="306"/>
      <c r="L339" s="306"/>
      <c r="M339" s="306"/>
      <c r="N339" s="306"/>
      <c r="O339" s="306"/>
      <c r="P339" s="306"/>
      <c r="Q339" s="306"/>
      <c r="R339" s="306"/>
      <c r="S339" s="305"/>
      <c r="T339" s="306"/>
      <c r="U339" s="305"/>
      <c r="V339" s="305"/>
    </row>
    <row r="340" spans="2:26">
      <c r="B340" s="45" t="s">
        <v>25</v>
      </c>
      <c r="C340" s="46" t="s">
        <v>10</v>
      </c>
      <c r="D340" s="47">
        <v>30</v>
      </c>
      <c r="E340" s="46" t="s">
        <v>119</v>
      </c>
      <c r="F340" s="304">
        <v>50</v>
      </c>
      <c r="G340" s="304"/>
      <c r="H340" s="304"/>
      <c r="I340" s="305"/>
      <c r="J340" s="306"/>
      <c r="K340" s="306"/>
      <c r="L340" s="306"/>
      <c r="M340" s="306"/>
      <c r="N340" s="306"/>
      <c r="O340" s="306"/>
      <c r="P340" s="306"/>
      <c r="Q340" s="306"/>
      <c r="R340" s="306"/>
      <c r="S340" s="305"/>
      <c r="T340" s="306"/>
      <c r="U340" s="305"/>
      <c r="V340" s="305"/>
    </row>
    <row r="341" spans="2:26">
      <c r="B341" s="45" t="s">
        <v>25</v>
      </c>
      <c r="C341" s="46" t="s">
        <v>10</v>
      </c>
      <c r="D341" s="47">
        <v>30</v>
      </c>
      <c r="E341" s="46" t="s">
        <v>34</v>
      </c>
      <c r="F341" s="304">
        <v>50</v>
      </c>
      <c r="G341" s="304"/>
      <c r="H341" s="304"/>
      <c r="I341" s="305"/>
      <c r="J341" s="306"/>
      <c r="K341" s="306"/>
      <c r="L341" s="306"/>
      <c r="M341" s="306"/>
      <c r="N341" s="306"/>
      <c r="O341" s="306"/>
      <c r="P341" s="306"/>
      <c r="Q341" s="306"/>
      <c r="R341" s="306"/>
      <c r="S341" s="305"/>
      <c r="T341" s="306"/>
      <c r="U341" s="305"/>
      <c r="V341" s="305"/>
    </row>
    <row r="342" spans="2:26" ht="15.6">
      <c r="B342" s="54" t="s">
        <v>25</v>
      </c>
      <c r="C342" s="55" t="s">
        <v>10</v>
      </c>
      <c r="D342" s="56" t="s">
        <v>132</v>
      </c>
      <c r="E342" s="57" t="s">
        <v>121</v>
      </c>
      <c r="F342" s="307">
        <v>50</v>
      </c>
      <c r="G342" s="307">
        <v>9099</v>
      </c>
      <c r="H342" s="307">
        <v>9099</v>
      </c>
      <c r="I342" s="308"/>
      <c r="J342" s="309"/>
      <c r="K342" s="313"/>
      <c r="L342" s="309"/>
      <c r="M342" s="309"/>
      <c r="N342" s="309"/>
      <c r="O342" s="309"/>
      <c r="P342" s="313"/>
      <c r="Q342" s="309"/>
      <c r="R342" s="309"/>
      <c r="S342" s="308"/>
      <c r="T342" s="313"/>
      <c r="U342" s="308"/>
      <c r="V342" s="308"/>
      <c r="X342" s="66"/>
      <c r="Z342" s="66"/>
    </row>
    <row r="343" spans="2:26">
      <c r="B343" s="45" t="s">
        <v>25</v>
      </c>
      <c r="C343" s="46" t="s">
        <v>10</v>
      </c>
      <c r="D343" s="47">
        <v>50</v>
      </c>
      <c r="E343" s="46" t="s">
        <v>31</v>
      </c>
      <c r="F343" s="304">
        <v>38</v>
      </c>
      <c r="G343" s="304">
        <v>10949</v>
      </c>
      <c r="H343" s="304">
        <v>10949</v>
      </c>
      <c r="I343" s="305">
        <v>2.332747E-3</v>
      </c>
      <c r="J343" s="306">
        <v>55.553939999999997</v>
      </c>
      <c r="K343" s="306">
        <v>1.5844327</v>
      </c>
      <c r="L343" s="306">
        <v>52.448509999999999</v>
      </c>
      <c r="M343" s="306">
        <v>58.659370000000003</v>
      </c>
      <c r="N343" s="306">
        <v>14.433109999999999</v>
      </c>
      <c r="O343" s="306">
        <v>59.138129999999997</v>
      </c>
      <c r="P343" s="306">
        <v>1.4033806</v>
      </c>
      <c r="Q343" s="306">
        <v>56.387560000000001</v>
      </c>
      <c r="R343" s="306">
        <v>61.888710000000003</v>
      </c>
      <c r="S343" s="305">
        <v>0.38516430000000001</v>
      </c>
      <c r="T343" s="306">
        <v>3.96566E-2</v>
      </c>
      <c r="U343" s="305">
        <v>0.31035370000000001</v>
      </c>
      <c r="V343" s="305">
        <v>0.4658274</v>
      </c>
    </row>
    <row r="344" spans="2:26">
      <c r="B344" s="45" t="s">
        <v>25</v>
      </c>
      <c r="C344" s="46" t="s">
        <v>10</v>
      </c>
      <c r="D344" s="47">
        <v>50</v>
      </c>
      <c r="E344" s="46" t="s">
        <v>118</v>
      </c>
      <c r="F344" s="304">
        <v>38</v>
      </c>
      <c r="G344" s="304"/>
      <c r="H344" s="304"/>
      <c r="I344" s="305"/>
      <c r="J344" s="306"/>
      <c r="K344" s="306"/>
      <c r="L344" s="306"/>
      <c r="M344" s="306"/>
      <c r="N344" s="306"/>
      <c r="O344" s="306"/>
      <c r="P344" s="306"/>
      <c r="Q344" s="306"/>
      <c r="R344" s="306"/>
      <c r="S344" s="305"/>
      <c r="T344" s="306"/>
      <c r="U344" s="305"/>
      <c r="V344" s="305"/>
    </row>
    <row r="345" spans="2:26">
      <c r="B345" s="45" t="s">
        <v>25</v>
      </c>
      <c r="C345" s="46" t="s">
        <v>10</v>
      </c>
      <c r="D345" s="47">
        <v>50</v>
      </c>
      <c r="E345" s="46" t="s">
        <v>119</v>
      </c>
      <c r="F345" s="304">
        <v>38</v>
      </c>
      <c r="G345" s="304"/>
      <c r="H345" s="304"/>
      <c r="I345" s="305"/>
      <c r="J345" s="306"/>
      <c r="K345" s="306"/>
      <c r="L345" s="306"/>
      <c r="M345" s="306"/>
      <c r="N345" s="306"/>
      <c r="O345" s="306"/>
      <c r="P345" s="306"/>
      <c r="Q345" s="306"/>
      <c r="R345" s="306"/>
      <c r="S345" s="305"/>
      <c r="T345" s="306"/>
      <c r="U345" s="305"/>
      <c r="V345" s="305"/>
    </row>
    <row r="346" spans="2:26">
      <c r="B346" s="45" t="s">
        <v>25</v>
      </c>
      <c r="C346" s="46" t="s">
        <v>10</v>
      </c>
      <c r="D346" s="47">
        <v>50</v>
      </c>
      <c r="E346" s="46" t="s">
        <v>34</v>
      </c>
      <c r="F346" s="304">
        <v>38</v>
      </c>
      <c r="G346" s="304"/>
      <c r="H346" s="304"/>
      <c r="I346" s="305"/>
      <c r="J346" s="306"/>
      <c r="K346" s="306"/>
      <c r="L346" s="306"/>
      <c r="M346" s="306"/>
      <c r="N346" s="306"/>
      <c r="O346" s="306"/>
      <c r="P346" s="306"/>
      <c r="Q346" s="306"/>
      <c r="R346" s="306"/>
      <c r="S346" s="305"/>
      <c r="T346" s="306"/>
      <c r="U346" s="305"/>
      <c r="V346" s="305"/>
    </row>
    <row r="347" spans="2:26" ht="15.6">
      <c r="B347" s="54" t="s">
        <v>25</v>
      </c>
      <c r="C347" s="55" t="s">
        <v>10</v>
      </c>
      <c r="D347" s="56" t="s">
        <v>133</v>
      </c>
      <c r="E347" s="57" t="s">
        <v>121</v>
      </c>
      <c r="F347" s="307">
        <v>38</v>
      </c>
      <c r="G347" s="307">
        <v>12554</v>
      </c>
      <c r="H347" s="307">
        <v>12554</v>
      </c>
      <c r="I347" s="308"/>
      <c r="J347" s="309"/>
      <c r="K347" s="313"/>
      <c r="L347" s="309"/>
      <c r="M347" s="309"/>
      <c r="N347" s="309"/>
      <c r="O347" s="309"/>
      <c r="P347" s="313"/>
      <c r="Q347" s="309"/>
      <c r="R347" s="309"/>
      <c r="S347" s="308"/>
      <c r="T347" s="313"/>
      <c r="U347" s="308"/>
      <c r="V347" s="308"/>
      <c r="X347" s="66"/>
      <c r="Z347" s="66"/>
    </row>
    <row r="348" spans="2:26">
      <c r="B348" s="45" t="s">
        <v>25</v>
      </c>
      <c r="C348" s="46" t="s">
        <v>10</v>
      </c>
      <c r="D348" s="47">
        <v>70</v>
      </c>
      <c r="E348" s="46" t="s">
        <v>31</v>
      </c>
      <c r="F348" s="304"/>
      <c r="G348" s="304"/>
      <c r="H348" s="304"/>
      <c r="I348" s="304"/>
      <c r="J348" s="304"/>
      <c r="K348" s="332"/>
      <c r="L348" s="332"/>
      <c r="M348" s="332"/>
      <c r="N348" s="332"/>
      <c r="O348" s="304"/>
      <c r="P348" s="332"/>
      <c r="Q348" s="332"/>
      <c r="R348" s="332"/>
      <c r="S348" s="332"/>
      <c r="T348" s="332"/>
      <c r="U348" s="332"/>
      <c r="V348" s="332"/>
    </row>
    <row r="349" spans="2:26">
      <c r="B349" s="45" t="s">
        <v>25</v>
      </c>
      <c r="C349" s="46" t="s">
        <v>10</v>
      </c>
      <c r="D349" s="47">
        <v>70</v>
      </c>
      <c r="E349" s="46" t="s">
        <v>118</v>
      </c>
      <c r="F349" s="304"/>
      <c r="G349" s="304"/>
      <c r="H349" s="304"/>
      <c r="I349" s="304"/>
      <c r="J349" s="304"/>
      <c r="K349" s="332"/>
      <c r="L349" s="332"/>
      <c r="M349" s="332"/>
      <c r="N349" s="332"/>
      <c r="O349" s="304"/>
      <c r="P349" s="332"/>
      <c r="Q349" s="332"/>
      <c r="R349" s="332"/>
      <c r="S349" s="332"/>
      <c r="T349" s="332"/>
      <c r="U349" s="332"/>
      <c r="V349" s="332"/>
    </row>
    <row r="350" spans="2:26">
      <c r="B350" s="45" t="s">
        <v>25</v>
      </c>
      <c r="C350" s="46" t="s">
        <v>10</v>
      </c>
      <c r="D350" s="47">
        <v>70</v>
      </c>
      <c r="E350" s="46" t="s">
        <v>119</v>
      </c>
      <c r="F350" s="304"/>
      <c r="G350" s="304"/>
      <c r="H350" s="304"/>
      <c r="I350" s="304"/>
      <c r="J350" s="304"/>
      <c r="K350" s="332"/>
      <c r="L350" s="332"/>
      <c r="M350" s="332"/>
      <c r="N350" s="332"/>
      <c r="O350" s="304"/>
      <c r="P350" s="332"/>
      <c r="Q350" s="332"/>
      <c r="R350" s="332"/>
      <c r="S350" s="332"/>
      <c r="T350" s="332"/>
      <c r="U350" s="332"/>
      <c r="V350" s="332"/>
    </row>
    <row r="351" spans="2:26">
      <c r="B351" s="45" t="s">
        <v>25</v>
      </c>
      <c r="C351" s="46" t="s">
        <v>10</v>
      </c>
      <c r="D351" s="47">
        <v>70</v>
      </c>
      <c r="E351" s="46" t="s">
        <v>34</v>
      </c>
      <c r="F351" s="304"/>
      <c r="G351" s="304"/>
      <c r="H351" s="304"/>
      <c r="I351" s="304"/>
      <c r="J351" s="304"/>
      <c r="K351" s="332"/>
      <c r="L351" s="332"/>
      <c r="M351" s="332"/>
      <c r="N351" s="332"/>
      <c r="O351" s="304"/>
      <c r="P351" s="332"/>
      <c r="Q351" s="332"/>
      <c r="R351" s="332"/>
      <c r="S351" s="332"/>
      <c r="T351" s="332"/>
      <c r="U351" s="332"/>
      <c r="V351" s="332"/>
    </row>
    <row r="352" spans="2:26" ht="15.6">
      <c r="B352" s="54" t="s">
        <v>25</v>
      </c>
      <c r="C352" s="55" t="s">
        <v>10</v>
      </c>
      <c r="D352" s="56" t="s">
        <v>130</v>
      </c>
      <c r="E352" s="57" t="s">
        <v>121</v>
      </c>
      <c r="F352" s="307"/>
      <c r="G352" s="307"/>
      <c r="H352" s="307"/>
      <c r="I352" s="307"/>
      <c r="J352" s="333"/>
      <c r="K352" s="337"/>
      <c r="L352" s="335"/>
      <c r="M352" s="335"/>
      <c r="N352" s="335"/>
      <c r="O352" s="333"/>
      <c r="P352" s="337"/>
      <c r="Q352" s="335"/>
      <c r="R352" s="335"/>
      <c r="S352" s="336"/>
      <c r="T352" s="337"/>
      <c r="U352" s="335"/>
      <c r="V352" s="335"/>
      <c r="X352" s="66"/>
      <c r="Z352" s="66"/>
    </row>
    <row r="353" spans="2:26" ht="15.6">
      <c r="B353" s="54" t="s">
        <v>25</v>
      </c>
      <c r="C353" s="55" t="s">
        <v>10</v>
      </c>
      <c r="D353" s="67" t="s">
        <v>127</v>
      </c>
      <c r="E353" s="68" t="s">
        <v>31</v>
      </c>
      <c r="F353" s="307"/>
      <c r="G353" s="307"/>
      <c r="H353" s="307"/>
      <c r="I353" s="307"/>
      <c r="J353" s="333"/>
      <c r="K353" s="338"/>
      <c r="L353" s="335"/>
      <c r="M353" s="335"/>
      <c r="N353" s="335"/>
      <c r="O353" s="333"/>
      <c r="P353" s="338"/>
      <c r="Q353" s="335"/>
      <c r="R353" s="335"/>
      <c r="S353" s="336"/>
      <c r="T353" s="338"/>
      <c r="U353" s="335"/>
      <c r="V353" s="335"/>
      <c r="X353" s="66"/>
      <c r="Z353" s="66"/>
    </row>
    <row r="354" spans="2:26" ht="15.6">
      <c r="B354" s="54" t="s">
        <v>25</v>
      </c>
      <c r="C354" s="55" t="s">
        <v>10</v>
      </c>
      <c r="D354" s="67" t="s">
        <v>127</v>
      </c>
      <c r="E354" s="68" t="s">
        <v>118</v>
      </c>
      <c r="F354" s="307"/>
      <c r="G354" s="307"/>
      <c r="H354" s="307"/>
      <c r="I354" s="307"/>
      <c r="J354" s="333"/>
      <c r="K354" s="338"/>
      <c r="L354" s="335"/>
      <c r="M354" s="335"/>
      <c r="N354" s="335"/>
      <c r="O354" s="333"/>
      <c r="P354" s="338"/>
      <c r="Q354" s="335"/>
      <c r="R354" s="335"/>
      <c r="S354" s="336"/>
      <c r="T354" s="338"/>
      <c r="U354" s="335"/>
      <c r="V354" s="335"/>
      <c r="X354" s="66"/>
      <c r="Z354" s="66"/>
    </row>
    <row r="355" spans="2:26" ht="15.6">
      <c r="B355" s="54" t="s">
        <v>25</v>
      </c>
      <c r="C355" s="55" t="s">
        <v>10</v>
      </c>
      <c r="D355" s="67" t="s">
        <v>127</v>
      </c>
      <c r="E355" s="68" t="s">
        <v>119</v>
      </c>
      <c r="F355" s="307"/>
      <c r="G355" s="307"/>
      <c r="H355" s="307"/>
      <c r="I355" s="307"/>
      <c r="J355" s="333"/>
      <c r="K355" s="338"/>
      <c r="L355" s="335"/>
      <c r="M355" s="335"/>
      <c r="N355" s="335"/>
      <c r="O355" s="333"/>
      <c r="P355" s="338"/>
      <c r="Q355" s="335"/>
      <c r="R355" s="335"/>
      <c r="S355" s="336"/>
      <c r="T355" s="338"/>
      <c r="U355" s="335"/>
      <c r="V355" s="335"/>
      <c r="X355" s="66"/>
      <c r="Z355" s="66"/>
    </row>
    <row r="356" spans="2:26" ht="15.6">
      <c r="B356" s="54" t="s">
        <v>25</v>
      </c>
      <c r="C356" s="55" t="s">
        <v>10</v>
      </c>
      <c r="D356" s="67" t="s">
        <v>127</v>
      </c>
      <c r="E356" s="68" t="s">
        <v>34</v>
      </c>
      <c r="F356" s="307"/>
      <c r="G356" s="307"/>
      <c r="H356" s="307"/>
      <c r="I356" s="307"/>
      <c r="J356" s="333"/>
      <c r="K356" s="338"/>
      <c r="L356" s="335"/>
      <c r="M356" s="335"/>
      <c r="N356" s="335"/>
      <c r="O356" s="333"/>
      <c r="P356" s="338"/>
      <c r="Q356" s="335"/>
      <c r="R356" s="335"/>
      <c r="S356" s="336"/>
      <c r="T356" s="338"/>
      <c r="U356" s="335"/>
      <c r="V356" s="335"/>
      <c r="X356" s="66"/>
      <c r="Z356" s="66"/>
    </row>
    <row r="357" spans="2:26" ht="15.6">
      <c r="B357" s="76" t="s">
        <v>25</v>
      </c>
      <c r="C357" s="77" t="s">
        <v>134</v>
      </c>
      <c r="D357" s="78" t="s">
        <v>127</v>
      </c>
      <c r="E357" s="79" t="s">
        <v>121</v>
      </c>
      <c r="F357" s="315"/>
      <c r="G357" s="315"/>
      <c r="H357" s="315"/>
      <c r="I357" s="315"/>
      <c r="J357" s="341"/>
      <c r="K357" s="346"/>
      <c r="L357" s="343"/>
      <c r="M357" s="343"/>
      <c r="N357" s="343"/>
      <c r="O357" s="341"/>
      <c r="P357" s="346"/>
      <c r="Q357" s="343"/>
      <c r="R357" s="343"/>
      <c r="S357" s="344"/>
      <c r="T357" s="346"/>
      <c r="U357" s="343"/>
      <c r="V357" s="343"/>
      <c r="X357" s="66"/>
      <c r="Z357" s="66"/>
    </row>
    <row r="358" spans="2:26" ht="15.6">
      <c r="B358" s="76" t="s">
        <v>25</v>
      </c>
      <c r="C358" s="79" t="s">
        <v>135</v>
      </c>
      <c r="D358" s="78" t="s">
        <v>136</v>
      </c>
      <c r="E358" s="77" t="s">
        <v>137</v>
      </c>
      <c r="F358" s="261">
        <v>172</v>
      </c>
      <c r="G358" s="261">
        <v>131051</v>
      </c>
      <c r="H358" s="283">
        <v>131051</v>
      </c>
      <c r="I358" s="284">
        <v>4.1373510000000002E-2</v>
      </c>
      <c r="J358" s="316"/>
      <c r="K358" s="263"/>
      <c r="L358" s="316"/>
      <c r="M358" s="316"/>
      <c r="N358" s="316"/>
      <c r="O358" s="316"/>
      <c r="P358" s="263"/>
      <c r="Q358" s="316"/>
      <c r="R358" s="316"/>
      <c r="S358" s="318">
        <v>0.53244239999999998</v>
      </c>
      <c r="T358" s="263">
        <v>2.169575E-2</v>
      </c>
      <c r="U358" s="318">
        <v>0.48945309999999997</v>
      </c>
      <c r="V358" s="318">
        <v>0.57495540000000001</v>
      </c>
    </row>
    <row r="359" spans="2:26" ht="15.6">
      <c r="B359" s="76" t="s">
        <v>25</v>
      </c>
      <c r="C359" s="79" t="s">
        <v>135</v>
      </c>
      <c r="D359" s="78" t="s">
        <v>136</v>
      </c>
      <c r="E359" s="77" t="s">
        <v>138</v>
      </c>
      <c r="F359" s="261">
        <v>172</v>
      </c>
      <c r="G359" s="261"/>
      <c r="H359" s="283"/>
      <c r="I359" s="284"/>
      <c r="J359" s="316"/>
      <c r="K359" s="263"/>
      <c r="L359" s="316"/>
      <c r="M359" s="316"/>
      <c r="N359" s="316"/>
      <c r="O359" s="316"/>
      <c r="P359" s="263"/>
      <c r="Q359" s="316"/>
      <c r="R359" s="316"/>
      <c r="S359" s="318"/>
      <c r="T359" s="263"/>
      <c r="U359" s="318"/>
      <c r="V359" s="318"/>
    </row>
    <row r="360" spans="2:26" ht="15.6">
      <c r="B360" s="76" t="s">
        <v>25</v>
      </c>
      <c r="C360" s="79" t="s">
        <v>135</v>
      </c>
      <c r="D360" s="78" t="s">
        <v>136</v>
      </c>
      <c r="E360" s="77" t="s">
        <v>139</v>
      </c>
      <c r="F360" s="261">
        <v>172</v>
      </c>
      <c r="G360" s="261"/>
      <c r="H360" s="283"/>
      <c r="I360" s="284"/>
      <c r="J360" s="316"/>
      <c r="K360" s="263"/>
      <c r="L360" s="316"/>
      <c r="M360" s="316"/>
      <c r="N360" s="316"/>
      <c r="O360" s="316"/>
      <c r="P360" s="263"/>
      <c r="Q360" s="316"/>
      <c r="R360" s="316"/>
      <c r="S360" s="318"/>
      <c r="T360" s="263"/>
      <c r="U360" s="318"/>
      <c r="V360" s="318"/>
    </row>
    <row r="361" spans="2:26" ht="15.6">
      <c r="B361" s="76" t="s">
        <v>25</v>
      </c>
      <c r="C361" s="79" t="s">
        <v>135</v>
      </c>
      <c r="D361" s="78" t="s">
        <v>136</v>
      </c>
      <c r="E361" s="77" t="s">
        <v>140</v>
      </c>
      <c r="F361" s="261">
        <v>172</v>
      </c>
      <c r="G361" s="261"/>
      <c r="H361" s="261"/>
      <c r="I361" s="262"/>
      <c r="J361" s="263"/>
      <c r="K361" s="263"/>
      <c r="L361" s="263"/>
      <c r="M361" s="263"/>
      <c r="N361" s="263"/>
      <c r="O361" s="263"/>
      <c r="P361" s="263"/>
      <c r="Q361" s="263"/>
      <c r="R361" s="263"/>
      <c r="S361" s="262"/>
      <c r="T361" s="263"/>
      <c r="U361" s="262"/>
      <c r="V361" s="262"/>
    </row>
    <row r="362" spans="2:26" ht="15.6">
      <c r="B362" s="96" t="s">
        <v>144</v>
      </c>
      <c r="C362" s="97" t="s">
        <v>135</v>
      </c>
      <c r="D362" s="98" t="s">
        <v>136</v>
      </c>
      <c r="E362" s="97" t="s">
        <v>121</v>
      </c>
      <c r="F362" s="319">
        <v>172</v>
      </c>
      <c r="G362" s="319">
        <v>157759</v>
      </c>
      <c r="H362" s="319">
        <v>157759</v>
      </c>
      <c r="I362" s="320"/>
      <c r="J362" s="321"/>
      <c r="K362" s="321"/>
      <c r="L362" s="281"/>
      <c r="M362" s="281"/>
      <c r="N362" s="321"/>
      <c r="O362" s="321"/>
      <c r="P362" s="321"/>
      <c r="Q362" s="281"/>
      <c r="R362" s="281"/>
      <c r="S362" s="320"/>
      <c r="T362" s="321"/>
      <c r="U362" s="280"/>
      <c r="V362" s="280"/>
    </row>
    <row r="363" spans="2:26" ht="15.6">
      <c r="B363" s="112" t="s">
        <v>145</v>
      </c>
      <c r="C363" s="55" t="s">
        <v>14</v>
      </c>
      <c r="D363" s="113">
        <v>80</v>
      </c>
      <c r="E363" s="68" t="s">
        <v>137</v>
      </c>
      <c r="F363" s="56"/>
      <c r="G363" s="56"/>
      <c r="H363" s="56"/>
      <c r="I363" s="56"/>
      <c r="J363" s="113"/>
      <c r="K363" s="113"/>
      <c r="L363" s="335"/>
      <c r="M363" s="335"/>
      <c r="N363" s="113"/>
      <c r="O363" s="113"/>
      <c r="P363" s="113"/>
      <c r="Q363" s="335"/>
      <c r="R363" s="335"/>
      <c r="S363" s="347"/>
      <c r="T363" s="113"/>
      <c r="U363" s="335"/>
      <c r="V363" s="335"/>
    </row>
    <row r="364" spans="2:26" ht="15.6">
      <c r="B364" s="112" t="s">
        <v>145</v>
      </c>
      <c r="C364" s="55" t="s">
        <v>14</v>
      </c>
      <c r="D364" s="113">
        <v>80</v>
      </c>
      <c r="E364" s="68" t="s">
        <v>138</v>
      </c>
      <c r="F364" s="56"/>
      <c r="G364" s="56"/>
      <c r="H364" s="56"/>
      <c r="I364" s="56"/>
      <c r="J364" s="113"/>
      <c r="K364" s="113"/>
      <c r="L364" s="335"/>
      <c r="M364" s="335"/>
      <c r="N364" s="113"/>
      <c r="O364" s="113"/>
      <c r="P364" s="113"/>
      <c r="Q364" s="335"/>
      <c r="R364" s="335"/>
      <c r="S364" s="347"/>
      <c r="T364" s="113"/>
      <c r="U364" s="335"/>
      <c r="V364" s="335"/>
    </row>
    <row r="365" spans="2:26" ht="15.6">
      <c r="B365" s="112" t="s">
        <v>145</v>
      </c>
      <c r="C365" s="55" t="s">
        <v>14</v>
      </c>
      <c r="D365" s="113">
        <v>80</v>
      </c>
      <c r="E365" s="68" t="s">
        <v>139</v>
      </c>
      <c r="F365" s="56"/>
      <c r="G365" s="56"/>
      <c r="H365" s="56"/>
      <c r="I365" s="56"/>
      <c r="J365" s="113"/>
      <c r="K365" s="113"/>
      <c r="L365" s="335"/>
      <c r="M365" s="335"/>
      <c r="N365" s="113"/>
      <c r="O365" s="113"/>
      <c r="P365" s="113"/>
      <c r="Q365" s="335"/>
      <c r="R365" s="335"/>
      <c r="S365" s="347"/>
      <c r="T365" s="113"/>
      <c r="U365" s="335"/>
      <c r="V365" s="335"/>
    </row>
    <row r="366" spans="2:26" ht="15.6">
      <c r="B366" s="112" t="s">
        <v>145</v>
      </c>
      <c r="C366" s="55" t="s">
        <v>14</v>
      </c>
      <c r="D366" s="113">
        <v>80</v>
      </c>
      <c r="E366" s="68" t="s">
        <v>140</v>
      </c>
      <c r="F366" s="56"/>
      <c r="G366" s="56"/>
      <c r="H366" s="56"/>
      <c r="I366" s="56"/>
      <c r="J366" s="113"/>
      <c r="K366" s="113"/>
      <c r="L366" s="335"/>
      <c r="M366" s="335"/>
      <c r="N366" s="113"/>
      <c r="O366" s="113"/>
      <c r="P366" s="113"/>
      <c r="Q366" s="335"/>
      <c r="R366" s="335"/>
      <c r="S366" s="347"/>
      <c r="T366" s="113"/>
      <c r="U366" s="335"/>
      <c r="V366" s="335"/>
    </row>
    <row r="367" spans="2:26" ht="15.6">
      <c r="B367" s="112" t="s">
        <v>145</v>
      </c>
      <c r="C367" s="55" t="s">
        <v>14</v>
      </c>
      <c r="D367" s="113">
        <v>90</v>
      </c>
      <c r="E367" s="68" t="s">
        <v>137</v>
      </c>
      <c r="F367" s="56"/>
      <c r="G367" s="56"/>
      <c r="H367" s="56"/>
      <c r="I367" s="56"/>
      <c r="J367" s="113"/>
      <c r="K367" s="113"/>
      <c r="L367" s="335"/>
      <c r="M367" s="335"/>
      <c r="N367" s="113"/>
      <c r="O367" s="113"/>
      <c r="P367" s="113"/>
      <c r="Q367" s="335"/>
      <c r="R367" s="335"/>
      <c r="S367" s="347"/>
      <c r="T367" s="113"/>
      <c r="U367" s="335"/>
      <c r="V367" s="335"/>
    </row>
    <row r="368" spans="2:26" ht="15.6">
      <c r="B368" s="112" t="s">
        <v>145</v>
      </c>
      <c r="C368" s="55" t="s">
        <v>14</v>
      </c>
      <c r="D368" s="113">
        <v>90</v>
      </c>
      <c r="E368" s="68" t="s">
        <v>138</v>
      </c>
      <c r="F368" s="56"/>
      <c r="G368" s="56"/>
      <c r="H368" s="56"/>
      <c r="I368" s="56"/>
      <c r="J368" s="113"/>
      <c r="K368" s="113"/>
      <c r="L368" s="335"/>
      <c r="M368" s="335"/>
      <c r="N368" s="113"/>
      <c r="O368" s="113"/>
      <c r="P368" s="113"/>
      <c r="Q368" s="335"/>
      <c r="R368" s="335"/>
      <c r="S368" s="347"/>
      <c r="T368" s="113"/>
      <c r="U368" s="335"/>
      <c r="V368" s="335"/>
    </row>
    <row r="369" spans="2:22" ht="15.6">
      <c r="B369" s="112" t="s">
        <v>145</v>
      </c>
      <c r="C369" s="55" t="s">
        <v>14</v>
      </c>
      <c r="D369" s="113">
        <v>90</v>
      </c>
      <c r="E369" s="68" t="s">
        <v>139</v>
      </c>
      <c r="F369" s="56"/>
      <c r="G369" s="56"/>
      <c r="H369" s="56"/>
      <c r="I369" s="56"/>
      <c r="J369" s="113"/>
      <c r="K369" s="113"/>
      <c r="L369" s="335"/>
      <c r="M369" s="335"/>
      <c r="N369" s="113"/>
      <c r="O369" s="113"/>
      <c r="P369" s="113"/>
      <c r="Q369" s="335"/>
      <c r="R369" s="335"/>
      <c r="S369" s="347"/>
      <c r="T369" s="113"/>
      <c r="U369" s="335"/>
      <c r="V369" s="335"/>
    </row>
    <row r="370" spans="2:22" ht="15.6">
      <c r="B370" s="112" t="s">
        <v>145</v>
      </c>
      <c r="C370" s="55" t="s">
        <v>14</v>
      </c>
      <c r="D370" s="113">
        <v>90</v>
      </c>
      <c r="E370" s="68" t="s">
        <v>140</v>
      </c>
      <c r="F370" s="56"/>
      <c r="G370" s="56"/>
      <c r="H370" s="56"/>
      <c r="I370" s="56"/>
      <c r="J370" s="113"/>
      <c r="K370" s="113"/>
      <c r="L370" s="335"/>
      <c r="M370" s="335"/>
      <c r="N370" s="113"/>
      <c r="O370" s="113"/>
      <c r="P370" s="113"/>
      <c r="Q370" s="335"/>
      <c r="R370" s="335"/>
      <c r="S370" s="347"/>
      <c r="T370" s="113"/>
      <c r="U370" s="335"/>
      <c r="V370" s="335"/>
    </row>
    <row r="371" spans="2:22" ht="15.6">
      <c r="B371" s="112" t="s">
        <v>145</v>
      </c>
      <c r="C371" s="55" t="s">
        <v>14</v>
      </c>
      <c r="D371" s="113">
        <v>100</v>
      </c>
      <c r="E371" s="68" t="s">
        <v>137</v>
      </c>
      <c r="F371" s="56"/>
      <c r="G371" s="56"/>
      <c r="H371" s="56"/>
      <c r="I371" s="56"/>
      <c r="J371" s="113"/>
      <c r="K371" s="113"/>
      <c r="L371" s="335"/>
      <c r="M371" s="335"/>
      <c r="N371" s="113"/>
      <c r="O371" s="113"/>
      <c r="P371" s="113"/>
      <c r="Q371" s="335"/>
      <c r="R371" s="335"/>
      <c r="S371" s="347"/>
      <c r="T371" s="113"/>
      <c r="U371" s="335"/>
      <c r="V371" s="335"/>
    </row>
    <row r="372" spans="2:22" ht="15.6">
      <c r="B372" s="112" t="s">
        <v>145</v>
      </c>
      <c r="C372" s="55" t="s">
        <v>14</v>
      </c>
      <c r="D372" s="113">
        <v>100</v>
      </c>
      <c r="E372" s="68" t="s">
        <v>138</v>
      </c>
      <c r="F372" s="56"/>
      <c r="G372" s="56"/>
      <c r="H372" s="56"/>
      <c r="I372" s="56"/>
      <c r="J372" s="113"/>
      <c r="K372" s="113"/>
      <c r="L372" s="335"/>
      <c r="M372" s="335"/>
      <c r="N372" s="113"/>
      <c r="O372" s="113"/>
      <c r="P372" s="113"/>
      <c r="Q372" s="335"/>
      <c r="R372" s="335"/>
      <c r="S372" s="347"/>
      <c r="T372" s="113"/>
      <c r="U372" s="335"/>
      <c r="V372" s="335"/>
    </row>
    <row r="373" spans="2:22" ht="15.6">
      <c r="B373" s="112" t="s">
        <v>145</v>
      </c>
      <c r="C373" s="55" t="s">
        <v>14</v>
      </c>
      <c r="D373" s="113">
        <v>100</v>
      </c>
      <c r="E373" s="68" t="s">
        <v>139</v>
      </c>
      <c r="F373" s="56"/>
      <c r="G373" s="56"/>
      <c r="H373" s="56"/>
      <c r="I373" s="56"/>
      <c r="J373" s="113"/>
      <c r="K373" s="113"/>
      <c r="L373" s="335"/>
      <c r="M373" s="335"/>
      <c r="N373" s="113"/>
      <c r="O373" s="113"/>
      <c r="P373" s="113"/>
      <c r="Q373" s="335"/>
      <c r="R373" s="335"/>
      <c r="S373" s="347"/>
      <c r="T373" s="113"/>
      <c r="U373" s="335"/>
      <c r="V373" s="335"/>
    </row>
    <row r="374" spans="2:22" ht="15.6">
      <c r="B374" s="112" t="s">
        <v>145</v>
      </c>
      <c r="C374" s="55" t="s">
        <v>14</v>
      </c>
      <c r="D374" s="113">
        <v>100</v>
      </c>
      <c r="E374" s="68" t="s">
        <v>140</v>
      </c>
      <c r="F374" s="56"/>
      <c r="G374" s="56"/>
      <c r="H374" s="56"/>
      <c r="I374" s="56"/>
      <c r="J374" s="113"/>
      <c r="K374" s="113"/>
      <c r="L374" s="335"/>
      <c r="M374" s="335"/>
      <c r="N374" s="113"/>
      <c r="O374" s="113"/>
      <c r="P374" s="113"/>
      <c r="Q374" s="335"/>
      <c r="R374" s="335"/>
      <c r="S374" s="347"/>
      <c r="T374" s="113"/>
      <c r="U374" s="335"/>
      <c r="V374" s="335"/>
    </row>
    <row r="375" spans="2:22" ht="15.6">
      <c r="B375" s="112" t="s">
        <v>145</v>
      </c>
      <c r="C375" s="55" t="s">
        <v>14</v>
      </c>
      <c r="D375" s="113">
        <v>110</v>
      </c>
      <c r="E375" s="68" t="s">
        <v>137</v>
      </c>
      <c r="F375" s="56"/>
      <c r="G375" s="56"/>
      <c r="H375" s="56"/>
      <c r="I375" s="56"/>
      <c r="J375" s="113"/>
      <c r="K375" s="113"/>
      <c r="L375" s="335"/>
      <c r="M375" s="335"/>
      <c r="N375" s="113"/>
      <c r="O375" s="113"/>
      <c r="P375" s="113"/>
      <c r="Q375" s="335"/>
      <c r="R375" s="335"/>
      <c r="S375" s="347"/>
      <c r="T375" s="113"/>
      <c r="U375" s="335"/>
      <c r="V375" s="335"/>
    </row>
    <row r="376" spans="2:22" ht="15.6">
      <c r="B376" s="112" t="s">
        <v>145</v>
      </c>
      <c r="C376" s="55" t="s">
        <v>14</v>
      </c>
      <c r="D376" s="113">
        <v>110</v>
      </c>
      <c r="E376" s="68" t="s">
        <v>138</v>
      </c>
      <c r="F376" s="56"/>
      <c r="G376" s="56"/>
      <c r="H376" s="56"/>
      <c r="I376" s="56"/>
      <c r="J376" s="113"/>
      <c r="K376" s="113"/>
      <c r="L376" s="335"/>
      <c r="M376" s="335"/>
      <c r="N376" s="113"/>
      <c r="O376" s="113"/>
      <c r="P376" s="113"/>
      <c r="Q376" s="335"/>
      <c r="R376" s="335"/>
      <c r="S376" s="347"/>
      <c r="T376" s="113"/>
      <c r="U376" s="335"/>
      <c r="V376" s="335"/>
    </row>
    <row r="377" spans="2:22" ht="15.6">
      <c r="B377" s="112" t="s">
        <v>145</v>
      </c>
      <c r="C377" s="55" t="s">
        <v>14</v>
      </c>
      <c r="D377" s="113">
        <v>110</v>
      </c>
      <c r="E377" s="68" t="s">
        <v>139</v>
      </c>
      <c r="F377" s="56"/>
      <c r="G377" s="56"/>
      <c r="H377" s="56"/>
      <c r="I377" s="56"/>
      <c r="J377" s="113"/>
      <c r="K377" s="113"/>
      <c r="L377" s="335"/>
      <c r="M377" s="335"/>
      <c r="N377" s="113"/>
      <c r="O377" s="113"/>
      <c r="P377" s="113"/>
      <c r="Q377" s="335"/>
      <c r="R377" s="335"/>
      <c r="S377" s="347"/>
      <c r="T377" s="113"/>
      <c r="U377" s="335"/>
      <c r="V377" s="335"/>
    </row>
    <row r="378" spans="2:22" ht="15.6">
      <c r="B378" s="112" t="s">
        <v>145</v>
      </c>
      <c r="C378" s="55" t="s">
        <v>14</v>
      </c>
      <c r="D378" s="113">
        <v>110</v>
      </c>
      <c r="E378" s="68" t="s">
        <v>140</v>
      </c>
      <c r="F378" s="56"/>
      <c r="G378" s="56"/>
      <c r="H378" s="56"/>
      <c r="I378" s="56"/>
      <c r="J378" s="113"/>
      <c r="K378" s="113"/>
      <c r="L378" s="335"/>
      <c r="M378" s="335"/>
      <c r="N378" s="113"/>
      <c r="O378" s="113"/>
      <c r="P378" s="113"/>
      <c r="Q378" s="335"/>
      <c r="R378" s="335"/>
      <c r="S378" s="347"/>
      <c r="T378" s="113"/>
      <c r="U378" s="335"/>
      <c r="V378" s="335"/>
    </row>
    <row r="379" spans="2:22" ht="15.6">
      <c r="B379" s="112" t="s">
        <v>145</v>
      </c>
      <c r="C379" s="55" t="s">
        <v>14</v>
      </c>
      <c r="D379" s="113">
        <v>120</v>
      </c>
      <c r="E379" s="68" t="s">
        <v>137</v>
      </c>
      <c r="F379" s="56">
        <v>27</v>
      </c>
      <c r="G379" s="56">
        <v>1118237</v>
      </c>
      <c r="H379" s="56">
        <v>1118237</v>
      </c>
      <c r="I379" s="322">
        <v>0.39082636999999998</v>
      </c>
      <c r="J379" s="323">
        <v>119.08942</v>
      </c>
      <c r="K379" s="323">
        <v>0.57427110000000003</v>
      </c>
      <c r="L379" s="309">
        <v>117.96386</v>
      </c>
      <c r="M379" s="309">
        <v>120.21496999999999</v>
      </c>
      <c r="N379" s="323">
        <v>14.15264</v>
      </c>
      <c r="O379" s="323">
        <v>130.9007</v>
      </c>
      <c r="P379" s="323">
        <v>0.89390230000000004</v>
      </c>
      <c r="Q379" s="309">
        <v>129.14868999999999</v>
      </c>
      <c r="R379" s="309">
        <v>132.65271999999999</v>
      </c>
      <c r="S379" s="322">
        <v>0.56251450000000003</v>
      </c>
      <c r="T379" s="323">
        <v>1.9232340000000001E-2</v>
      </c>
      <c r="U379" s="308">
        <v>0.52423160000000002</v>
      </c>
      <c r="V379" s="308">
        <v>0.60006689999999996</v>
      </c>
    </row>
    <row r="380" spans="2:22" ht="15.6">
      <c r="B380" s="112" t="s">
        <v>145</v>
      </c>
      <c r="C380" s="55" t="s">
        <v>14</v>
      </c>
      <c r="D380" s="113">
        <v>120</v>
      </c>
      <c r="E380" s="68" t="s">
        <v>138</v>
      </c>
      <c r="F380" s="56">
        <v>27</v>
      </c>
      <c r="G380" s="56"/>
      <c r="H380" s="56"/>
      <c r="I380" s="322"/>
      <c r="J380" s="323"/>
      <c r="K380" s="323"/>
      <c r="L380" s="309"/>
      <c r="M380" s="309"/>
      <c r="N380" s="323"/>
      <c r="O380" s="323"/>
      <c r="P380" s="323"/>
      <c r="Q380" s="309"/>
      <c r="R380" s="309"/>
      <c r="S380" s="322"/>
      <c r="T380" s="323"/>
      <c r="U380" s="308"/>
      <c r="V380" s="308"/>
    </row>
    <row r="381" spans="2:22" ht="15.6">
      <c r="B381" s="112" t="s">
        <v>145</v>
      </c>
      <c r="C381" s="55" t="s">
        <v>14</v>
      </c>
      <c r="D381" s="113">
        <v>120</v>
      </c>
      <c r="E381" s="68" t="s">
        <v>139</v>
      </c>
      <c r="F381" s="56">
        <v>27</v>
      </c>
      <c r="G381" s="56"/>
      <c r="H381" s="56"/>
      <c r="I381" s="322"/>
      <c r="J381" s="323"/>
      <c r="K381" s="323"/>
      <c r="L381" s="309"/>
      <c r="M381" s="309"/>
      <c r="N381" s="323"/>
      <c r="O381" s="323"/>
      <c r="P381" s="323"/>
      <c r="Q381" s="309"/>
      <c r="R381" s="309"/>
      <c r="S381" s="322"/>
      <c r="T381" s="323"/>
      <c r="U381" s="308"/>
      <c r="V381" s="308"/>
    </row>
    <row r="382" spans="2:22" ht="15.6">
      <c r="B382" s="112" t="s">
        <v>145</v>
      </c>
      <c r="C382" s="55" t="s">
        <v>14</v>
      </c>
      <c r="D382" s="113">
        <v>120</v>
      </c>
      <c r="E382" s="68" t="s">
        <v>140</v>
      </c>
      <c r="F382" s="56">
        <v>27</v>
      </c>
      <c r="G382" s="56"/>
      <c r="H382" s="56"/>
      <c r="I382" s="322"/>
      <c r="J382" s="323"/>
      <c r="K382" s="323"/>
      <c r="L382" s="309"/>
      <c r="M382" s="309"/>
      <c r="N382" s="323"/>
      <c r="O382" s="323"/>
      <c r="P382" s="323"/>
      <c r="Q382" s="309"/>
      <c r="R382" s="309"/>
      <c r="S382" s="322"/>
      <c r="T382" s="323"/>
      <c r="U382" s="308"/>
      <c r="V382" s="308"/>
    </row>
    <row r="383" spans="2:22" ht="15.6">
      <c r="B383" s="112" t="s">
        <v>145</v>
      </c>
      <c r="C383" s="55" t="s">
        <v>14</v>
      </c>
      <c r="D383" s="113">
        <v>130</v>
      </c>
      <c r="E383" s="68" t="s">
        <v>137</v>
      </c>
      <c r="F383" s="56"/>
      <c r="G383" s="56"/>
      <c r="H383" s="56"/>
      <c r="I383" s="56"/>
      <c r="J383" s="113"/>
      <c r="K383" s="113"/>
      <c r="L383" s="335"/>
      <c r="M383" s="335"/>
      <c r="N383" s="113"/>
      <c r="O383" s="113"/>
      <c r="P383" s="113"/>
      <c r="Q383" s="335"/>
      <c r="R383" s="335"/>
      <c r="S383" s="347"/>
      <c r="T383" s="113"/>
      <c r="U383" s="335"/>
      <c r="V383" s="335"/>
    </row>
    <row r="384" spans="2:22" ht="15.6">
      <c r="B384" s="112" t="s">
        <v>145</v>
      </c>
      <c r="C384" s="55" t="s">
        <v>14</v>
      </c>
      <c r="D384" s="113">
        <v>130</v>
      </c>
      <c r="E384" s="68" t="s">
        <v>138</v>
      </c>
      <c r="F384" s="56"/>
      <c r="G384" s="56"/>
      <c r="H384" s="56"/>
      <c r="I384" s="56"/>
      <c r="J384" s="113"/>
      <c r="K384" s="113"/>
      <c r="L384" s="335"/>
      <c r="M384" s="335"/>
      <c r="N384" s="113"/>
      <c r="O384" s="113"/>
      <c r="P384" s="113"/>
      <c r="Q384" s="335"/>
      <c r="R384" s="335"/>
      <c r="S384" s="347"/>
      <c r="T384" s="113"/>
      <c r="U384" s="335"/>
      <c r="V384" s="335"/>
    </row>
    <row r="385" spans="2:22" ht="15.6">
      <c r="B385" s="112" t="s">
        <v>145</v>
      </c>
      <c r="C385" s="55" t="s">
        <v>14</v>
      </c>
      <c r="D385" s="113">
        <v>130</v>
      </c>
      <c r="E385" s="68" t="s">
        <v>139</v>
      </c>
      <c r="F385" s="56"/>
      <c r="G385" s="56"/>
      <c r="H385" s="56"/>
      <c r="I385" s="56"/>
      <c r="J385" s="113"/>
      <c r="K385" s="113"/>
      <c r="L385" s="335"/>
      <c r="M385" s="335"/>
      <c r="N385" s="113"/>
      <c r="O385" s="113"/>
      <c r="P385" s="113"/>
      <c r="Q385" s="335"/>
      <c r="R385" s="335"/>
      <c r="S385" s="347"/>
      <c r="T385" s="113"/>
      <c r="U385" s="335"/>
      <c r="V385" s="335"/>
    </row>
    <row r="386" spans="2:22" ht="15.6">
      <c r="B386" s="112" t="s">
        <v>145</v>
      </c>
      <c r="C386" s="55" t="s">
        <v>14</v>
      </c>
      <c r="D386" s="113">
        <v>130</v>
      </c>
      <c r="E386" s="68" t="s">
        <v>140</v>
      </c>
      <c r="F386" s="56"/>
      <c r="G386" s="56"/>
      <c r="H386" s="56"/>
      <c r="I386" s="56"/>
      <c r="J386" s="113"/>
      <c r="K386" s="113"/>
      <c r="L386" s="335"/>
      <c r="M386" s="335"/>
      <c r="N386" s="113"/>
      <c r="O386" s="113"/>
      <c r="P386" s="113"/>
      <c r="Q386" s="335"/>
      <c r="R386" s="335"/>
      <c r="S386" s="347"/>
      <c r="T386" s="113"/>
      <c r="U386" s="335"/>
      <c r="V386" s="335"/>
    </row>
    <row r="387" spans="2:22" ht="15.6">
      <c r="B387" s="112" t="s">
        <v>145</v>
      </c>
      <c r="C387" s="55" t="s">
        <v>12</v>
      </c>
      <c r="D387" s="113">
        <v>60</v>
      </c>
      <c r="E387" s="68" t="s">
        <v>137</v>
      </c>
      <c r="F387" s="56"/>
      <c r="G387" s="56"/>
      <c r="H387" s="56"/>
      <c r="I387" s="56"/>
      <c r="J387" s="113"/>
      <c r="K387" s="113"/>
      <c r="L387" s="335"/>
      <c r="M387" s="335"/>
      <c r="N387" s="113"/>
      <c r="O387" s="113"/>
      <c r="P387" s="113"/>
      <c r="Q387" s="335"/>
      <c r="R387" s="335"/>
      <c r="S387" s="347"/>
      <c r="T387" s="113"/>
      <c r="U387" s="335"/>
      <c r="V387" s="335"/>
    </row>
    <row r="388" spans="2:22" ht="15.6">
      <c r="B388" s="112" t="s">
        <v>145</v>
      </c>
      <c r="C388" s="55" t="s">
        <v>12</v>
      </c>
      <c r="D388" s="113">
        <v>60</v>
      </c>
      <c r="E388" s="68" t="s">
        <v>138</v>
      </c>
      <c r="F388" s="56"/>
      <c r="G388" s="56"/>
      <c r="H388" s="56"/>
      <c r="I388" s="56"/>
      <c r="J388" s="113"/>
      <c r="K388" s="113"/>
      <c r="L388" s="335"/>
      <c r="M388" s="335"/>
      <c r="N388" s="113"/>
      <c r="O388" s="113"/>
      <c r="P388" s="113"/>
      <c r="Q388" s="335"/>
      <c r="R388" s="335"/>
      <c r="S388" s="347"/>
      <c r="T388" s="113"/>
      <c r="U388" s="335"/>
      <c r="V388" s="335"/>
    </row>
    <row r="389" spans="2:22" ht="15.6">
      <c r="B389" s="112" t="s">
        <v>145</v>
      </c>
      <c r="C389" s="55" t="s">
        <v>12</v>
      </c>
      <c r="D389" s="113">
        <v>60</v>
      </c>
      <c r="E389" s="68" t="s">
        <v>139</v>
      </c>
      <c r="F389" s="56"/>
      <c r="G389" s="56"/>
      <c r="H389" s="56"/>
      <c r="I389" s="56"/>
      <c r="J389" s="113"/>
      <c r="K389" s="113"/>
      <c r="L389" s="335"/>
      <c r="M389" s="335"/>
      <c r="N389" s="113"/>
      <c r="O389" s="113"/>
      <c r="P389" s="113"/>
      <c r="Q389" s="335"/>
      <c r="R389" s="335"/>
      <c r="S389" s="347"/>
      <c r="T389" s="113"/>
      <c r="U389" s="335"/>
      <c r="V389" s="335"/>
    </row>
    <row r="390" spans="2:22" ht="15.6">
      <c r="B390" s="112" t="s">
        <v>145</v>
      </c>
      <c r="C390" s="55" t="s">
        <v>12</v>
      </c>
      <c r="D390" s="113">
        <v>60</v>
      </c>
      <c r="E390" s="68" t="s">
        <v>140</v>
      </c>
      <c r="F390" s="56"/>
      <c r="G390" s="56"/>
      <c r="H390" s="56"/>
      <c r="I390" s="56"/>
      <c r="J390" s="113"/>
      <c r="K390" s="113"/>
      <c r="L390" s="335"/>
      <c r="M390" s="335"/>
      <c r="N390" s="113"/>
      <c r="O390" s="113"/>
      <c r="P390" s="113"/>
      <c r="Q390" s="335"/>
      <c r="R390" s="335"/>
      <c r="S390" s="347"/>
      <c r="T390" s="113"/>
      <c r="U390" s="335"/>
      <c r="V390" s="335"/>
    </row>
    <row r="391" spans="2:22" ht="15.6">
      <c r="B391" s="112" t="s">
        <v>145</v>
      </c>
      <c r="C391" s="55" t="s">
        <v>12</v>
      </c>
      <c r="D391" s="113">
        <v>70</v>
      </c>
      <c r="E391" s="68" t="s">
        <v>137</v>
      </c>
      <c r="F391" s="56">
        <v>26</v>
      </c>
      <c r="G391" s="56">
        <v>475787</v>
      </c>
      <c r="H391" s="56">
        <v>475787</v>
      </c>
      <c r="I391" s="322">
        <v>0.14484749</v>
      </c>
      <c r="J391" s="323">
        <v>69.225930000000005</v>
      </c>
      <c r="K391" s="323">
        <v>0.87184030000000001</v>
      </c>
      <c r="L391" s="309">
        <v>67.517160000000004</v>
      </c>
      <c r="M391" s="309">
        <v>70.934709999999995</v>
      </c>
      <c r="N391" s="323">
        <v>11.277760000000001</v>
      </c>
      <c r="O391" s="323">
        <v>78.072900000000004</v>
      </c>
      <c r="P391" s="323">
        <v>1.0244686999999999</v>
      </c>
      <c r="Q391" s="309">
        <v>76.064980000000006</v>
      </c>
      <c r="R391" s="309">
        <v>80.080820000000003</v>
      </c>
      <c r="S391" s="322">
        <v>0.58425839999999996</v>
      </c>
      <c r="T391" s="323">
        <v>3.7577329999999999E-2</v>
      </c>
      <c r="U391" s="308">
        <v>0.5086735</v>
      </c>
      <c r="V391" s="308">
        <v>0.65607729999999997</v>
      </c>
    </row>
    <row r="392" spans="2:22" ht="15.6">
      <c r="B392" s="112" t="s">
        <v>145</v>
      </c>
      <c r="C392" s="55" t="s">
        <v>12</v>
      </c>
      <c r="D392" s="113">
        <v>70</v>
      </c>
      <c r="E392" s="68" t="s">
        <v>138</v>
      </c>
      <c r="F392" s="56">
        <v>26</v>
      </c>
      <c r="G392" s="56"/>
      <c r="H392" s="56"/>
      <c r="I392" s="322"/>
      <c r="J392" s="323"/>
      <c r="K392" s="323"/>
      <c r="L392" s="309"/>
      <c r="M392" s="309"/>
      <c r="N392" s="323"/>
      <c r="O392" s="323"/>
      <c r="P392" s="323"/>
      <c r="Q392" s="309"/>
      <c r="R392" s="309"/>
      <c r="S392" s="322"/>
      <c r="T392" s="323"/>
      <c r="U392" s="308"/>
      <c r="V392" s="308"/>
    </row>
    <row r="393" spans="2:22" ht="15.6">
      <c r="B393" s="112" t="s">
        <v>145</v>
      </c>
      <c r="C393" s="55" t="s">
        <v>12</v>
      </c>
      <c r="D393" s="113">
        <v>70</v>
      </c>
      <c r="E393" s="68" t="s">
        <v>139</v>
      </c>
      <c r="F393" s="56">
        <v>26</v>
      </c>
      <c r="G393" s="56"/>
      <c r="H393" s="56"/>
      <c r="I393" s="322"/>
      <c r="J393" s="323"/>
      <c r="K393" s="323"/>
      <c r="L393" s="309"/>
      <c r="M393" s="309"/>
      <c r="N393" s="323"/>
      <c r="O393" s="323"/>
      <c r="P393" s="323"/>
      <c r="Q393" s="309"/>
      <c r="R393" s="309"/>
      <c r="S393" s="322"/>
      <c r="T393" s="323"/>
      <c r="U393" s="308"/>
      <c r="V393" s="308"/>
    </row>
    <row r="394" spans="2:22" ht="15.6">
      <c r="B394" s="112" t="s">
        <v>145</v>
      </c>
      <c r="C394" s="55" t="s">
        <v>12</v>
      </c>
      <c r="D394" s="113">
        <v>70</v>
      </c>
      <c r="E394" s="68" t="s">
        <v>140</v>
      </c>
      <c r="F394" s="56">
        <v>26</v>
      </c>
      <c r="G394" s="56"/>
      <c r="H394" s="56"/>
      <c r="I394" s="322"/>
      <c r="J394" s="323"/>
      <c r="K394" s="323"/>
      <c r="L394" s="309"/>
      <c r="M394" s="309"/>
      <c r="N394" s="323"/>
      <c r="O394" s="323"/>
      <c r="P394" s="323"/>
      <c r="Q394" s="309"/>
      <c r="R394" s="309"/>
      <c r="S394" s="322"/>
      <c r="T394" s="323"/>
      <c r="U394" s="308"/>
      <c r="V394" s="308"/>
    </row>
    <row r="395" spans="2:22" ht="15.6">
      <c r="B395" s="112" t="s">
        <v>145</v>
      </c>
      <c r="C395" s="55" t="s">
        <v>12</v>
      </c>
      <c r="D395" s="113">
        <v>80</v>
      </c>
      <c r="E395" s="68" t="s">
        <v>137</v>
      </c>
      <c r="F395" s="56"/>
      <c r="G395" s="56"/>
      <c r="H395" s="56"/>
      <c r="I395" s="56"/>
      <c r="J395" s="113"/>
      <c r="K395" s="113"/>
      <c r="L395" s="335"/>
      <c r="M395" s="335"/>
      <c r="N395" s="113"/>
      <c r="O395" s="113"/>
      <c r="P395" s="113"/>
      <c r="Q395" s="335"/>
      <c r="R395" s="335"/>
      <c r="S395" s="347"/>
      <c r="T395" s="113"/>
      <c r="U395" s="335"/>
      <c r="V395" s="335"/>
    </row>
    <row r="396" spans="2:22" ht="15.6">
      <c r="B396" s="112" t="s">
        <v>145</v>
      </c>
      <c r="C396" s="55" t="s">
        <v>12</v>
      </c>
      <c r="D396" s="113">
        <v>80</v>
      </c>
      <c r="E396" s="68" t="s">
        <v>138</v>
      </c>
      <c r="F396" s="56"/>
      <c r="G396" s="56"/>
      <c r="H396" s="56"/>
      <c r="I396" s="56"/>
      <c r="J396" s="113"/>
      <c r="K396" s="113"/>
      <c r="L396" s="335"/>
      <c r="M396" s="335"/>
      <c r="N396" s="113"/>
      <c r="O396" s="113"/>
      <c r="P396" s="113"/>
      <c r="Q396" s="335"/>
      <c r="R396" s="335"/>
      <c r="S396" s="347"/>
      <c r="T396" s="113"/>
      <c r="U396" s="335"/>
      <c r="V396" s="335"/>
    </row>
    <row r="397" spans="2:22" ht="15.6">
      <c r="B397" s="112" t="s">
        <v>145</v>
      </c>
      <c r="C397" s="55" t="s">
        <v>12</v>
      </c>
      <c r="D397" s="113">
        <v>80</v>
      </c>
      <c r="E397" s="68" t="s">
        <v>139</v>
      </c>
      <c r="F397" s="56"/>
      <c r="G397" s="56"/>
      <c r="H397" s="56"/>
      <c r="I397" s="56"/>
      <c r="J397" s="113"/>
      <c r="K397" s="113"/>
      <c r="L397" s="335"/>
      <c r="M397" s="335"/>
      <c r="N397" s="113"/>
      <c r="O397" s="113"/>
      <c r="P397" s="113"/>
      <c r="Q397" s="335"/>
      <c r="R397" s="335"/>
      <c r="S397" s="347"/>
      <c r="T397" s="113"/>
      <c r="U397" s="335"/>
      <c r="V397" s="335"/>
    </row>
    <row r="398" spans="2:22" ht="15.6">
      <c r="B398" s="112" t="s">
        <v>145</v>
      </c>
      <c r="C398" s="55" t="s">
        <v>12</v>
      </c>
      <c r="D398" s="113">
        <v>80</v>
      </c>
      <c r="E398" s="68" t="s">
        <v>140</v>
      </c>
      <c r="F398" s="56"/>
      <c r="G398" s="56"/>
      <c r="H398" s="56"/>
      <c r="I398" s="56"/>
      <c r="J398" s="113"/>
      <c r="K398" s="113"/>
      <c r="L398" s="335"/>
      <c r="M398" s="335"/>
      <c r="N398" s="113"/>
      <c r="O398" s="113"/>
      <c r="P398" s="113"/>
      <c r="Q398" s="335"/>
      <c r="R398" s="335"/>
      <c r="S398" s="347"/>
      <c r="T398" s="113"/>
      <c r="U398" s="335"/>
      <c r="V398" s="335"/>
    </row>
    <row r="399" spans="2:22" ht="15.6">
      <c r="B399" s="112" t="s">
        <v>145</v>
      </c>
      <c r="C399" s="55" t="s">
        <v>12</v>
      </c>
      <c r="D399" s="113">
        <v>90</v>
      </c>
      <c r="E399" s="68" t="s">
        <v>137</v>
      </c>
      <c r="F399" s="56">
        <v>31</v>
      </c>
      <c r="G399" s="56">
        <v>875138</v>
      </c>
      <c r="H399" s="56">
        <v>875138</v>
      </c>
      <c r="I399" s="322">
        <v>0.24862687999999999</v>
      </c>
      <c r="J399" s="323">
        <v>93.186719999999994</v>
      </c>
      <c r="K399" s="323">
        <v>1.7516007</v>
      </c>
      <c r="L399" s="309">
        <v>89.753640000000004</v>
      </c>
      <c r="M399" s="309">
        <v>96.619789999999995</v>
      </c>
      <c r="N399" s="323">
        <v>16.634370000000001</v>
      </c>
      <c r="O399" s="323">
        <v>106.12887000000001</v>
      </c>
      <c r="P399" s="323">
        <v>1.8414161</v>
      </c>
      <c r="Q399" s="309">
        <v>102.51976000000001</v>
      </c>
      <c r="R399" s="309">
        <v>109.73797999999999</v>
      </c>
      <c r="S399" s="322">
        <v>0.4568006</v>
      </c>
      <c r="T399" s="323">
        <v>4.7849059999999999E-2</v>
      </c>
      <c r="U399" s="308">
        <v>0.36490549999999999</v>
      </c>
      <c r="V399" s="308">
        <v>0.55173329999999998</v>
      </c>
    </row>
    <row r="400" spans="2:22" ht="15.6">
      <c r="B400" s="112" t="s">
        <v>145</v>
      </c>
      <c r="C400" s="55" t="s">
        <v>12</v>
      </c>
      <c r="D400" s="113">
        <v>90</v>
      </c>
      <c r="E400" s="68" t="s">
        <v>138</v>
      </c>
      <c r="F400" s="56">
        <v>31</v>
      </c>
      <c r="G400" s="56"/>
      <c r="H400" s="56"/>
      <c r="I400" s="322"/>
      <c r="J400" s="323"/>
      <c r="K400" s="323"/>
      <c r="L400" s="309"/>
      <c r="M400" s="309"/>
      <c r="N400" s="323"/>
      <c r="O400" s="323"/>
      <c r="P400" s="323"/>
      <c r="Q400" s="309"/>
      <c r="R400" s="309"/>
      <c r="S400" s="322"/>
      <c r="T400" s="323"/>
      <c r="U400" s="308"/>
      <c r="V400" s="308"/>
    </row>
    <row r="401" spans="2:22" ht="15.6">
      <c r="B401" s="112" t="s">
        <v>145</v>
      </c>
      <c r="C401" s="55" t="s">
        <v>12</v>
      </c>
      <c r="D401" s="113">
        <v>90</v>
      </c>
      <c r="E401" s="68" t="s">
        <v>139</v>
      </c>
      <c r="F401" s="56">
        <v>31</v>
      </c>
      <c r="G401" s="56"/>
      <c r="H401" s="56"/>
      <c r="I401" s="322"/>
      <c r="J401" s="323"/>
      <c r="K401" s="323"/>
      <c r="L401" s="309"/>
      <c r="M401" s="309"/>
      <c r="N401" s="323"/>
      <c r="O401" s="323"/>
      <c r="P401" s="323"/>
      <c r="Q401" s="309"/>
      <c r="R401" s="309"/>
      <c r="S401" s="322"/>
      <c r="T401" s="323"/>
      <c r="U401" s="308"/>
      <c r="V401" s="308"/>
    </row>
    <row r="402" spans="2:22" ht="15.6">
      <c r="B402" s="112" t="s">
        <v>145</v>
      </c>
      <c r="C402" s="55" t="s">
        <v>12</v>
      </c>
      <c r="D402" s="113">
        <v>90</v>
      </c>
      <c r="E402" s="68" t="s">
        <v>140</v>
      </c>
      <c r="F402" s="56">
        <v>31</v>
      </c>
      <c r="G402" s="56"/>
      <c r="H402" s="56"/>
      <c r="I402" s="322"/>
      <c r="J402" s="323"/>
      <c r="K402" s="323"/>
      <c r="L402" s="309"/>
      <c r="M402" s="309"/>
      <c r="N402" s="323"/>
      <c r="O402" s="323"/>
      <c r="P402" s="323"/>
      <c r="Q402" s="309"/>
      <c r="R402" s="309"/>
      <c r="S402" s="322"/>
      <c r="T402" s="323"/>
      <c r="U402" s="308"/>
      <c r="V402" s="308"/>
    </row>
    <row r="403" spans="2:22" ht="15.6">
      <c r="B403" s="112" t="s">
        <v>145</v>
      </c>
      <c r="C403" s="55" t="s">
        <v>12</v>
      </c>
      <c r="D403" s="113">
        <v>100</v>
      </c>
      <c r="E403" s="68" t="s">
        <v>137</v>
      </c>
      <c r="F403" s="56"/>
      <c r="G403" s="56"/>
      <c r="H403" s="56"/>
      <c r="I403" s="56"/>
      <c r="J403" s="113"/>
      <c r="K403" s="113"/>
      <c r="L403" s="335"/>
      <c r="M403" s="335"/>
      <c r="N403" s="113"/>
      <c r="O403" s="113"/>
      <c r="P403" s="113"/>
      <c r="Q403" s="335"/>
      <c r="R403" s="335"/>
      <c r="S403" s="347"/>
      <c r="T403" s="113"/>
      <c r="U403" s="335"/>
      <c r="V403" s="335"/>
    </row>
    <row r="404" spans="2:22" ht="15.6">
      <c r="B404" s="112" t="s">
        <v>145</v>
      </c>
      <c r="C404" s="55" t="s">
        <v>12</v>
      </c>
      <c r="D404" s="113">
        <v>100</v>
      </c>
      <c r="E404" s="68" t="s">
        <v>138</v>
      </c>
      <c r="F404" s="56"/>
      <c r="G404" s="56"/>
      <c r="H404" s="56"/>
      <c r="I404" s="56"/>
      <c r="J404" s="113"/>
      <c r="K404" s="113"/>
      <c r="L404" s="335"/>
      <c r="M404" s="335"/>
      <c r="N404" s="113"/>
      <c r="O404" s="113"/>
      <c r="P404" s="113"/>
      <c r="Q404" s="335"/>
      <c r="R404" s="335"/>
      <c r="S404" s="347"/>
      <c r="T404" s="113"/>
      <c r="U404" s="335"/>
      <c r="V404" s="335"/>
    </row>
    <row r="405" spans="2:22" ht="15.6">
      <c r="B405" s="112" t="s">
        <v>145</v>
      </c>
      <c r="C405" s="55" t="s">
        <v>12</v>
      </c>
      <c r="D405" s="113">
        <v>100</v>
      </c>
      <c r="E405" s="68" t="s">
        <v>139</v>
      </c>
      <c r="F405" s="56"/>
      <c r="G405" s="56"/>
      <c r="H405" s="56"/>
      <c r="I405" s="56"/>
      <c r="J405" s="113"/>
      <c r="K405" s="113"/>
      <c r="L405" s="335"/>
      <c r="M405" s="335"/>
      <c r="N405" s="113"/>
      <c r="O405" s="113"/>
      <c r="P405" s="113"/>
      <c r="Q405" s="335"/>
      <c r="R405" s="335"/>
      <c r="S405" s="347"/>
      <c r="T405" s="113"/>
      <c r="U405" s="335"/>
      <c r="V405" s="335"/>
    </row>
    <row r="406" spans="2:22" ht="15.6">
      <c r="B406" s="112" t="s">
        <v>145</v>
      </c>
      <c r="C406" s="55" t="s">
        <v>12</v>
      </c>
      <c r="D406" s="113">
        <v>100</v>
      </c>
      <c r="E406" s="68" t="s">
        <v>140</v>
      </c>
      <c r="F406" s="56"/>
      <c r="G406" s="56"/>
      <c r="H406" s="56"/>
      <c r="I406" s="56"/>
      <c r="J406" s="113"/>
      <c r="K406" s="113"/>
      <c r="L406" s="335"/>
      <c r="M406" s="335"/>
      <c r="N406" s="113"/>
      <c r="O406" s="113"/>
      <c r="P406" s="113"/>
      <c r="Q406" s="335"/>
      <c r="R406" s="335"/>
      <c r="S406" s="347"/>
      <c r="T406" s="113"/>
      <c r="U406" s="335"/>
      <c r="V406" s="335"/>
    </row>
    <row r="407" spans="2:22" ht="15.6">
      <c r="B407" s="112" t="s">
        <v>145</v>
      </c>
      <c r="C407" s="55" t="s">
        <v>10</v>
      </c>
      <c r="D407" s="113">
        <v>30</v>
      </c>
      <c r="E407" s="68" t="s">
        <v>137</v>
      </c>
      <c r="F407" s="56">
        <v>50</v>
      </c>
      <c r="G407" s="56">
        <v>438343</v>
      </c>
      <c r="H407" s="56">
        <v>438343</v>
      </c>
      <c r="I407" s="322">
        <v>8.4461430000000004E-2</v>
      </c>
      <c r="J407" s="323">
        <v>38.310749999999999</v>
      </c>
      <c r="K407" s="323">
        <v>0.97475020000000001</v>
      </c>
      <c r="L407" s="309">
        <v>36.400269999999999</v>
      </c>
      <c r="M407" s="309">
        <v>40.221220000000002</v>
      </c>
      <c r="N407" s="323">
        <v>10.290380000000001</v>
      </c>
      <c r="O407" s="323">
        <v>47.245440000000002</v>
      </c>
      <c r="P407" s="323">
        <v>1.0854565</v>
      </c>
      <c r="Q407" s="309">
        <v>45.117980000000003</v>
      </c>
      <c r="R407" s="309">
        <v>49.372889999999998</v>
      </c>
      <c r="S407" s="322">
        <v>0.22376450000000001</v>
      </c>
      <c r="T407" s="323">
        <v>2.948897E-2</v>
      </c>
      <c r="U407" s="308">
        <v>0.17090640000000001</v>
      </c>
      <c r="V407" s="308">
        <v>0.28730559999999999</v>
      </c>
    </row>
    <row r="408" spans="2:22" ht="15.6">
      <c r="B408" s="112" t="s">
        <v>145</v>
      </c>
      <c r="C408" s="55" t="s">
        <v>10</v>
      </c>
      <c r="D408" s="113">
        <v>30</v>
      </c>
      <c r="E408" s="68" t="s">
        <v>138</v>
      </c>
      <c r="F408" s="56">
        <v>50</v>
      </c>
      <c r="G408" s="56"/>
      <c r="H408" s="56"/>
      <c r="I408" s="322"/>
      <c r="J408" s="323"/>
      <c r="K408" s="323"/>
      <c r="L408" s="309"/>
      <c r="M408" s="309"/>
      <c r="N408" s="323"/>
      <c r="O408" s="323"/>
      <c r="P408" s="323"/>
      <c r="Q408" s="309"/>
      <c r="R408" s="309"/>
      <c r="S408" s="322"/>
      <c r="T408" s="323"/>
      <c r="U408" s="308"/>
      <c r="V408" s="308"/>
    </row>
    <row r="409" spans="2:22" ht="15.6">
      <c r="B409" s="112" t="s">
        <v>145</v>
      </c>
      <c r="C409" s="55" t="s">
        <v>10</v>
      </c>
      <c r="D409" s="113">
        <v>30</v>
      </c>
      <c r="E409" s="68" t="s">
        <v>139</v>
      </c>
      <c r="F409" s="56">
        <v>50</v>
      </c>
      <c r="G409" s="56"/>
      <c r="H409" s="56"/>
      <c r="I409" s="322"/>
      <c r="J409" s="323"/>
      <c r="K409" s="323"/>
      <c r="L409" s="309"/>
      <c r="M409" s="309"/>
      <c r="N409" s="323"/>
      <c r="O409" s="323"/>
      <c r="P409" s="323"/>
      <c r="Q409" s="309"/>
      <c r="R409" s="309"/>
      <c r="S409" s="322"/>
      <c r="T409" s="323"/>
      <c r="U409" s="308"/>
      <c r="V409" s="308"/>
    </row>
    <row r="410" spans="2:22" ht="15.6">
      <c r="B410" s="112" t="s">
        <v>145</v>
      </c>
      <c r="C410" s="55" t="s">
        <v>10</v>
      </c>
      <c r="D410" s="113">
        <v>30</v>
      </c>
      <c r="E410" s="68" t="s">
        <v>140</v>
      </c>
      <c r="F410" s="56">
        <v>50</v>
      </c>
      <c r="G410" s="56"/>
      <c r="H410" s="56"/>
      <c r="I410" s="322"/>
      <c r="J410" s="323"/>
      <c r="K410" s="323"/>
      <c r="L410" s="309"/>
      <c r="M410" s="309"/>
      <c r="N410" s="323"/>
      <c r="O410" s="323"/>
      <c r="P410" s="323"/>
      <c r="Q410" s="309"/>
      <c r="R410" s="309"/>
      <c r="S410" s="322"/>
      <c r="T410" s="323"/>
      <c r="U410" s="308"/>
      <c r="V410" s="308"/>
    </row>
    <row r="411" spans="2:22" ht="15.6">
      <c r="B411" s="112" t="s">
        <v>145</v>
      </c>
      <c r="C411" s="55" t="s">
        <v>10</v>
      </c>
      <c r="D411" s="113">
        <v>50</v>
      </c>
      <c r="E411" s="68" t="s">
        <v>137</v>
      </c>
      <c r="F411" s="56">
        <v>38</v>
      </c>
      <c r="G411" s="56">
        <v>556275</v>
      </c>
      <c r="H411" s="56">
        <v>556275</v>
      </c>
      <c r="I411" s="322">
        <v>0.13123783</v>
      </c>
      <c r="J411" s="323">
        <v>51.520310000000002</v>
      </c>
      <c r="K411" s="323">
        <v>1.1223691</v>
      </c>
      <c r="L411" s="309">
        <v>49.320509999999999</v>
      </c>
      <c r="M411" s="309">
        <v>53.720109999999998</v>
      </c>
      <c r="N411" s="323">
        <v>11.99259</v>
      </c>
      <c r="O411" s="323">
        <v>59.74841</v>
      </c>
      <c r="P411" s="323">
        <v>1.3427937000000001</v>
      </c>
      <c r="Q411" s="309">
        <v>57.116579999999999</v>
      </c>
      <c r="R411" s="309">
        <v>62.380229999999997</v>
      </c>
      <c r="S411" s="322">
        <v>0.48660369999999997</v>
      </c>
      <c r="T411" s="323">
        <v>4.6548430000000002E-2</v>
      </c>
      <c r="U411" s="308">
        <v>0.39612229999999998</v>
      </c>
      <c r="V411" s="308">
        <v>0.57797160000000003</v>
      </c>
    </row>
    <row r="412" spans="2:22" ht="15.6">
      <c r="B412" s="112" t="s">
        <v>145</v>
      </c>
      <c r="C412" s="55" t="s">
        <v>10</v>
      </c>
      <c r="D412" s="113">
        <v>50</v>
      </c>
      <c r="E412" s="68" t="s">
        <v>138</v>
      </c>
      <c r="F412" s="56">
        <v>38</v>
      </c>
      <c r="G412" s="56"/>
      <c r="H412" s="56"/>
      <c r="I412" s="322"/>
      <c r="J412" s="323"/>
      <c r="K412" s="323"/>
      <c r="L412" s="309"/>
      <c r="M412" s="309"/>
      <c r="N412" s="323"/>
      <c r="O412" s="323"/>
      <c r="P412" s="323"/>
      <c r="Q412" s="309"/>
      <c r="R412" s="309"/>
      <c r="S412" s="322"/>
      <c r="T412" s="323"/>
      <c r="U412" s="308"/>
      <c r="V412" s="308"/>
    </row>
    <row r="413" spans="2:22" ht="15.6">
      <c r="B413" s="112" t="s">
        <v>145</v>
      </c>
      <c r="C413" s="55" t="s">
        <v>10</v>
      </c>
      <c r="D413" s="113">
        <v>50</v>
      </c>
      <c r="E413" s="68" t="s">
        <v>139</v>
      </c>
      <c r="F413" s="56">
        <v>38</v>
      </c>
      <c r="G413" s="56"/>
      <c r="H413" s="56"/>
      <c r="I413" s="322"/>
      <c r="J413" s="323"/>
      <c r="K413" s="323"/>
      <c r="L413" s="309"/>
      <c r="M413" s="309"/>
      <c r="N413" s="323"/>
      <c r="O413" s="323"/>
      <c r="P413" s="323"/>
      <c r="Q413" s="309"/>
      <c r="R413" s="309"/>
      <c r="S413" s="322"/>
      <c r="T413" s="323"/>
      <c r="U413" s="308"/>
      <c r="V413" s="308"/>
    </row>
    <row r="414" spans="2:22" ht="15.6">
      <c r="B414" s="112" t="s">
        <v>145</v>
      </c>
      <c r="C414" s="55" t="s">
        <v>10</v>
      </c>
      <c r="D414" s="113">
        <v>50</v>
      </c>
      <c r="E414" s="68" t="s">
        <v>140</v>
      </c>
      <c r="F414" s="56">
        <v>38</v>
      </c>
      <c r="G414" s="56"/>
      <c r="H414" s="56"/>
      <c r="I414" s="322"/>
      <c r="J414" s="323"/>
      <c r="K414" s="323"/>
      <c r="L414" s="309"/>
      <c r="M414" s="309"/>
      <c r="N414" s="323"/>
      <c r="O414" s="323"/>
      <c r="P414" s="323"/>
      <c r="Q414" s="309"/>
      <c r="R414" s="309"/>
      <c r="S414" s="322"/>
      <c r="T414" s="323"/>
      <c r="U414" s="308"/>
      <c r="V414" s="308"/>
    </row>
    <row r="415" spans="2:22" ht="15.6">
      <c r="B415" s="112" t="s">
        <v>145</v>
      </c>
      <c r="C415" s="55" t="s">
        <v>10</v>
      </c>
      <c r="D415" s="113">
        <v>70</v>
      </c>
      <c r="E415" s="68" t="s">
        <v>137</v>
      </c>
      <c r="F415" s="56"/>
      <c r="G415" s="56"/>
      <c r="H415" s="56"/>
      <c r="I415" s="56"/>
      <c r="J415" s="113"/>
      <c r="K415" s="113"/>
      <c r="L415" s="335"/>
      <c r="M415" s="335"/>
      <c r="N415" s="113"/>
      <c r="O415" s="113"/>
      <c r="P415" s="113"/>
      <c r="Q415" s="335"/>
      <c r="R415" s="335"/>
      <c r="S415" s="347"/>
      <c r="T415" s="113"/>
      <c r="U415" s="335"/>
      <c r="V415" s="335"/>
    </row>
    <row r="416" spans="2:22" ht="15.6">
      <c r="B416" s="112" t="s">
        <v>145</v>
      </c>
      <c r="C416" s="55" t="s">
        <v>10</v>
      </c>
      <c r="D416" s="113">
        <v>70</v>
      </c>
      <c r="E416" s="68" t="s">
        <v>138</v>
      </c>
      <c r="F416" s="56"/>
      <c r="G416" s="56"/>
      <c r="H416" s="56"/>
      <c r="I416" s="56"/>
      <c r="J416" s="113"/>
      <c r="K416" s="113"/>
      <c r="L416" s="335"/>
      <c r="M416" s="335"/>
      <c r="N416" s="113"/>
      <c r="O416" s="113"/>
      <c r="P416" s="113"/>
      <c r="Q416" s="335"/>
      <c r="R416" s="335"/>
      <c r="S416" s="347"/>
      <c r="T416" s="113"/>
      <c r="U416" s="335"/>
      <c r="V416" s="335"/>
    </row>
    <row r="417" spans="2:22" ht="15.6">
      <c r="B417" s="112" t="s">
        <v>145</v>
      </c>
      <c r="C417" s="55" t="s">
        <v>10</v>
      </c>
      <c r="D417" s="113">
        <v>70</v>
      </c>
      <c r="E417" s="68" t="s">
        <v>139</v>
      </c>
      <c r="F417" s="56"/>
      <c r="G417" s="56"/>
      <c r="H417" s="56"/>
      <c r="I417" s="56"/>
      <c r="J417" s="113"/>
      <c r="K417" s="113"/>
      <c r="L417" s="335"/>
      <c r="M417" s="335"/>
      <c r="N417" s="113"/>
      <c r="O417" s="113"/>
      <c r="P417" s="113"/>
      <c r="Q417" s="335"/>
      <c r="R417" s="335"/>
      <c r="S417" s="347"/>
      <c r="T417" s="113"/>
      <c r="U417" s="335"/>
      <c r="V417" s="335"/>
    </row>
    <row r="418" spans="2:22" ht="15.6">
      <c r="B418" s="112" t="s">
        <v>145</v>
      </c>
      <c r="C418" s="55" t="s">
        <v>10</v>
      </c>
      <c r="D418" s="113">
        <v>70</v>
      </c>
      <c r="E418" s="68" t="s">
        <v>140</v>
      </c>
      <c r="F418" s="56"/>
      <c r="G418" s="56"/>
      <c r="H418" s="56"/>
      <c r="I418" s="56"/>
      <c r="J418" s="113"/>
      <c r="K418" s="113"/>
      <c r="L418" s="335"/>
      <c r="M418" s="335"/>
      <c r="N418" s="113"/>
      <c r="O418" s="113"/>
      <c r="P418" s="113"/>
      <c r="Q418" s="335"/>
      <c r="R418" s="335"/>
      <c r="S418" s="347"/>
      <c r="T418" s="113"/>
      <c r="U418" s="335"/>
      <c r="V418" s="335"/>
    </row>
    <row r="419" spans="2:22" ht="15.6">
      <c r="B419" s="120" t="s">
        <v>145</v>
      </c>
      <c r="C419" s="121" t="s">
        <v>14</v>
      </c>
      <c r="D419" s="122" t="s">
        <v>120</v>
      </c>
      <c r="E419" s="79" t="s">
        <v>121</v>
      </c>
      <c r="F419" s="122"/>
      <c r="G419" s="122"/>
      <c r="H419" s="122"/>
      <c r="I419" s="122"/>
      <c r="J419" s="348"/>
      <c r="K419" s="348"/>
      <c r="L419" s="343"/>
      <c r="M419" s="343"/>
      <c r="N419" s="348"/>
      <c r="O419" s="348"/>
      <c r="P419" s="348"/>
      <c r="Q419" s="343"/>
      <c r="R419" s="343"/>
      <c r="S419" s="349"/>
      <c r="T419" s="348"/>
      <c r="U419" s="343"/>
      <c r="V419" s="343"/>
    </row>
    <row r="420" spans="2:22" ht="15.6">
      <c r="B420" s="120" t="s">
        <v>145</v>
      </c>
      <c r="C420" s="121" t="s">
        <v>14</v>
      </c>
      <c r="D420" s="122" t="s">
        <v>122</v>
      </c>
      <c r="E420" s="79" t="s">
        <v>121</v>
      </c>
      <c r="F420" s="122"/>
      <c r="G420" s="122"/>
      <c r="H420" s="122"/>
      <c r="I420" s="122"/>
      <c r="J420" s="348"/>
      <c r="K420" s="348"/>
      <c r="L420" s="343"/>
      <c r="M420" s="343"/>
      <c r="N420" s="348"/>
      <c r="O420" s="348"/>
      <c r="P420" s="348"/>
      <c r="Q420" s="343"/>
      <c r="R420" s="343"/>
      <c r="S420" s="349"/>
      <c r="T420" s="348"/>
      <c r="U420" s="343"/>
      <c r="V420" s="343"/>
    </row>
    <row r="421" spans="2:22" ht="15.6">
      <c r="B421" s="120" t="s">
        <v>145</v>
      </c>
      <c r="C421" s="121" t="s">
        <v>14</v>
      </c>
      <c r="D421" s="122" t="s">
        <v>123</v>
      </c>
      <c r="E421" s="79" t="s">
        <v>121</v>
      </c>
      <c r="F421" s="122"/>
      <c r="G421" s="122"/>
      <c r="H421" s="122"/>
      <c r="I421" s="122"/>
      <c r="J421" s="348"/>
      <c r="K421" s="348"/>
      <c r="L421" s="343"/>
      <c r="M421" s="343"/>
      <c r="N421" s="348"/>
      <c r="O421" s="348"/>
      <c r="P421" s="348"/>
      <c r="Q421" s="343"/>
      <c r="R421" s="343"/>
      <c r="S421" s="349"/>
      <c r="T421" s="348"/>
      <c r="U421" s="343"/>
      <c r="V421" s="343"/>
    </row>
    <row r="422" spans="2:22" ht="15.6">
      <c r="B422" s="120" t="s">
        <v>145</v>
      </c>
      <c r="C422" s="121" t="s">
        <v>14</v>
      </c>
      <c r="D422" s="122" t="s">
        <v>124</v>
      </c>
      <c r="E422" s="79" t="s">
        <v>121</v>
      </c>
      <c r="F422" s="122"/>
      <c r="G422" s="122"/>
      <c r="H422" s="122"/>
      <c r="I422" s="122"/>
      <c r="J422" s="348"/>
      <c r="K422" s="348"/>
      <c r="L422" s="343"/>
      <c r="M422" s="343"/>
      <c r="N422" s="348"/>
      <c r="O422" s="348"/>
      <c r="P422" s="348"/>
      <c r="Q422" s="343"/>
      <c r="R422" s="343"/>
      <c r="S422" s="349"/>
      <c r="T422" s="348"/>
      <c r="U422" s="343"/>
      <c r="V422" s="343"/>
    </row>
    <row r="423" spans="2:22" ht="15.6">
      <c r="B423" s="120" t="s">
        <v>145</v>
      </c>
      <c r="C423" s="121" t="s">
        <v>14</v>
      </c>
      <c r="D423" s="122" t="s">
        <v>125</v>
      </c>
      <c r="E423" s="79" t="s">
        <v>121</v>
      </c>
      <c r="F423" s="122">
        <v>27</v>
      </c>
      <c r="G423" s="122">
        <v>1455325</v>
      </c>
      <c r="H423" s="122">
        <v>1455325</v>
      </c>
      <c r="I423" s="324"/>
      <c r="J423" s="325"/>
      <c r="K423" s="325"/>
      <c r="L423" s="316"/>
      <c r="M423" s="316"/>
      <c r="N423" s="325"/>
      <c r="O423" s="325"/>
      <c r="P423" s="325"/>
      <c r="Q423" s="316"/>
      <c r="R423" s="316"/>
      <c r="S423" s="324"/>
      <c r="T423" s="325"/>
      <c r="U423" s="318"/>
      <c r="V423" s="318"/>
    </row>
    <row r="424" spans="2:22" ht="15.6">
      <c r="B424" s="120" t="s">
        <v>145</v>
      </c>
      <c r="C424" s="121" t="s">
        <v>14</v>
      </c>
      <c r="D424" s="122" t="s">
        <v>126</v>
      </c>
      <c r="E424" s="79" t="s">
        <v>121</v>
      </c>
      <c r="F424" s="122"/>
      <c r="G424" s="122"/>
      <c r="H424" s="122"/>
      <c r="I424" s="122"/>
      <c r="J424" s="348"/>
      <c r="K424" s="348"/>
      <c r="L424" s="343"/>
      <c r="M424" s="343"/>
      <c r="N424" s="348"/>
      <c r="O424" s="348"/>
      <c r="P424" s="348"/>
      <c r="Q424" s="343"/>
      <c r="R424" s="343"/>
      <c r="S424" s="349"/>
      <c r="T424" s="348"/>
      <c r="U424" s="343"/>
      <c r="V424" s="343"/>
    </row>
    <row r="425" spans="2:22" ht="15.6">
      <c r="B425" s="120" t="s">
        <v>145</v>
      </c>
      <c r="C425" s="121" t="s">
        <v>12</v>
      </c>
      <c r="D425" s="122" t="s">
        <v>129</v>
      </c>
      <c r="E425" s="79" t="s">
        <v>121</v>
      </c>
      <c r="F425" s="122"/>
      <c r="G425" s="122"/>
      <c r="H425" s="122"/>
      <c r="I425" s="122"/>
      <c r="J425" s="348"/>
      <c r="K425" s="348"/>
      <c r="L425" s="343"/>
      <c r="M425" s="343"/>
      <c r="N425" s="348"/>
      <c r="O425" s="348"/>
      <c r="P425" s="348"/>
      <c r="Q425" s="343"/>
      <c r="R425" s="343"/>
      <c r="S425" s="349"/>
      <c r="T425" s="348"/>
      <c r="U425" s="343"/>
      <c r="V425" s="343"/>
    </row>
    <row r="426" spans="2:22" ht="15.6">
      <c r="B426" s="120" t="s">
        <v>145</v>
      </c>
      <c r="C426" s="121" t="s">
        <v>12</v>
      </c>
      <c r="D426" s="122" t="s">
        <v>130</v>
      </c>
      <c r="E426" s="79" t="s">
        <v>121</v>
      </c>
      <c r="F426" s="122">
        <v>26</v>
      </c>
      <c r="G426" s="122">
        <v>529144</v>
      </c>
      <c r="H426" s="122">
        <v>529144</v>
      </c>
      <c r="I426" s="324"/>
      <c r="J426" s="325"/>
      <c r="K426" s="325"/>
      <c r="L426" s="316"/>
      <c r="M426" s="316"/>
      <c r="N426" s="325"/>
      <c r="O426" s="325"/>
      <c r="P426" s="325"/>
      <c r="Q426" s="316"/>
      <c r="R426" s="316"/>
      <c r="S426" s="324"/>
      <c r="T426" s="325"/>
      <c r="U426" s="318"/>
      <c r="V426" s="318"/>
    </row>
    <row r="427" spans="2:22" ht="15.6">
      <c r="B427" s="120" t="s">
        <v>145</v>
      </c>
      <c r="C427" s="121" t="s">
        <v>12</v>
      </c>
      <c r="D427" s="122" t="s">
        <v>120</v>
      </c>
      <c r="E427" s="79" t="s">
        <v>121</v>
      </c>
      <c r="F427" s="122"/>
      <c r="G427" s="122"/>
      <c r="H427" s="122"/>
      <c r="I427" s="122"/>
      <c r="J427" s="348"/>
      <c r="K427" s="348"/>
      <c r="L427" s="343"/>
      <c r="M427" s="343"/>
      <c r="N427" s="348"/>
      <c r="O427" s="348"/>
      <c r="P427" s="348"/>
      <c r="Q427" s="343"/>
      <c r="R427" s="343"/>
      <c r="S427" s="349"/>
      <c r="T427" s="348"/>
      <c r="U427" s="343"/>
      <c r="V427" s="343"/>
    </row>
    <row r="428" spans="2:22" ht="15.6">
      <c r="B428" s="120" t="s">
        <v>145</v>
      </c>
      <c r="C428" s="121" t="s">
        <v>12</v>
      </c>
      <c r="D428" s="122" t="s">
        <v>122</v>
      </c>
      <c r="E428" s="79" t="s">
        <v>121</v>
      </c>
      <c r="F428" s="122">
        <v>31</v>
      </c>
      <c r="G428" s="122">
        <v>1047068</v>
      </c>
      <c r="H428" s="122">
        <v>1048068</v>
      </c>
      <c r="I428" s="324"/>
      <c r="J428" s="325"/>
      <c r="K428" s="325"/>
      <c r="L428" s="316"/>
      <c r="M428" s="316"/>
      <c r="N428" s="325"/>
      <c r="O428" s="325"/>
      <c r="P428" s="325"/>
      <c r="Q428" s="316"/>
      <c r="R428" s="316"/>
      <c r="S428" s="324"/>
      <c r="T428" s="325"/>
      <c r="U428" s="318"/>
      <c r="V428" s="318"/>
    </row>
    <row r="429" spans="2:22" ht="15.6">
      <c r="B429" s="120" t="s">
        <v>145</v>
      </c>
      <c r="C429" s="121" t="s">
        <v>12</v>
      </c>
      <c r="D429" s="122" t="s">
        <v>123</v>
      </c>
      <c r="E429" s="79" t="s">
        <v>121</v>
      </c>
      <c r="F429" s="122"/>
      <c r="G429" s="122"/>
      <c r="H429" s="122"/>
      <c r="I429" s="122"/>
      <c r="J429" s="348"/>
      <c r="K429" s="348"/>
      <c r="L429" s="343"/>
      <c r="M429" s="343"/>
      <c r="N429" s="348"/>
      <c r="O429" s="348"/>
      <c r="P429" s="348"/>
      <c r="Q429" s="343"/>
      <c r="R429" s="343"/>
      <c r="S429" s="349"/>
      <c r="T429" s="348"/>
      <c r="U429" s="343"/>
      <c r="V429" s="343"/>
    </row>
    <row r="430" spans="2:22" ht="15.6">
      <c r="B430" s="120" t="s">
        <v>145</v>
      </c>
      <c r="C430" s="121" t="s">
        <v>10</v>
      </c>
      <c r="D430" s="122" t="s">
        <v>132</v>
      </c>
      <c r="E430" s="79" t="s">
        <v>121</v>
      </c>
      <c r="F430" s="122">
        <v>50</v>
      </c>
      <c r="G430" s="122">
        <v>519420</v>
      </c>
      <c r="H430" s="122">
        <v>519420</v>
      </c>
      <c r="I430" s="324"/>
      <c r="J430" s="325"/>
      <c r="K430" s="325"/>
      <c r="L430" s="316"/>
      <c r="M430" s="316"/>
      <c r="N430" s="325"/>
      <c r="O430" s="325"/>
      <c r="P430" s="325"/>
      <c r="Q430" s="316"/>
      <c r="R430" s="316"/>
      <c r="S430" s="324"/>
      <c r="T430" s="325"/>
      <c r="U430" s="318"/>
      <c r="V430" s="318"/>
    </row>
    <row r="431" spans="2:22" ht="15.6">
      <c r="B431" s="120" t="s">
        <v>145</v>
      </c>
      <c r="C431" s="121" t="s">
        <v>10</v>
      </c>
      <c r="D431" s="122" t="s">
        <v>133</v>
      </c>
      <c r="E431" s="79" t="s">
        <v>121</v>
      </c>
      <c r="F431" s="122">
        <v>38</v>
      </c>
      <c r="G431" s="122">
        <v>646311</v>
      </c>
      <c r="H431" s="122">
        <v>646311</v>
      </c>
      <c r="I431" s="324"/>
      <c r="J431" s="325"/>
      <c r="K431" s="325"/>
      <c r="L431" s="316"/>
      <c r="M431" s="316"/>
      <c r="N431" s="325"/>
      <c r="O431" s="325"/>
      <c r="P431" s="325"/>
      <c r="Q431" s="316"/>
      <c r="R431" s="316"/>
      <c r="S431" s="324"/>
      <c r="T431" s="325"/>
      <c r="U431" s="318"/>
      <c r="V431" s="318"/>
    </row>
    <row r="432" spans="2:22" ht="15.6">
      <c r="B432" s="120" t="s">
        <v>145</v>
      </c>
      <c r="C432" s="121" t="s">
        <v>10</v>
      </c>
      <c r="D432" s="122" t="s">
        <v>130</v>
      </c>
      <c r="E432" s="79" t="s">
        <v>121</v>
      </c>
      <c r="F432" s="122"/>
      <c r="G432" s="122"/>
      <c r="H432" s="122"/>
      <c r="I432" s="122"/>
      <c r="J432" s="348"/>
      <c r="K432" s="348"/>
      <c r="L432" s="343"/>
      <c r="M432" s="343"/>
      <c r="N432" s="348"/>
      <c r="O432" s="348"/>
      <c r="P432" s="348"/>
      <c r="Q432" s="343"/>
      <c r="R432" s="343"/>
      <c r="S432" s="349"/>
      <c r="T432" s="348"/>
      <c r="U432" s="343"/>
      <c r="V432" s="343"/>
    </row>
    <row r="433" spans="2:22" ht="15.6">
      <c r="B433" s="120" t="s">
        <v>145</v>
      </c>
      <c r="C433" s="121" t="s">
        <v>14</v>
      </c>
      <c r="D433" s="78" t="s">
        <v>127</v>
      </c>
      <c r="E433" s="77" t="s">
        <v>137</v>
      </c>
      <c r="F433" s="261">
        <v>27</v>
      </c>
      <c r="G433" s="261">
        <v>1118237</v>
      </c>
      <c r="H433" s="283">
        <v>1118237</v>
      </c>
      <c r="I433" s="284">
        <v>0.39082636999999998</v>
      </c>
      <c r="J433" s="316"/>
      <c r="K433" s="263"/>
      <c r="L433" s="316"/>
      <c r="M433" s="316"/>
      <c r="N433" s="316">
        <v>14.15264</v>
      </c>
      <c r="O433" s="316">
        <v>130.9007</v>
      </c>
      <c r="P433" s="263">
        <v>0.89390230000000004</v>
      </c>
      <c r="Q433" s="316">
        <v>129.14868999999999</v>
      </c>
      <c r="R433" s="316">
        <v>132.65271999999999</v>
      </c>
      <c r="S433" s="318">
        <v>0.56251450000000003</v>
      </c>
      <c r="T433" s="263">
        <v>1.9232340000000001E-2</v>
      </c>
      <c r="U433" s="318">
        <v>0.52423160000000002</v>
      </c>
      <c r="V433" s="318">
        <v>0.60006689999999996</v>
      </c>
    </row>
    <row r="434" spans="2:22" ht="15.6">
      <c r="B434" s="120" t="s">
        <v>145</v>
      </c>
      <c r="C434" s="121" t="s">
        <v>14</v>
      </c>
      <c r="D434" s="78" t="s">
        <v>127</v>
      </c>
      <c r="E434" s="77" t="s">
        <v>138</v>
      </c>
      <c r="F434" s="261">
        <v>27</v>
      </c>
      <c r="G434" s="261"/>
      <c r="H434" s="283"/>
      <c r="I434" s="284"/>
      <c r="J434" s="316"/>
      <c r="K434" s="263"/>
      <c r="L434" s="316"/>
      <c r="M434" s="316"/>
      <c r="N434" s="316"/>
      <c r="O434" s="316"/>
      <c r="P434" s="263"/>
      <c r="Q434" s="316"/>
      <c r="R434" s="316"/>
      <c r="S434" s="318"/>
      <c r="T434" s="263"/>
      <c r="U434" s="318"/>
      <c r="V434" s="318"/>
    </row>
    <row r="435" spans="2:22" ht="15.6">
      <c r="B435" s="120" t="s">
        <v>145</v>
      </c>
      <c r="C435" s="121" t="s">
        <v>14</v>
      </c>
      <c r="D435" s="78" t="s">
        <v>127</v>
      </c>
      <c r="E435" s="77" t="s">
        <v>139</v>
      </c>
      <c r="F435" s="261">
        <v>27</v>
      </c>
      <c r="G435" s="261"/>
      <c r="H435" s="283"/>
      <c r="I435" s="284"/>
      <c r="J435" s="316"/>
      <c r="K435" s="263"/>
      <c r="L435" s="316"/>
      <c r="M435" s="316"/>
      <c r="N435" s="316"/>
      <c r="O435" s="316"/>
      <c r="P435" s="263"/>
      <c r="Q435" s="316"/>
      <c r="R435" s="316"/>
      <c r="S435" s="318"/>
      <c r="T435" s="263"/>
      <c r="U435" s="318"/>
      <c r="V435" s="318"/>
    </row>
    <row r="436" spans="2:22" ht="15.6">
      <c r="B436" s="120" t="s">
        <v>145</v>
      </c>
      <c r="C436" s="121" t="s">
        <v>14</v>
      </c>
      <c r="D436" s="78" t="s">
        <v>127</v>
      </c>
      <c r="E436" s="77" t="s">
        <v>140</v>
      </c>
      <c r="F436" s="261">
        <v>27</v>
      </c>
      <c r="G436" s="261"/>
      <c r="H436" s="261"/>
      <c r="I436" s="262"/>
      <c r="J436" s="263"/>
      <c r="K436" s="263"/>
      <c r="L436" s="263"/>
      <c r="M436" s="263"/>
      <c r="N436" s="263"/>
      <c r="O436" s="263"/>
      <c r="P436" s="263"/>
      <c r="Q436" s="263"/>
      <c r="R436" s="263"/>
      <c r="S436" s="262"/>
      <c r="T436" s="263"/>
      <c r="U436" s="262"/>
      <c r="V436" s="262"/>
    </row>
    <row r="437" spans="2:22" ht="15.6">
      <c r="B437" s="120" t="s">
        <v>145</v>
      </c>
      <c r="C437" s="121" t="s">
        <v>12</v>
      </c>
      <c r="D437" s="78" t="s">
        <v>127</v>
      </c>
      <c r="E437" s="77" t="s">
        <v>137</v>
      </c>
      <c r="F437" s="261"/>
      <c r="G437" s="261"/>
      <c r="H437" s="283"/>
      <c r="I437" s="283"/>
      <c r="J437" s="341"/>
      <c r="K437" s="346"/>
      <c r="L437" s="343"/>
      <c r="M437" s="343"/>
      <c r="N437" s="343"/>
      <c r="O437" s="341"/>
      <c r="P437" s="346"/>
      <c r="Q437" s="343"/>
      <c r="R437" s="343"/>
      <c r="S437" s="343"/>
      <c r="T437" s="346"/>
      <c r="U437" s="343"/>
      <c r="V437" s="343"/>
    </row>
    <row r="438" spans="2:22" ht="15.6">
      <c r="B438" s="120" t="s">
        <v>145</v>
      </c>
      <c r="C438" s="121" t="s">
        <v>12</v>
      </c>
      <c r="D438" s="78" t="s">
        <v>127</v>
      </c>
      <c r="E438" s="77" t="s">
        <v>138</v>
      </c>
      <c r="F438" s="261"/>
      <c r="G438" s="261"/>
      <c r="H438" s="283"/>
      <c r="I438" s="283"/>
      <c r="J438" s="341"/>
      <c r="K438" s="346"/>
      <c r="L438" s="343"/>
      <c r="M438" s="343"/>
      <c r="N438" s="343"/>
      <c r="O438" s="341"/>
      <c r="P438" s="346"/>
      <c r="Q438" s="343"/>
      <c r="R438" s="343"/>
      <c r="S438" s="343"/>
      <c r="T438" s="346"/>
      <c r="U438" s="343"/>
      <c r="V438" s="343"/>
    </row>
    <row r="439" spans="2:22" ht="15.6">
      <c r="B439" s="120" t="s">
        <v>145</v>
      </c>
      <c r="C439" s="121" t="s">
        <v>12</v>
      </c>
      <c r="D439" s="78" t="s">
        <v>127</v>
      </c>
      <c r="E439" s="77" t="s">
        <v>139</v>
      </c>
      <c r="F439" s="261"/>
      <c r="G439" s="261"/>
      <c r="H439" s="283"/>
      <c r="I439" s="283"/>
      <c r="J439" s="341"/>
      <c r="K439" s="346"/>
      <c r="L439" s="343"/>
      <c r="M439" s="343"/>
      <c r="N439" s="343"/>
      <c r="O439" s="341"/>
      <c r="P439" s="346"/>
      <c r="Q439" s="343"/>
      <c r="R439" s="343"/>
      <c r="S439" s="343"/>
      <c r="T439" s="346"/>
      <c r="U439" s="343"/>
      <c r="V439" s="343"/>
    </row>
    <row r="440" spans="2:22" ht="15.6">
      <c r="B440" s="120" t="s">
        <v>145</v>
      </c>
      <c r="C440" s="121" t="s">
        <v>12</v>
      </c>
      <c r="D440" s="78" t="s">
        <v>127</v>
      </c>
      <c r="E440" s="77" t="s">
        <v>140</v>
      </c>
      <c r="F440" s="261"/>
      <c r="G440" s="261"/>
      <c r="H440" s="261"/>
      <c r="I440" s="261"/>
      <c r="J440" s="350"/>
      <c r="K440" s="346"/>
      <c r="L440" s="346"/>
      <c r="M440" s="346"/>
      <c r="N440" s="346"/>
      <c r="O440" s="350"/>
      <c r="P440" s="346"/>
      <c r="Q440" s="346"/>
      <c r="R440" s="346"/>
      <c r="S440" s="346"/>
      <c r="T440" s="346"/>
      <c r="U440" s="346"/>
      <c r="V440" s="346"/>
    </row>
    <row r="441" spans="2:22" ht="15.6">
      <c r="B441" s="120" t="s">
        <v>145</v>
      </c>
      <c r="C441" s="121" t="s">
        <v>10</v>
      </c>
      <c r="D441" s="78" t="s">
        <v>127</v>
      </c>
      <c r="E441" s="77" t="s">
        <v>137</v>
      </c>
      <c r="F441" s="261"/>
      <c r="G441" s="261"/>
      <c r="H441" s="283"/>
      <c r="I441" s="283"/>
      <c r="J441" s="341"/>
      <c r="K441" s="346"/>
      <c r="L441" s="343"/>
      <c r="M441" s="343"/>
      <c r="N441" s="343"/>
      <c r="O441" s="341"/>
      <c r="P441" s="346"/>
      <c r="Q441" s="343"/>
      <c r="R441" s="343"/>
      <c r="S441" s="343"/>
      <c r="T441" s="346"/>
      <c r="U441" s="343"/>
      <c r="V441" s="343"/>
    </row>
    <row r="442" spans="2:22" ht="15.6">
      <c r="B442" s="120" t="s">
        <v>145</v>
      </c>
      <c r="C442" s="121" t="s">
        <v>10</v>
      </c>
      <c r="D442" s="78" t="s">
        <v>127</v>
      </c>
      <c r="E442" s="77" t="s">
        <v>138</v>
      </c>
      <c r="F442" s="261"/>
      <c r="G442" s="261"/>
      <c r="H442" s="283"/>
      <c r="I442" s="283"/>
      <c r="J442" s="341"/>
      <c r="K442" s="346"/>
      <c r="L442" s="343"/>
      <c r="M442" s="343"/>
      <c r="N442" s="343"/>
      <c r="O442" s="341"/>
      <c r="P442" s="346"/>
      <c r="Q442" s="343"/>
      <c r="R442" s="343"/>
      <c r="S442" s="343"/>
      <c r="T442" s="346"/>
      <c r="U442" s="343"/>
      <c r="V442" s="343"/>
    </row>
    <row r="443" spans="2:22" ht="15.6">
      <c r="B443" s="120" t="s">
        <v>145</v>
      </c>
      <c r="C443" s="121" t="s">
        <v>10</v>
      </c>
      <c r="D443" s="78" t="s">
        <v>127</v>
      </c>
      <c r="E443" s="77" t="s">
        <v>139</v>
      </c>
      <c r="F443" s="261"/>
      <c r="G443" s="261"/>
      <c r="H443" s="283"/>
      <c r="I443" s="283"/>
      <c r="J443" s="341"/>
      <c r="K443" s="346"/>
      <c r="L443" s="343"/>
      <c r="M443" s="343"/>
      <c r="N443" s="343"/>
      <c r="O443" s="341"/>
      <c r="P443" s="346"/>
      <c r="Q443" s="343"/>
      <c r="R443" s="343"/>
      <c r="S443" s="343"/>
      <c r="T443" s="346"/>
      <c r="U443" s="343"/>
      <c r="V443" s="343"/>
    </row>
    <row r="444" spans="2:22" ht="15.6">
      <c r="B444" s="120" t="s">
        <v>145</v>
      </c>
      <c r="C444" s="121" t="s">
        <v>10</v>
      </c>
      <c r="D444" s="78" t="s">
        <v>127</v>
      </c>
      <c r="E444" s="77" t="s">
        <v>140</v>
      </c>
      <c r="F444" s="261"/>
      <c r="G444" s="261"/>
      <c r="H444" s="261"/>
      <c r="I444" s="261"/>
      <c r="J444" s="350"/>
      <c r="K444" s="346"/>
      <c r="L444" s="346"/>
      <c r="M444" s="346"/>
      <c r="N444" s="346"/>
      <c r="O444" s="350"/>
      <c r="P444" s="346"/>
      <c r="Q444" s="346"/>
      <c r="R444" s="346"/>
      <c r="S444" s="346"/>
      <c r="T444" s="346"/>
      <c r="U444" s="346"/>
      <c r="V444" s="346"/>
    </row>
    <row r="445" spans="2:22" ht="15.6">
      <c r="B445" s="129" t="s">
        <v>146</v>
      </c>
      <c r="C445" s="130" t="s">
        <v>128</v>
      </c>
      <c r="D445" s="98" t="s">
        <v>127</v>
      </c>
      <c r="E445" s="97" t="s">
        <v>121</v>
      </c>
      <c r="F445" s="319">
        <v>27</v>
      </c>
      <c r="G445" s="319">
        <v>1455325</v>
      </c>
      <c r="H445" s="319">
        <v>1455325</v>
      </c>
      <c r="I445" s="320"/>
      <c r="J445" s="321"/>
      <c r="K445" s="321"/>
      <c r="L445" s="281"/>
      <c r="M445" s="281"/>
      <c r="N445" s="321"/>
      <c r="O445" s="321"/>
      <c r="P445" s="321"/>
      <c r="Q445" s="281"/>
      <c r="R445" s="281"/>
      <c r="S445" s="320"/>
      <c r="T445" s="321"/>
      <c r="U445" s="280"/>
      <c r="V445" s="280"/>
    </row>
    <row r="446" spans="2:22" ht="15.6">
      <c r="B446" s="129" t="s">
        <v>146</v>
      </c>
      <c r="C446" s="130" t="s">
        <v>131</v>
      </c>
      <c r="D446" s="98" t="s">
        <v>127</v>
      </c>
      <c r="E446" s="97" t="s">
        <v>121</v>
      </c>
      <c r="F446" s="319"/>
      <c r="G446" s="319"/>
      <c r="H446" s="319"/>
      <c r="I446" s="319"/>
      <c r="J446" s="351"/>
      <c r="K446" s="352"/>
      <c r="L446" s="353"/>
      <c r="M446" s="353"/>
      <c r="N446" s="351"/>
      <c r="O446" s="351"/>
      <c r="P446" s="352"/>
      <c r="Q446" s="353"/>
      <c r="R446" s="353"/>
      <c r="S446" s="354"/>
      <c r="T446" s="352"/>
      <c r="U446" s="353"/>
      <c r="V446" s="353"/>
    </row>
    <row r="447" spans="2:22" ht="15.6">
      <c r="B447" s="129" t="s">
        <v>146</v>
      </c>
      <c r="C447" s="130" t="s">
        <v>134</v>
      </c>
      <c r="D447" s="98" t="s">
        <v>127</v>
      </c>
      <c r="E447" s="97" t="s">
        <v>121</v>
      </c>
      <c r="F447" s="319"/>
      <c r="G447" s="319"/>
      <c r="H447" s="319"/>
      <c r="I447" s="319"/>
      <c r="J447" s="351"/>
      <c r="K447" s="352"/>
      <c r="L447" s="353"/>
      <c r="M447" s="353"/>
      <c r="N447" s="351"/>
      <c r="O447" s="351"/>
      <c r="P447" s="352"/>
      <c r="Q447" s="353"/>
      <c r="R447" s="353"/>
      <c r="S447" s="354"/>
      <c r="T447" s="352"/>
      <c r="U447" s="353"/>
      <c r="V447" s="353"/>
    </row>
    <row r="448" spans="2:22" ht="15.6">
      <c r="B448" s="129" t="s">
        <v>146</v>
      </c>
      <c r="C448" s="97" t="s">
        <v>135</v>
      </c>
      <c r="D448" s="98" t="s">
        <v>136</v>
      </c>
      <c r="E448" s="130" t="s">
        <v>137</v>
      </c>
      <c r="F448" s="319">
        <v>172</v>
      </c>
      <c r="G448" s="319">
        <v>3463780</v>
      </c>
      <c r="H448" s="319">
        <v>3463780</v>
      </c>
      <c r="I448" s="320">
        <v>1</v>
      </c>
      <c r="J448" s="321"/>
      <c r="K448" s="321"/>
      <c r="L448" s="281"/>
      <c r="M448" s="281"/>
      <c r="N448" s="321"/>
      <c r="O448" s="321"/>
      <c r="P448" s="321"/>
      <c r="Q448" s="281"/>
      <c r="R448" s="281"/>
      <c r="S448" s="320">
        <v>0.50080709999999995</v>
      </c>
      <c r="T448" s="321">
        <v>1.773982E-2</v>
      </c>
      <c r="U448" s="280">
        <v>0.46581909999999999</v>
      </c>
      <c r="V448" s="280">
        <v>0.53578709999999996</v>
      </c>
    </row>
    <row r="449" spans="2:22" ht="15.6">
      <c r="B449" s="129" t="s">
        <v>146</v>
      </c>
      <c r="C449" s="97" t="s">
        <v>135</v>
      </c>
      <c r="D449" s="98" t="s">
        <v>136</v>
      </c>
      <c r="E449" s="130" t="s">
        <v>138</v>
      </c>
      <c r="F449" s="319">
        <v>172</v>
      </c>
      <c r="G449" s="319"/>
      <c r="H449" s="319"/>
      <c r="I449" s="320"/>
      <c r="J449" s="321"/>
      <c r="K449" s="321"/>
      <c r="L449" s="281"/>
      <c r="M449" s="281"/>
      <c r="N449" s="321"/>
      <c r="O449" s="321"/>
      <c r="P449" s="321"/>
      <c r="Q449" s="281"/>
      <c r="R449" s="281"/>
      <c r="S449" s="320"/>
      <c r="T449" s="321"/>
      <c r="U449" s="280"/>
      <c r="V449" s="280"/>
    </row>
    <row r="450" spans="2:22" ht="15.6">
      <c r="B450" s="129" t="s">
        <v>146</v>
      </c>
      <c r="C450" s="97" t="s">
        <v>135</v>
      </c>
      <c r="D450" s="98" t="s">
        <v>136</v>
      </c>
      <c r="E450" s="130" t="s">
        <v>139</v>
      </c>
      <c r="F450" s="319">
        <v>172</v>
      </c>
      <c r="G450" s="319"/>
      <c r="H450" s="319"/>
      <c r="I450" s="320"/>
      <c r="J450" s="321"/>
      <c r="K450" s="321"/>
      <c r="L450" s="281"/>
      <c r="M450" s="281"/>
      <c r="N450" s="321"/>
      <c r="O450" s="321"/>
      <c r="P450" s="321"/>
      <c r="Q450" s="281"/>
      <c r="R450" s="281"/>
      <c r="S450" s="320"/>
      <c r="T450" s="321"/>
      <c r="U450" s="280"/>
      <c r="V450" s="280"/>
    </row>
    <row r="451" spans="2:22" ht="15.6">
      <c r="B451" s="129" t="s">
        <v>146</v>
      </c>
      <c r="C451" s="97" t="s">
        <v>135</v>
      </c>
      <c r="D451" s="98" t="s">
        <v>136</v>
      </c>
      <c r="E451" s="130" t="s">
        <v>140</v>
      </c>
      <c r="F451" s="319">
        <v>172</v>
      </c>
      <c r="G451" s="319"/>
      <c r="H451" s="319"/>
      <c r="I451" s="320"/>
      <c r="J451" s="321"/>
      <c r="K451" s="321"/>
      <c r="L451" s="281"/>
      <c r="M451" s="281"/>
      <c r="N451" s="321"/>
      <c r="O451" s="321"/>
      <c r="P451" s="321"/>
      <c r="Q451" s="281"/>
      <c r="R451" s="281"/>
      <c r="S451" s="320"/>
      <c r="T451" s="321"/>
      <c r="U451" s="280"/>
      <c r="V451" s="280"/>
    </row>
    <row r="452" spans="2:22" ht="15.6">
      <c r="B452" s="131" t="s">
        <v>146</v>
      </c>
      <c r="C452" s="131" t="s">
        <v>135</v>
      </c>
      <c r="D452" s="132" t="s">
        <v>136</v>
      </c>
      <c r="E452" s="133" t="s">
        <v>121</v>
      </c>
      <c r="F452" s="326">
        <v>172</v>
      </c>
      <c r="G452" s="326">
        <v>4197268</v>
      </c>
      <c r="H452" s="326">
        <v>4197268</v>
      </c>
      <c r="I452" s="327"/>
      <c r="J452" s="328"/>
      <c r="K452" s="329"/>
      <c r="L452" s="329"/>
      <c r="M452" s="329"/>
      <c r="N452" s="329"/>
      <c r="O452" s="329"/>
      <c r="P452" s="329"/>
      <c r="Q452" s="329"/>
      <c r="R452" s="329"/>
      <c r="S452" s="330"/>
      <c r="T452" s="329"/>
      <c r="U452" s="330"/>
      <c r="V452" s="330"/>
    </row>
    <row r="453" spans="2:22" ht="15.6">
      <c r="B453" s="140"/>
    </row>
    <row r="454" spans="2:22">
      <c r="B454" s="147" t="s">
        <v>147</v>
      </c>
      <c r="C454" s="148"/>
      <c r="D454" s="148"/>
      <c r="E454" s="148"/>
    </row>
    <row r="455" spans="2:22">
      <c r="B455" s="149"/>
      <c r="C455" s="148" t="s">
        <v>148</v>
      </c>
      <c r="D455" s="148" t="s">
        <v>149</v>
      </c>
      <c r="F455"/>
      <c r="G455"/>
      <c r="H455"/>
      <c r="I455" s="298"/>
      <c r="J455" s="297"/>
    </row>
    <row r="456" spans="2:22">
      <c r="B456" s="152"/>
      <c r="C456" s="148" t="s">
        <v>150</v>
      </c>
      <c r="D456" s="148" t="s">
        <v>151</v>
      </c>
      <c r="F456"/>
      <c r="G456"/>
      <c r="H456"/>
      <c r="I456" s="298"/>
      <c r="J456" s="297"/>
    </row>
    <row r="457" spans="2:22">
      <c r="B457" s="153"/>
      <c r="C457" s="148" t="s">
        <v>152</v>
      </c>
      <c r="D457" s="148" t="s">
        <v>153</v>
      </c>
      <c r="F457"/>
      <c r="G457"/>
      <c r="H457"/>
      <c r="I457" s="298"/>
      <c r="J457" s="297"/>
    </row>
    <row r="458" spans="2:22">
      <c r="B458" s="154"/>
      <c r="C458" s="148" t="s">
        <v>154</v>
      </c>
      <c r="D458" s="148" t="s">
        <v>155</v>
      </c>
      <c r="F458"/>
      <c r="G458"/>
      <c r="H458"/>
      <c r="I458" s="298"/>
      <c r="J458" s="297"/>
    </row>
    <row r="459" spans="2:22">
      <c r="B459" s="155"/>
      <c r="C459" s="148" t="s">
        <v>156</v>
      </c>
      <c r="D459" s="148" t="s">
        <v>157</v>
      </c>
      <c r="F459"/>
      <c r="G459"/>
      <c r="H459"/>
      <c r="I459" s="298"/>
      <c r="J459" s="297"/>
    </row>
    <row r="460" spans="2:22">
      <c r="B460"/>
      <c r="F460"/>
      <c r="G460"/>
      <c r="H460"/>
      <c r="I460" s="298"/>
      <c r="J460" s="297"/>
    </row>
    <row r="461" spans="2:22">
      <c r="B461" s="156" t="s">
        <v>158</v>
      </c>
      <c r="C461" s="148" t="s">
        <v>159</v>
      </c>
      <c r="D461" s="148"/>
      <c r="F461"/>
      <c r="G461"/>
      <c r="H461"/>
      <c r="I461" s="298"/>
      <c r="J461" s="297"/>
    </row>
    <row r="462" spans="2:22">
      <c r="B462" s="156" t="s">
        <v>102</v>
      </c>
      <c r="C462" s="156" t="s">
        <v>160</v>
      </c>
      <c r="D462" s="156"/>
    </row>
    <row r="463" spans="2:22">
      <c r="B463" s="156" t="s">
        <v>114</v>
      </c>
      <c r="C463" s="156" t="s">
        <v>161</v>
      </c>
      <c r="D463" s="156"/>
    </row>
    <row r="464" spans="2:22">
      <c r="B464" s="156" t="s">
        <v>162</v>
      </c>
      <c r="C464" s="156" t="s">
        <v>163</v>
      </c>
      <c r="D464" s="156"/>
    </row>
    <row r="465" spans="2:4">
      <c r="B465" s="156" t="s">
        <v>164</v>
      </c>
      <c r="C465" s="156" t="s">
        <v>165</v>
      </c>
      <c r="D465" s="156"/>
    </row>
  </sheetData>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277EC-91F0-4CEE-A94A-97D1E44EEAE3}">
  <sheetPr>
    <tabColor rgb="FF92D050"/>
  </sheetPr>
  <dimension ref="A2"/>
  <sheetViews>
    <sheetView workbookViewId="0">
      <selection activeCell="A3" sqref="A3"/>
    </sheetView>
  </sheetViews>
  <sheetFormatPr defaultRowHeight="14.4"/>
  <sheetData>
    <row r="2" spans="1:1">
      <c r="A2" t="s">
        <v>410</v>
      </c>
    </row>
  </sheetData>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C1F5F-3316-4AE4-BDC3-D91B18957334}">
  <dimension ref="A1"/>
  <sheetViews>
    <sheetView workbookViewId="0">
      <selection activeCell="I34" sqref="I34"/>
    </sheetView>
  </sheetViews>
  <sheetFormatPr defaultRowHeight="14.4"/>
  <sheetData/>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D1040-4BBF-4561-865E-BAB8DF717DE3}">
  <dimension ref="B1:AC472"/>
  <sheetViews>
    <sheetView workbookViewId="0">
      <selection activeCell="E21" sqref="E21"/>
    </sheetView>
  </sheetViews>
  <sheetFormatPr defaultRowHeight="14.4"/>
  <cols>
    <col min="1" max="1" width="5.77734375" customWidth="1"/>
    <col min="2" max="2" width="24.21875" style="157" customWidth="1"/>
    <col min="3" max="3" width="19.21875" customWidth="1"/>
    <col min="4" max="4" width="16.21875" customWidth="1"/>
    <col min="5" max="5" width="42.77734375" customWidth="1"/>
    <col min="6" max="6" width="20.44140625" style="143" customWidth="1"/>
    <col min="7" max="7" width="10.77734375" style="143" customWidth="1"/>
    <col min="8" max="8" width="23.77734375" style="143" customWidth="1"/>
    <col min="9" max="9" width="28" style="143" customWidth="1"/>
    <col min="10" max="10" width="24" style="143" customWidth="1"/>
    <col min="11" max="11" width="12.21875" style="144" customWidth="1"/>
    <col min="12" max="12" width="27.44140625" customWidth="1"/>
    <col min="13" max="13" width="28" customWidth="1"/>
    <col min="14" max="14" width="37" customWidth="1"/>
    <col min="15" max="15" width="12.21875" style="144" customWidth="1"/>
    <col min="16" max="16" width="27.44140625" customWidth="1"/>
    <col min="17" max="17" width="28" customWidth="1"/>
    <col min="18" max="18" width="32.77734375" customWidth="1"/>
    <col min="19" max="19" width="12.21875" style="144" customWidth="1"/>
    <col min="20" max="20" width="27.44140625" customWidth="1"/>
    <col min="21" max="21" width="28" customWidth="1"/>
    <col min="22" max="22" width="12.5546875" customWidth="1"/>
    <col min="23" max="23" width="12.21875" style="144" customWidth="1"/>
    <col min="24" max="24" width="27.44140625" customWidth="1"/>
    <col min="25" max="25" width="28" customWidth="1"/>
    <col min="36" max="36" width="12.77734375" bestFit="1" customWidth="1"/>
  </cols>
  <sheetData>
    <row r="1" spans="2:28" ht="20.399999999999999">
      <c r="B1" s="26" t="s">
        <v>96</v>
      </c>
      <c r="C1" s="27"/>
      <c r="D1" s="27"/>
      <c r="E1" s="27"/>
      <c r="F1" s="30"/>
      <c r="G1" s="30"/>
      <c r="H1" s="30"/>
      <c r="I1" s="30"/>
      <c r="J1" s="30"/>
      <c r="K1" s="30"/>
      <c r="L1" s="30"/>
      <c r="M1" s="27"/>
      <c r="N1" s="30"/>
      <c r="O1" s="30"/>
      <c r="P1" s="30"/>
      <c r="Q1" s="27"/>
      <c r="R1" s="30"/>
      <c r="S1" s="30"/>
      <c r="T1" s="30"/>
      <c r="U1" s="27"/>
      <c r="V1" s="30"/>
      <c r="W1" s="30"/>
      <c r="X1" s="30"/>
      <c r="Y1" s="27"/>
    </row>
    <row r="2" spans="2:28" s="44" customFormat="1" ht="15.6">
      <c r="B2" s="35" t="s">
        <v>97</v>
      </c>
      <c r="C2" s="36" t="s">
        <v>98</v>
      </c>
      <c r="D2" s="36" t="s">
        <v>99</v>
      </c>
      <c r="E2" s="36" t="s">
        <v>100</v>
      </c>
      <c r="F2" s="36" t="s">
        <v>101</v>
      </c>
      <c r="G2" s="36" t="s">
        <v>102</v>
      </c>
      <c r="H2" s="36" t="s">
        <v>103</v>
      </c>
      <c r="I2" s="719" t="s">
        <v>104</v>
      </c>
      <c r="J2" s="36" t="s">
        <v>105</v>
      </c>
      <c r="K2" s="36" t="s">
        <v>106</v>
      </c>
      <c r="L2" s="164" t="s">
        <v>107</v>
      </c>
      <c r="M2" s="164" t="s">
        <v>108</v>
      </c>
      <c r="N2" s="36" t="s">
        <v>109</v>
      </c>
      <c r="O2" s="36" t="s">
        <v>111</v>
      </c>
      <c r="P2" s="164" t="s">
        <v>112</v>
      </c>
      <c r="Q2" s="164" t="s">
        <v>113</v>
      </c>
      <c r="R2" s="36" t="s">
        <v>110</v>
      </c>
      <c r="S2" s="36" t="s">
        <v>115</v>
      </c>
      <c r="T2" s="164" t="s">
        <v>116</v>
      </c>
      <c r="U2" s="164" t="s">
        <v>117</v>
      </c>
      <c r="V2" s="36" t="s">
        <v>114</v>
      </c>
      <c r="W2" s="36" t="s">
        <v>656</v>
      </c>
      <c r="X2" s="164" t="s">
        <v>657</v>
      </c>
      <c r="Y2" s="164" t="s">
        <v>658</v>
      </c>
      <c r="Z2" s="43"/>
      <c r="AB2" s="43"/>
    </row>
    <row r="3" spans="2:28">
      <c r="B3" s="45" t="s">
        <v>18</v>
      </c>
      <c r="C3" s="46" t="s">
        <v>14</v>
      </c>
      <c r="D3" s="47">
        <v>80</v>
      </c>
      <c r="E3" s="46" t="s">
        <v>31</v>
      </c>
      <c r="F3" s="304"/>
      <c r="G3" s="304"/>
      <c r="H3" s="304"/>
      <c r="I3" s="304"/>
      <c r="J3" s="304"/>
      <c r="K3" s="332"/>
      <c r="L3" s="332"/>
      <c r="M3" s="332"/>
      <c r="N3" s="332"/>
      <c r="O3" s="332"/>
      <c r="P3" s="332"/>
      <c r="Q3" s="332"/>
      <c r="R3" s="304"/>
      <c r="S3" s="332"/>
      <c r="T3" s="332"/>
      <c r="U3" s="332"/>
      <c r="V3" s="332"/>
      <c r="W3" s="332"/>
      <c r="X3" s="332"/>
      <c r="Y3" s="332"/>
    </row>
    <row r="4" spans="2:28">
      <c r="B4" s="45" t="s">
        <v>18</v>
      </c>
      <c r="C4" s="46" t="s">
        <v>14</v>
      </c>
      <c r="D4" s="47">
        <v>80</v>
      </c>
      <c r="E4" s="46" t="s">
        <v>118</v>
      </c>
      <c r="F4" s="304"/>
      <c r="G4" s="304"/>
      <c r="H4" s="304"/>
      <c r="I4" s="304"/>
      <c r="J4" s="304"/>
      <c r="K4" s="332"/>
      <c r="L4" s="332"/>
      <c r="M4" s="332"/>
      <c r="N4" s="332"/>
      <c r="O4" s="332"/>
      <c r="P4" s="332"/>
      <c r="Q4" s="332"/>
      <c r="R4" s="304"/>
      <c r="S4" s="332"/>
      <c r="T4" s="332"/>
      <c r="U4" s="332"/>
      <c r="V4" s="332"/>
      <c r="W4" s="332"/>
      <c r="X4" s="332"/>
      <c r="Y4" s="332"/>
    </row>
    <row r="5" spans="2:28">
      <c r="B5" s="45" t="s">
        <v>18</v>
      </c>
      <c r="C5" s="46" t="s">
        <v>14</v>
      </c>
      <c r="D5" s="47">
        <v>80</v>
      </c>
      <c r="E5" s="46" t="s">
        <v>119</v>
      </c>
      <c r="F5" s="304"/>
      <c r="G5" s="304"/>
      <c r="H5" s="304"/>
      <c r="I5" s="304"/>
      <c r="J5" s="304"/>
      <c r="K5" s="332"/>
      <c r="L5" s="332"/>
      <c r="M5" s="332"/>
      <c r="N5" s="332"/>
      <c r="O5" s="332"/>
      <c r="P5" s="332"/>
      <c r="Q5" s="332"/>
      <c r="R5" s="304"/>
      <c r="S5" s="332"/>
      <c r="T5" s="332"/>
      <c r="U5" s="332"/>
      <c r="V5" s="332"/>
      <c r="W5" s="332"/>
      <c r="X5" s="332"/>
      <c r="Y5" s="332"/>
    </row>
    <row r="6" spans="2:28">
      <c r="B6" s="45" t="s">
        <v>18</v>
      </c>
      <c r="C6" s="46" t="s">
        <v>14</v>
      </c>
      <c r="D6" s="47">
        <v>80</v>
      </c>
      <c r="E6" s="46" t="s">
        <v>34</v>
      </c>
      <c r="F6" s="304"/>
      <c r="G6" s="304"/>
      <c r="H6" s="304"/>
      <c r="I6" s="304"/>
      <c r="J6" s="304"/>
      <c r="K6" s="332"/>
      <c r="L6" s="332"/>
      <c r="M6" s="332"/>
      <c r="N6" s="332"/>
      <c r="O6" s="332"/>
      <c r="P6" s="332"/>
      <c r="Q6" s="332"/>
      <c r="R6" s="304"/>
      <c r="S6" s="332"/>
      <c r="T6" s="332"/>
      <c r="U6" s="332"/>
      <c r="V6" s="332"/>
      <c r="W6" s="332"/>
      <c r="X6" s="332"/>
      <c r="Y6" s="332"/>
    </row>
    <row r="7" spans="2:28" s="66" customFormat="1" ht="15.6">
      <c r="B7" s="54" t="s">
        <v>18</v>
      </c>
      <c r="C7" s="55" t="s">
        <v>14</v>
      </c>
      <c r="D7" s="56" t="s">
        <v>120</v>
      </c>
      <c r="E7" s="57" t="s">
        <v>121</v>
      </c>
      <c r="F7" s="307"/>
      <c r="G7" s="307"/>
      <c r="H7" s="307"/>
      <c r="I7" s="307"/>
      <c r="J7" s="333"/>
      <c r="K7" s="334"/>
      <c r="L7" s="335"/>
      <c r="M7" s="335"/>
      <c r="N7" s="335"/>
      <c r="O7" s="334"/>
      <c r="P7" s="335"/>
      <c r="Q7" s="335"/>
      <c r="R7" s="333"/>
      <c r="S7" s="334"/>
      <c r="T7" s="335"/>
      <c r="U7" s="335"/>
      <c r="V7" s="336"/>
      <c r="W7" s="334"/>
      <c r="X7" s="335"/>
      <c r="Y7" s="335"/>
    </row>
    <row r="8" spans="2:28">
      <c r="B8" s="45" t="s">
        <v>18</v>
      </c>
      <c r="C8" s="46" t="s">
        <v>14</v>
      </c>
      <c r="D8" s="47">
        <v>90</v>
      </c>
      <c r="E8" s="46" t="s">
        <v>31</v>
      </c>
      <c r="F8" s="304"/>
      <c r="G8" s="304"/>
      <c r="H8" s="304"/>
      <c r="I8" s="304"/>
      <c r="J8" s="304"/>
      <c r="K8" s="332"/>
      <c r="L8" s="332"/>
      <c r="M8" s="332"/>
      <c r="N8" s="332"/>
      <c r="O8" s="332"/>
      <c r="P8" s="332"/>
      <c r="Q8" s="332"/>
      <c r="R8" s="304"/>
      <c r="S8" s="332"/>
      <c r="T8" s="332"/>
      <c r="U8" s="332"/>
      <c r="V8" s="332"/>
      <c r="W8" s="332"/>
      <c r="X8" s="332"/>
      <c r="Y8" s="332"/>
    </row>
    <row r="9" spans="2:28">
      <c r="B9" s="45" t="s">
        <v>18</v>
      </c>
      <c r="C9" s="46" t="s">
        <v>14</v>
      </c>
      <c r="D9" s="47">
        <v>90</v>
      </c>
      <c r="E9" s="46" t="s">
        <v>118</v>
      </c>
      <c r="F9" s="304"/>
      <c r="G9" s="304"/>
      <c r="H9" s="304"/>
      <c r="I9" s="304"/>
      <c r="J9" s="304"/>
      <c r="K9" s="332"/>
      <c r="L9" s="332"/>
      <c r="M9" s="332"/>
      <c r="N9" s="332"/>
      <c r="O9" s="332"/>
      <c r="P9" s="332"/>
      <c r="Q9" s="332"/>
      <c r="R9" s="304"/>
      <c r="S9" s="332"/>
      <c r="T9" s="332"/>
      <c r="U9" s="332"/>
      <c r="V9" s="332"/>
      <c r="W9" s="332"/>
      <c r="X9" s="332"/>
      <c r="Y9" s="332"/>
    </row>
    <row r="10" spans="2:28">
      <c r="B10" s="45" t="s">
        <v>18</v>
      </c>
      <c r="C10" s="46" t="s">
        <v>14</v>
      </c>
      <c r="D10" s="47">
        <v>90</v>
      </c>
      <c r="E10" s="46" t="s">
        <v>119</v>
      </c>
      <c r="F10" s="304"/>
      <c r="G10" s="304"/>
      <c r="H10" s="304"/>
      <c r="I10" s="304"/>
      <c r="J10" s="304"/>
      <c r="K10" s="332"/>
      <c r="L10" s="332"/>
      <c r="M10" s="332"/>
      <c r="N10" s="332"/>
      <c r="O10" s="332"/>
      <c r="P10" s="332"/>
      <c r="Q10" s="332"/>
      <c r="R10" s="304"/>
      <c r="S10" s="332"/>
      <c r="T10" s="332"/>
      <c r="U10" s="332"/>
      <c r="V10" s="332"/>
      <c r="W10" s="332"/>
      <c r="X10" s="332"/>
      <c r="Y10" s="332"/>
    </row>
    <row r="11" spans="2:28">
      <c r="B11" s="45" t="s">
        <v>18</v>
      </c>
      <c r="C11" s="46" t="s">
        <v>14</v>
      </c>
      <c r="D11" s="47">
        <v>90</v>
      </c>
      <c r="E11" s="46" t="s">
        <v>34</v>
      </c>
      <c r="F11" s="304"/>
      <c r="G11" s="304"/>
      <c r="H11" s="304"/>
      <c r="I11" s="304"/>
      <c r="J11" s="304"/>
      <c r="K11" s="332"/>
      <c r="L11" s="332"/>
      <c r="M11" s="332"/>
      <c r="N11" s="332"/>
      <c r="O11" s="332"/>
      <c r="P11" s="332"/>
      <c r="Q11" s="332"/>
      <c r="R11" s="304"/>
      <c r="S11" s="332"/>
      <c r="T11" s="332"/>
      <c r="U11" s="332"/>
      <c r="V11" s="332"/>
      <c r="W11" s="332"/>
      <c r="X11" s="332"/>
      <c r="Y11" s="332"/>
    </row>
    <row r="12" spans="2:28" s="66" customFormat="1" ht="15.6">
      <c r="B12" s="54" t="s">
        <v>18</v>
      </c>
      <c r="C12" s="55" t="s">
        <v>14</v>
      </c>
      <c r="D12" s="56" t="s">
        <v>122</v>
      </c>
      <c r="E12" s="57" t="s">
        <v>121</v>
      </c>
      <c r="F12" s="307"/>
      <c r="G12" s="307"/>
      <c r="H12" s="307"/>
      <c r="I12" s="307"/>
      <c r="J12" s="333"/>
      <c r="K12" s="334"/>
      <c r="L12" s="335"/>
      <c r="M12" s="335"/>
      <c r="N12" s="335"/>
      <c r="O12" s="334"/>
      <c r="P12" s="335"/>
      <c r="Q12" s="335"/>
      <c r="R12" s="333"/>
      <c r="S12" s="334"/>
      <c r="T12" s="335"/>
      <c r="U12" s="335"/>
      <c r="V12" s="336"/>
      <c r="W12" s="334"/>
      <c r="X12" s="335"/>
      <c r="Y12" s="335"/>
    </row>
    <row r="13" spans="2:28">
      <c r="B13" s="45" t="s">
        <v>18</v>
      </c>
      <c r="C13" s="46" t="s">
        <v>14</v>
      </c>
      <c r="D13" s="47">
        <v>100</v>
      </c>
      <c r="E13" s="46" t="s">
        <v>31</v>
      </c>
      <c r="F13" s="304"/>
      <c r="G13" s="304"/>
      <c r="H13" s="304"/>
      <c r="I13" s="304"/>
      <c r="J13" s="304"/>
      <c r="K13" s="332"/>
      <c r="L13" s="332"/>
      <c r="M13" s="332"/>
      <c r="N13" s="332"/>
      <c r="O13" s="332"/>
      <c r="P13" s="332"/>
      <c r="Q13" s="332"/>
      <c r="R13" s="304"/>
      <c r="S13" s="332"/>
      <c r="T13" s="332"/>
      <c r="U13" s="332"/>
      <c r="V13" s="332"/>
      <c r="W13" s="332"/>
      <c r="X13" s="332"/>
      <c r="Y13" s="332"/>
    </row>
    <row r="14" spans="2:28">
      <c r="B14" s="45" t="s">
        <v>18</v>
      </c>
      <c r="C14" s="46" t="s">
        <v>14</v>
      </c>
      <c r="D14" s="47">
        <v>100</v>
      </c>
      <c r="E14" s="46" t="s">
        <v>118</v>
      </c>
      <c r="F14" s="304"/>
      <c r="G14" s="304"/>
      <c r="H14" s="304"/>
      <c r="I14" s="304"/>
      <c r="J14" s="304"/>
      <c r="K14" s="332"/>
      <c r="L14" s="332"/>
      <c r="M14" s="332"/>
      <c r="N14" s="332"/>
      <c r="O14" s="332"/>
      <c r="P14" s="332"/>
      <c r="Q14" s="332"/>
      <c r="R14" s="304"/>
      <c r="S14" s="332"/>
      <c r="T14" s="332"/>
      <c r="U14" s="332"/>
      <c r="V14" s="332"/>
      <c r="W14" s="332"/>
      <c r="X14" s="332"/>
      <c r="Y14" s="332"/>
    </row>
    <row r="15" spans="2:28">
      <c r="B15" s="45" t="s">
        <v>18</v>
      </c>
      <c r="C15" s="46" t="s">
        <v>14</v>
      </c>
      <c r="D15" s="47">
        <v>100</v>
      </c>
      <c r="E15" s="46" t="s">
        <v>119</v>
      </c>
      <c r="F15" s="304"/>
      <c r="G15" s="304"/>
      <c r="H15" s="304"/>
      <c r="I15" s="304"/>
      <c r="J15" s="304"/>
      <c r="K15" s="332"/>
      <c r="L15" s="332"/>
      <c r="M15" s="332"/>
      <c r="N15" s="332"/>
      <c r="O15" s="332"/>
      <c r="P15" s="332"/>
      <c r="Q15" s="332"/>
      <c r="R15" s="304"/>
      <c r="S15" s="332"/>
      <c r="T15" s="332"/>
      <c r="U15" s="332"/>
      <c r="V15" s="332"/>
      <c r="W15" s="332"/>
      <c r="X15" s="332"/>
      <c r="Y15" s="332"/>
    </row>
    <row r="16" spans="2:28">
      <c r="B16" s="45" t="s">
        <v>18</v>
      </c>
      <c r="C16" s="46" t="s">
        <v>14</v>
      </c>
      <c r="D16" s="47">
        <v>100</v>
      </c>
      <c r="E16" s="46" t="s">
        <v>34</v>
      </c>
      <c r="F16" s="304"/>
      <c r="G16" s="304"/>
      <c r="H16" s="304"/>
      <c r="I16" s="304"/>
      <c r="J16" s="304"/>
      <c r="K16" s="332"/>
      <c r="L16" s="332"/>
      <c r="M16" s="332"/>
      <c r="N16" s="332"/>
      <c r="O16" s="332"/>
      <c r="P16" s="332"/>
      <c r="Q16" s="332"/>
      <c r="R16" s="304"/>
      <c r="S16" s="332"/>
      <c r="T16" s="332"/>
      <c r="U16" s="332"/>
      <c r="V16" s="332"/>
      <c r="W16" s="332"/>
      <c r="X16" s="332"/>
      <c r="Y16" s="332"/>
    </row>
    <row r="17" spans="2:25" s="66" customFormat="1" ht="15.6">
      <c r="B17" s="54" t="s">
        <v>18</v>
      </c>
      <c r="C17" s="55" t="s">
        <v>14</v>
      </c>
      <c r="D17" s="56" t="s">
        <v>123</v>
      </c>
      <c r="E17" s="57" t="s">
        <v>121</v>
      </c>
      <c r="F17" s="307"/>
      <c r="G17" s="307"/>
      <c r="H17" s="307"/>
      <c r="I17" s="307"/>
      <c r="J17" s="333"/>
      <c r="K17" s="334"/>
      <c r="L17" s="335"/>
      <c r="M17" s="335"/>
      <c r="N17" s="335"/>
      <c r="O17" s="334"/>
      <c r="P17" s="335"/>
      <c r="Q17" s="335"/>
      <c r="R17" s="333"/>
      <c r="S17" s="334"/>
      <c r="T17" s="335"/>
      <c r="U17" s="335"/>
      <c r="V17" s="336"/>
      <c r="W17" s="334"/>
      <c r="X17" s="335"/>
      <c r="Y17" s="335"/>
    </row>
    <row r="18" spans="2:25">
      <c r="B18" s="45" t="s">
        <v>18</v>
      </c>
      <c r="C18" s="46" t="s">
        <v>14</v>
      </c>
      <c r="D18" s="47">
        <v>110</v>
      </c>
      <c r="E18" s="46" t="s">
        <v>31</v>
      </c>
      <c r="F18" s="304"/>
      <c r="G18" s="304"/>
      <c r="H18" s="304"/>
      <c r="I18" s="304"/>
      <c r="J18" s="304"/>
      <c r="K18" s="332"/>
      <c r="L18" s="332"/>
      <c r="M18" s="332"/>
      <c r="N18" s="332"/>
      <c r="O18" s="332"/>
      <c r="P18" s="332"/>
      <c r="Q18" s="332"/>
      <c r="R18" s="304"/>
      <c r="S18" s="332"/>
      <c r="T18" s="332"/>
      <c r="U18" s="332"/>
      <c r="V18" s="332"/>
      <c r="W18" s="332"/>
      <c r="X18" s="332"/>
      <c r="Y18" s="332"/>
    </row>
    <row r="19" spans="2:25">
      <c r="B19" s="45" t="s">
        <v>18</v>
      </c>
      <c r="C19" s="46" t="s">
        <v>14</v>
      </c>
      <c r="D19" s="47">
        <v>110</v>
      </c>
      <c r="E19" s="46" t="s">
        <v>118</v>
      </c>
      <c r="F19" s="304"/>
      <c r="G19" s="304"/>
      <c r="H19" s="304"/>
      <c r="I19" s="304"/>
      <c r="J19" s="304"/>
      <c r="K19" s="332"/>
      <c r="L19" s="332"/>
      <c r="M19" s="332"/>
      <c r="N19" s="332"/>
      <c r="O19" s="332"/>
      <c r="P19" s="332"/>
      <c r="Q19" s="332"/>
      <c r="R19" s="304"/>
      <c r="S19" s="332"/>
      <c r="T19" s="332"/>
      <c r="U19" s="332"/>
      <c r="V19" s="332"/>
      <c r="W19" s="332"/>
      <c r="X19" s="332"/>
      <c r="Y19" s="332"/>
    </row>
    <row r="20" spans="2:25">
      <c r="B20" s="45" t="s">
        <v>18</v>
      </c>
      <c r="C20" s="46" t="s">
        <v>14</v>
      </c>
      <c r="D20" s="47">
        <v>110</v>
      </c>
      <c r="E20" s="46" t="s">
        <v>119</v>
      </c>
      <c r="F20" s="304"/>
      <c r="G20" s="304"/>
      <c r="H20" s="304"/>
      <c r="I20" s="304"/>
      <c r="J20" s="304"/>
      <c r="K20" s="332"/>
      <c r="L20" s="332"/>
      <c r="M20" s="332"/>
      <c r="N20" s="332"/>
      <c r="O20" s="332"/>
      <c r="P20" s="332"/>
      <c r="Q20" s="332"/>
      <c r="R20" s="304"/>
      <c r="S20" s="332"/>
      <c r="T20" s="332"/>
      <c r="U20" s="332"/>
      <c r="V20" s="332"/>
      <c r="W20" s="332"/>
      <c r="X20" s="332"/>
      <c r="Y20" s="332"/>
    </row>
    <row r="21" spans="2:25">
      <c r="B21" s="45" t="s">
        <v>18</v>
      </c>
      <c r="C21" s="46" t="s">
        <v>14</v>
      </c>
      <c r="D21" s="47">
        <v>110</v>
      </c>
      <c r="E21" s="46" t="s">
        <v>34</v>
      </c>
      <c r="F21" s="304"/>
      <c r="G21" s="304"/>
      <c r="H21" s="304"/>
      <c r="I21" s="304"/>
      <c r="J21" s="304"/>
      <c r="K21" s="332"/>
      <c r="L21" s="332"/>
      <c r="M21" s="332"/>
      <c r="N21" s="332"/>
      <c r="O21" s="332"/>
      <c r="P21" s="332"/>
      <c r="Q21" s="332"/>
      <c r="R21" s="304"/>
      <c r="S21" s="332"/>
      <c r="T21" s="332"/>
      <c r="U21" s="332"/>
      <c r="V21" s="332"/>
      <c r="W21" s="332"/>
      <c r="X21" s="332"/>
      <c r="Y21" s="332"/>
    </row>
    <row r="22" spans="2:25" s="66" customFormat="1" ht="15.6">
      <c r="B22" s="54" t="s">
        <v>18</v>
      </c>
      <c r="C22" s="55" t="s">
        <v>14</v>
      </c>
      <c r="D22" s="56" t="s">
        <v>124</v>
      </c>
      <c r="E22" s="57" t="s">
        <v>121</v>
      </c>
      <c r="F22" s="307"/>
      <c r="G22" s="307"/>
      <c r="H22" s="307"/>
      <c r="I22" s="307"/>
      <c r="J22" s="333"/>
      <c r="K22" s="334"/>
      <c r="L22" s="335"/>
      <c r="M22" s="335"/>
      <c r="N22" s="335"/>
      <c r="O22" s="334"/>
      <c r="P22" s="335"/>
      <c r="Q22" s="335"/>
      <c r="R22" s="333"/>
      <c r="S22" s="334"/>
      <c r="T22" s="335"/>
      <c r="U22" s="335"/>
      <c r="V22" s="336"/>
      <c r="W22" s="334"/>
      <c r="X22" s="335"/>
      <c r="Y22" s="335"/>
    </row>
    <row r="23" spans="2:25">
      <c r="B23" s="45" t="s">
        <v>18</v>
      </c>
      <c r="C23" s="46" t="s">
        <v>14</v>
      </c>
      <c r="D23" s="47">
        <v>120</v>
      </c>
      <c r="E23" s="46" t="s">
        <v>31</v>
      </c>
      <c r="F23" s="304"/>
      <c r="G23" s="304"/>
      <c r="H23" s="304"/>
      <c r="I23" s="304"/>
      <c r="J23" s="304"/>
      <c r="K23" s="332"/>
      <c r="L23" s="332"/>
      <c r="M23" s="332"/>
      <c r="N23" s="332"/>
      <c r="O23" s="332"/>
      <c r="P23" s="332"/>
      <c r="Q23" s="332"/>
      <c r="R23" s="304"/>
      <c r="S23" s="332"/>
      <c r="T23" s="332"/>
      <c r="U23" s="332"/>
      <c r="V23" s="332"/>
      <c r="W23" s="332"/>
      <c r="X23" s="332"/>
      <c r="Y23" s="332"/>
    </row>
    <row r="24" spans="2:25">
      <c r="B24" s="45" t="s">
        <v>18</v>
      </c>
      <c r="C24" s="46" t="s">
        <v>14</v>
      </c>
      <c r="D24" s="47">
        <v>120</v>
      </c>
      <c r="E24" s="46" t="s">
        <v>118</v>
      </c>
      <c r="F24" s="304"/>
      <c r="G24" s="304"/>
      <c r="H24" s="304"/>
      <c r="I24" s="304"/>
      <c r="J24" s="304"/>
      <c r="K24" s="332"/>
      <c r="L24" s="332"/>
      <c r="M24" s="332"/>
      <c r="N24" s="332"/>
      <c r="O24" s="332"/>
      <c r="P24" s="332"/>
      <c r="Q24" s="332"/>
      <c r="R24" s="304"/>
      <c r="S24" s="332"/>
      <c r="T24" s="332"/>
      <c r="U24" s="332"/>
      <c r="V24" s="332"/>
      <c r="W24" s="332"/>
      <c r="X24" s="332"/>
      <c r="Y24" s="332"/>
    </row>
    <row r="25" spans="2:25">
      <c r="B25" s="45" t="s">
        <v>18</v>
      </c>
      <c r="C25" s="46" t="s">
        <v>14</v>
      </c>
      <c r="D25" s="47">
        <v>120</v>
      </c>
      <c r="E25" s="46" t="s">
        <v>119</v>
      </c>
      <c r="F25" s="304"/>
      <c r="G25" s="304"/>
      <c r="H25" s="304"/>
      <c r="I25" s="304"/>
      <c r="J25" s="304"/>
      <c r="K25" s="332"/>
      <c r="L25" s="332"/>
      <c r="M25" s="332"/>
      <c r="N25" s="332"/>
      <c r="O25" s="332"/>
      <c r="P25" s="332"/>
      <c r="Q25" s="332"/>
      <c r="R25" s="304"/>
      <c r="S25" s="332"/>
      <c r="T25" s="332"/>
      <c r="U25" s="332"/>
      <c r="V25" s="332"/>
      <c r="W25" s="332"/>
      <c r="X25" s="332"/>
      <c r="Y25" s="332"/>
    </row>
    <row r="26" spans="2:25">
      <c r="B26" s="45" t="s">
        <v>18</v>
      </c>
      <c r="C26" s="46" t="s">
        <v>14</v>
      </c>
      <c r="D26" s="47">
        <v>120</v>
      </c>
      <c r="E26" s="46" t="s">
        <v>34</v>
      </c>
      <c r="F26" s="304"/>
      <c r="G26" s="304"/>
      <c r="H26" s="304"/>
      <c r="I26" s="304"/>
      <c r="J26" s="304"/>
      <c r="K26" s="332"/>
      <c r="L26" s="332"/>
      <c r="M26" s="332"/>
      <c r="N26" s="332"/>
      <c r="O26" s="332"/>
      <c r="P26" s="332"/>
      <c r="Q26" s="332"/>
      <c r="R26" s="304"/>
      <c r="S26" s="332"/>
      <c r="T26" s="332"/>
      <c r="U26" s="332"/>
      <c r="V26" s="332"/>
      <c r="W26" s="332"/>
      <c r="X26" s="332"/>
      <c r="Y26" s="332"/>
    </row>
    <row r="27" spans="2:25" s="66" customFormat="1" ht="15.6">
      <c r="B27" s="54" t="s">
        <v>18</v>
      </c>
      <c r="C27" s="55" t="s">
        <v>14</v>
      </c>
      <c r="D27" s="56" t="s">
        <v>125</v>
      </c>
      <c r="E27" s="57" t="s">
        <v>121</v>
      </c>
      <c r="F27" s="307"/>
      <c r="G27" s="307"/>
      <c r="H27" s="307"/>
      <c r="I27" s="307"/>
      <c r="J27" s="333"/>
      <c r="K27" s="334"/>
      <c r="L27" s="335"/>
      <c r="M27" s="335"/>
      <c r="N27" s="335"/>
      <c r="O27" s="334"/>
      <c r="P27" s="335"/>
      <c r="Q27" s="335"/>
      <c r="R27" s="333"/>
      <c r="S27" s="334"/>
      <c r="T27" s="335"/>
      <c r="U27" s="335"/>
      <c r="V27" s="336"/>
      <c r="W27" s="334"/>
      <c r="X27" s="335"/>
      <c r="Y27" s="335"/>
    </row>
    <row r="28" spans="2:25">
      <c r="B28" s="45" t="s">
        <v>18</v>
      </c>
      <c r="C28" s="46" t="s">
        <v>14</v>
      </c>
      <c r="D28" s="47">
        <v>130</v>
      </c>
      <c r="E28" s="46" t="s">
        <v>31</v>
      </c>
      <c r="F28" s="304"/>
      <c r="G28" s="304"/>
      <c r="H28" s="304"/>
      <c r="I28" s="304"/>
      <c r="J28" s="304"/>
      <c r="K28" s="332"/>
      <c r="L28" s="332"/>
      <c r="M28" s="332"/>
      <c r="N28" s="332"/>
      <c r="O28" s="332"/>
      <c r="P28" s="332"/>
      <c r="Q28" s="332"/>
      <c r="R28" s="304"/>
      <c r="S28" s="332"/>
      <c r="T28" s="332"/>
      <c r="U28" s="332"/>
      <c r="V28" s="332"/>
      <c r="W28" s="332"/>
      <c r="X28" s="332"/>
      <c r="Y28" s="332"/>
    </row>
    <row r="29" spans="2:25">
      <c r="B29" s="45" t="s">
        <v>18</v>
      </c>
      <c r="C29" s="46" t="s">
        <v>14</v>
      </c>
      <c r="D29" s="47">
        <v>130</v>
      </c>
      <c r="E29" s="46" t="s">
        <v>118</v>
      </c>
      <c r="F29" s="304"/>
      <c r="G29" s="304"/>
      <c r="H29" s="304"/>
      <c r="I29" s="304"/>
      <c r="J29" s="304"/>
      <c r="K29" s="332"/>
      <c r="L29" s="332"/>
      <c r="M29" s="332"/>
      <c r="N29" s="332"/>
      <c r="O29" s="332"/>
      <c r="P29" s="332"/>
      <c r="Q29" s="332"/>
      <c r="R29" s="304"/>
      <c r="S29" s="332"/>
      <c r="T29" s="332"/>
      <c r="U29" s="332"/>
      <c r="V29" s="332"/>
      <c r="W29" s="332"/>
      <c r="X29" s="332"/>
      <c r="Y29" s="332"/>
    </row>
    <row r="30" spans="2:25">
      <c r="B30" s="45" t="s">
        <v>18</v>
      </c>
      <c r="C30" s="46" t="s">
        <v>14</v>
      </c>
      <c r="D30" s="47">
        <v>130</v>
      </c>
      <c r="E30" s="46" t="s">
        <v>119</v>
      </c>
      <c r="F30" s="304"/>
      <c r="G30" s="304"/>
      <c r="H30" s="304"/>
      <c r="I30" s="304"/>
      <c r="J30" s="304"/>
      <c r="K30" s="332"/>
      <c r="L30" s="332"/>
      <c r="M30" s="332"/>
      <c r="N30" s="332"/>
      <c r="O30" s="332"/>
      <c r="P30" s="332"/>
      <c r="Q30" s="332"/>
      <c r="R30" s="304"/>
      <c r="S30" s="332"/>
      <c r="T30" s="332"/>
      <c r="U30" s="332"/>
      <c r="V30" s="332"/>
      <c r="W30" s="332"/>
      <c r="X30" s="332"/>
      <c r="Y30" s="332"/>
    </row>
    <row r="31" spans="2:25">
      <c r="B31" s="45" t="s">
        <v>18</v>
      </c>
      <c r="C31" s="46" t="s">
        <v>14</v>
      </c>
      <c r="D31" s="47">
        <v>130</v>
      </c>
      <c r="E31" s="46" t="s">
        <v>34</v>
      </c>
      <c r="F31" s="304"/>
      <c r="G31" s="304"/>
      <c r="H31" s="304"/>
      <c r="I31" s="304"/>
      <c r="J31" s="304"/>
      <c r="K31" s="332"/>
      <c r="L31" s="332"/>
      <c r="M31" s="332"/>
      <c r="N31" s="332"/>
      <c r="O31" s="332"/>
      <c r="P31" s="332"/>
      <c r="Q31" s="332"/>
      <c r="R31" s="304"/>
      <c r="S31" s="332"/>
      <c r="T31" s="332"/>
      <c r="U31" s="332"/>
      <c r="V31" s="332"/>
      <c r="W31" s="332"/>
      <c r="X31" s="332"/>
      <c r="Y31" s="332"/>
    </row>
    <row r="32" spans="2:25" s="66" customFormat="1" ht="15.6">
      <c r="B32" s="54" t="s">
        <v>18</v>
      </c>
      <c r="C32" s="55" t="s">
        <v>14</v>
      </c>
      <c r="D32" s="56" t="s">
        <v>126</v>
      </c>
      <c r="E32" s="57" t="s">
        <v>121</v>
      </c>
      <c r="F32" s="307"/>
      <c r="G32" s="307"/>
      <c r="H32" s="307"/>
      <c r="I32" s="307"/>
      <c r="J32" s="333"/>
      <c r="K32" s="334"/>
      <c r="L32" s="335"/>
      <c r="M32" s="335"/>
      <c r="N32" s="335"/>
      <c r="O32" s="334"/>
      <c r="P32" s="335"/>
      <c r="Q32" s="335"/>
      <c r="R32" s="333"/>
      <c r="S32" s="334"/>
      <c r="T32" s="335"/>
      <c r="U32" s="335"/>
      <c r="V32" s="336"/>
      <c r="W32" s="334"/>
      <c r="X32" s="335"/>
      <c r="Y32" s="335"/>
    </row>
    <row r="33" spans="2:29" ht="15.6">
      <c r="B33" s="54" t="s">
        <v>18</v>
      </c>
      <c r="C33" s="55" t="s">
        <v>14</v>
      </c>
      <c r="D33" s="67" t="s">
        <v>127</v>
      </c>
      <c r="E33" s="68" t="s">
        <v>31</v>
      </c>
      <c r="F33" s="466">
        <v>10</v>
      </c>
      <c r="G33" s="720">
        <v>27793</v>
      </c>
      <c r="H33" s="720">
        <v>53876</v>
      </c>
      <c r="I33" s="721">
        <v>8.9879819758923623E-4</v>
      </c>
      <c r="J33" s="720">
        <v>124.17691466713852</v>
      </c>
      <c r="K33" s="722">
        <v>7.3984620498212452</v>
      </c>
      <c r="L33" s="720">
        <v>119.59130038022687</v>
      </c>
      <c r="M33" s="720">
        <v>128.76252895405017</v>
      </c>
      <c r="N33" s="467">
        <v>20.352635960920228</v>
      </c>
      <c r="O33" s="722">
        <v>1.7742647316158708</v>
      </c>
      <c r="P33" s="467">
        <v>19.252935287013578</v>
      </c>
      <c r="Q33" s="467">
        <v>21.452336634826878</v>
      </c>
      <c r="R33" s="720">
        <v>144.00991507534161</v>
      </c>
      <c r="S33" s="722">
        <v>9.1292426177807879</v>
      </c>
      <c r="T33" s="720">
        <v>138.3515518783864</v>
      </c>
      <c r="U33" s="720">
        <v>149.66827827229682</v>
      </c>
      <c r="V33" s="471">
        <v>0.43562688986659298</v>
      </c>
      <c r="W33" s="723">
        <v>0.14831695806803064</v>
      </c>
      <c r="X33" s="471">
        <v>0.42979742278670857</v>
      </c>
      <c r="Y33" s="471">
        <v>0.44145635694647739</v>
      </c>
      <c r="AA33" s="66"/>
      <c r="AC33" s="66"/>
    </row>
    <row r="34" spans="2:29" ht="15.6">
      <c r="B34" s="54" t="s">
        <v>18</v>
      </c>
      <c r="C34" s="55" t="s">
        <v>14</v>
      </c>
      <c r="D34" s="67" t="s">
        <v>127</v>
      </c>
      <c r="E34" s="68" t="s">
        <v>118</v>
      </c>
      <c r="F34" s="311"/>
      <c r="G34" s="311"/>
      <c r="H34" s="311"/>
      <c r="I34" s="311"/>
      <c r="J34" s="337"/>
      <c r="K34" s="338"/>
      <c r="L34" s="339"/>
      <c r="M34" s="339"/>
      <c r="N34" s="339"/>
      <c r="O34" s="338"/>
      <c r="P34" s="339"/>
      <c r="Q34" s="339"/>
      <c r="R34" s="337"/>
      <c r="S34" s="338"/>
      <c r="T34" s="339"/>
      <c r="U34" s="339"/>
      <c r="V34" s="340"/>
      <c r="W34" s="338"/>
      <c r="X34" s="339"/>
      <c r="Y34" s="339"/>
      <c r="AA34" s="66"/>
      <c r="AC34" s="66"/>
    </row>
    <row r="35" spans="2:29" ht="15.6">
      <c r="B35" s="54" t="s">
        <v>18</v>
      </c>
      <c r="C35" s="55" t="s">
        <v>14</v>
      </c>
      <c r="D35" s="67" t="s">
        <v>127</v>
      </c>
      <c r="E35" s="68" t="s">
        <v>119</v>
      </c>
      <c r="F35" s="466">
        <v>10</v>
      </c>
      <c r="G35" s="720">
        <v>4078</v>
      </c>
      <c r="H35" s="720">
        <v>6855</v>
      </c>
      <c r="I35" s="721">
        <v>8.1098430903288126E-4</v>
      </c>
      <c r="J35" s="720">
        <v>96.153622754159116</v>
      </c>
      <c r="K35" s="722">
        <v>7.9562864463466623</v>
      </c>
      <c r="L35" s="720">
        <v>91.222265324271348</v>
      </c>
      <c r="M35" s="720">
        <v>101.08498018404688</v>
      </c>
      <c r="N35" s="467">
        <v>15.862115599827455</v>
      </c>
      <c r="O35" s="722">
        <v>3.6072580852608773</v>
      </c>
      <c r="P35" s="467">
        <v>13.626313874960937</v>
      </c>
      <c r="Q35" s="467">
        <v>18.097917324693974</v>
      </c>
      <c r="R35" s="720">
        <v>110.56471919266279</v>
      </c>
      <c r="S35" s="722">
        <v>15.70530959794284</v>
      </c>
      <c r="T35" s="720">
        <v>100.83046745389267</v>
      </c>
      <c r="U35" s="720">
        <v>120.29897093143292</v>
      </c>
      <c r="V35" s="471">
        <v>0.43444593360399636</v>
      </c>
      <c r="W35" s="723">
        <v>0.27616496913393163</v>
      </c>
      <c r="X35" s="471">
        <v>0.41923214443294538</v>
      </c>
      <c r="Y35" s="471">
        <v>0.44965972277504734</v>
      </c>
      <c r="AA35" s="66"/>
      <c r="AC35" s="66"/>
    </row>
    <row r="36" spans="2:29" ht="15.6">
      <c r="B36" s="54" t="s">
        <v>18</v>
      </c>
      <c r="C36" s="55" t="s">
        <v>14</v>
      </c>
      <c r="D36" s="67" t="s">
        <v>127</v>
      </c>
      <c r="E36" s="68" t="s">
        <v>34</v>
      </c>
      <c r="F36" s="311"/>
      <c r="G36" s="311"/>
      <c r="H36" s="311"/>
      <c r="I36" s="311"/>
      <c r="J36" s="337"/>
      <c r="K36" s="338"/>
      <c r="L36" s="339"/>
      <c r="M36" s="339"/>
      <c r="N36" s="339"/>
      <c r="O36" s="338"/>
      <c r="P36" s="339"/>
      <c r="Q36" s="339"/>
      <c r="R36" s="337"/>
      <c r="S36" s="338"/>
      <c r="T36" s="339"/>
      <c r="U36" s="339"/>
      <c r="V36" s="340"/>
      <c r="W36" s="338"/>
      <c r="X36" s="339"/>
      <c r="Y36" s="339"/>
      <c r="AA36" s="66"/>
      <c r="AC36" s="66"/>
    </row>
    <row r="37" spans="2:29" s="66" customFormat="1" ht="15.6">
      <c r="B37" s="76" t="s">
        <v>18</v>
      </c>
      <c r="C37" s="77" t="s">
        <v>128</v>
      </c>
      <c r="D37" s="78" t="s">
        <v>127</v>
      </c>
      <c r="E37" s="79" t="s">
        <v>121</v>
      </c>
      <c r="F37" s="473">
        <v>10</v>
      </c>
      <c r="G37" s="667">
        <v>31871</v>
      </c>
      <c r="H37" s="667">
        <v>60731</v>
      </c>
      <c r="I37" s="724">
        <v>8.8880439183910889E-4</v>
      </c>
      <c r="J37" s="667">
        <v>120.49092283934675</v>
      </c>
      <c r="K37" s="725">
        <v>8.0437900279857342</v>
      </c>
      <c r="L37" s="667">
        <v>115.50533012766419</v>
      </c>
      <c r="M37" s="667">
        <v>125.47651555102931</v>
      </c>
      <c r="N37" s="474">
        <v>21.969306679178867</v>
      </c>
      <c r="O37" s="725">
        <v>1.6004194565428471</v>
      </c>
      <c r="P37" s="474">
        <v>20.977356423091312</v>
      </c>
      <c r="Q37" s="474">
        <v>22.961256935266423</v>
      </c>
      <c r="R37" s="667">
        <v>142.23591815472818</v>
      </c>
      <c r="S37" s="725">
        <v>9.6650772012980841</v>
      </c>
      <c r="T37" s="667">
        <v>136.24544124210453</v>
      </c>
      <c r="U37" s="667">
        <v>148.22639506735183</v>
      </c>
      <c r="V37" s="478">
        <v>0.49396067966930324</v>
      </c>
      <c r="W37" s="726">
        <v>0.14626421819583998</v>
      </c>
      <c r="X37" s="727">
        <v>0.4884716377452592</v>
      </c>
      <c r="Y37" s="727">
        <v>0.49944972159334727</v>
      </c>
    </row>
    <row r="38" spans="2:29">
      <c r="B38" s="45" t="s">
        <v>18</v>
      </c>
      <c r="C38" s="46" t="s">
        <v>12</v>
      </c>
      <c r="D38" s="47">
        <v>60</v>
      </c>
      <c r="E38" s="46" t="s">
        <v>31</v>
      </c>
      <c r="F38" s="304"/>
      <c r="G38" s="304"/>
      <c r="H38" s="304"/>
      <c r="I38" s="304"/>
      <c r="J38" s="304"/>
      <c r="K38" s="332"/>
      <c r="L38" s="332"/>
      <c r="M38" s="332"/>
      <c r="N38" s="332"/>
      <c r="O38" s="332"/>
      <c r="P38" s="332"/>
      <c r="Q38" s="332"/>
      <c r="R38" s="304"/>
      <c r="S38" s="332"/>
      <c r="T38" s="332"/>
      <c r="U38" s="332"/>
      <c r="V38" s="332"/>
      <c r="W38" s="332"/>
      <c r="X38" s="332"/>
      <c r="Y38" s="332"/>
    </row>
    <row r="39" spans="2:29">
      <c r="B39" s="45" t="s">
        <v>18</v>
      </c>
      <c r="C39" s="46" t="s">
        <v>12</v>
      </c>
      <c r="D39" s="47">
        <v>60</v>
      </c>
      <c r="E39" s="46" t="s">
        <v>118</v>
      </c>
      <c r="F39" s="304"/>
      <c r="G39" s="304"/>
      <c r="H39" s="304"/>
      <c r="I39" s="304"/>
      <c r="J39" s="304"/>
      <c r="K39" s="332"/>
      <c r="L39" s="332"/>
      <c r="M39" s="332"/>
      <c r="N39" s="332"/>
      <c r="O39" s="332"/>
      <c r="P39" s="332"/>
      <c r="Q39" s="332"/>
      <c r="R39" s="304"/>
      <c r="S39" s="332"/>
      <c r="T39" s="332"/>
      <c r="U39" s="332"/>
      <c r="V39" s="332"/>
      <c r="W39" s="332"/>
      <c r="X39" s="332"/>
      <c r="Y39" s="332"/>
    </row>
    <row r="40" spans="2:29">
      <c r="B40" s="45" t="s">
        <v>18</v>
      </c>
      <c r="C40" s="46" t="s">
        <v>12</v>
      </c>
      <c r="D40" s="47">
        <v>60</v>
      </c>
      <c r="E40" s="46" t="s">
        <v>119</v>
      </c>
      <c r="F40" s="304"/>
      <c r="G40" s="304"/>
      <c r="H40" s="304"/>
      <c r="I40" s="304"/>
      <c r="J40" s="304"/>
      <c r="K40" s="332"/>
      <c r="L40" s="332"/>
      <c r="M40" s="332"/>
      <c r="N40" s="332"/>
      <c r="O40" s="332"/>
      <c r="P40" s="332"/>
      <c r="Q40" s="332"/>
      <c r="R40" s="304"/>
      <c r="S40" s="332"/>
      <c r="T40" s="332"/>
      <c r="U40" s="332"/>
      <c r="V40" s="332"/>
      <c r="W40" s="332"/>
      <c r="X40" s="332"/>
      <c r="Y40" s="332"/>
    </row>
    <row r="41" spans="2:29">
      <c r="B41" s="45" t="s">
        <v>18</v>
      </c>
      <c r="C41" s="46" t="s">
        <v>12</v>
      </c>
      <c r="D41" s="47">
        <v>60</v>
      </c>
      <c r="E41" s="46" t="s">
        <v>34</v>
      </c>
      <c r="F41" s="304"/>
      <c r="G41" s="304"/>
      <c r="H41" s="304"/>
      <c r="I41" s="304"/>
      <c r="J41" s="304"/>
      <c r="K41" s="332"/>
      <c r="L41" s="332"/>
      <c r="M41" s="332"/>
      <c r="N41" s="332"/>
      <c r="O41" s="332"/>
      <c r="P41" s="332"/>
      <c r="Q41" s="332"/>
      <c r="R41" s="304"/>
      <c r="S41" s="332"/>
      <c r="T41" s="332"/>
      <c r="U41" s="332"/>
      <c r="V41" s="332"/>
      <c r="W41" s="332"/>
      <c r="X41" s="332"/>
      <c r="Y41" s="332"/>
    </row>
    <row r="42" spans="2:29" ht="15.6">
      <c r="B42" s="54" t="s">
        <v>18</v>
      </c>
      <c r="C42" s="55" t="s">
        <v>12</v>
      </c>
      <c r="D42" s="56" t="s">
        <v>129</v>
      </c>
      <c r="E42" s="57" t="s">
        <v>121</v>
      </c>
      <c r="F42" s="307"/>
      <c r="G42" s="307"/>
      <c r="H42" s="307"/>
      <c r="I42" s="307"/>
      <c r="J42" s="333"/>
      <c r="K42" s="334"/>
      <c r="L42" s="335"/>
      <c r="M42" s="335"/>
      <c r="N42" s="335"/>
      <c r="O42" s="334"/>
      <c r="P42" s="335"/>
      <c r="Q42" s="335"/>
      <c r="R42" s="333"/>
      <c r="S42" s="334"/>
      <c r="T42" s="335"/>
      <c r="U42" s="335"/>
      <c r="V42" s="336"/>
      <c r="W42" s="334"/>
      <c r="X42" s="335"/>
      <c r="Y42" s="335"/>
      <c r="AA42" s="66"/>
      <c r="AC42" s="66"/>
    </row>
    <row r="43" spans="2:29">
      <c r="B43" s="45" t="s">
        <v>18</v>
      </c>
      <c r="C43" s="46" t="s">
        <v>12</v>
      </c>
      <c r="D43" s="47">
        <v>70</v>
      </c>
      <c r="E43" s="46" t="s">
        <v>31</v>
      </c>
      <c r="F43" s="304"/>
      <c r="G43" s="304"/>
      <c r="H43" s="304"/>
      <c r="I43" s="304"/>
      <c r="J43" s="304"/>
      <c r="K43" s="332"/>
      <c r="L43" s="332"/>
      <c r="M43" s="332"/>
      <c r="N43" s="332"/>
      <c r="O43" s="332"/>
      <c r="P43" s="332"/>
      <c r="Q43" s="332"/>
      <c r="R43" s="304"/>
      <c r="S43" s="332"/>
      <c r="T43" s="332"/>
      <c r="U43" s="332"/>
      <c r="V43" s="332"/>
      <c r="W43" s="332"/>
      <c r="X43" s="332"/>
      <c r="Y43" s="332"/>
    </row>
    <row r="44" spans="2:29">
      <c r="B44" s="45" t="s">
        <v>18</v>
      </c>
      <c r="C44" s="46" t="s">
        <v>12</v>
      </c>
      <c r="D44" s="47">
        <v>70</v>
      </c>
      <c r="E44" s="46" t="s">
        <v>118</v>
      </c>
      <c r="F44" s="304"/>
      <c r="G44" s="304"/>
      <c r="H44" s="304"/>
      <c r="I44" s="304"/>
      <c r="J44" s="304"/>
      <c r="K44" s="332"/>
      <c r="L44" s="332"/>
      <c r="M44" s="332"/>
      <c r="N44" s="332"/>
      <c r="O44" s="332"/>
      <c r="P44" s="332"/>
      <c r="Q44" s="332"/>
      <c r="R44" s="304"/>
      <c r="S44" s="332"/>
      <c r="T44" s="332"/>
      <c r="U44" s="332"/>
      <c r="V44" s="332"/>
      <c r="W44" s="332"/>
      <c r="X44" s="332"/>
      <c r="Y44" s="332"/>
    </row>
    <row r="45" spans="2:29">
      <c r="B45" s="45" t="s">
        <v>18</v>
      </c>
      <c r="C45" s="46" t="s">
        <v>12</v>
      </c>
      <c r="D45" s="47">
        <v>70</v>
      </c>
      <c r="E45" s="46" t="s">
        <v>119</v>
      </c>
      <c r="F45" s="304"/>
      <c r="G45" s="304"/>
      <c r="H45" s="304"/>
      <c r="I45" s="304"/>
      <c r="J45" s="304"/>
      <c r="K45" s="332"/>
      <c r="L45" s="332"/>
      <c r="M45" s="332"/>
      <c r="N45" s="332"/>
      <c r="O45" s="332"/>
      <c r="P45" s="332"/>
      <c r="Q45" s="332"/>
      <c r="R45" s="304"/>
      <c r="S45" s="332"/>
      <c r="T45" s="332"/>
      <c r="U45" s="332"/>
      <c r="V45" s="332"/>
      <c r="W45" s="332"/>
      <c r="X45" s="332"/>
      <c r="Y45" s="332"/>
    </row>
    <row r="46" spans="2:29">
      <c r="B46" s="45" t="s">
        <v>18</v>
      </c>
      <c r="C46" s="46" t="s">
        <v>12</v>
      </c>
      <c r="D46" s="47">
        <v>70</v>
      </c>
      <c r="E46" s="46" t="s">
        <v>34</v>
      </c>
      <c r="F46" s="304"/>
      <c r="G46" s="304"/>
      <c r="H46" s="304"/>
      <c r="I46" s="304"/>
      <c r="J46" s="304"/>
      <c r="K46" s="332"/>
      <c r="L46" s="332"/>
      <c r="M46" s="332"/>
      <c r="N46" s="332"/>
      <c r="O46" s="332"/>
      <c r="P46" s="332"/>
      <c r="Q46" s="332"/>
      <c r="R46" s="304"/>
      <c r="S46" s="332"/>
      <c r="T46" s="332"/>
      <c r="U46" s="332"/>
      <c r="V46" s="332"/>
      <c r="W46" s="332"/>
      <c r="X46" s="332"/>
      <c r="Y46" s="332"/>
    </row>
    <row r="47" spans="2:29" ht="15.6">
      <c r="B47" s="54" t="s">
        <v>18</v>
      </c>
      <c r="C47" s="55" t="s">
        <v>12</v>
      </c>
      <c r="D47" s="56" t="s">
        <v>130</v>
      </c>
      <c r="E47" s="57" t="s">
        <v>121</v>
      </c>
      <c r="F47" s="307"/>
      <c r="G47" s="307"/>
      <c r="H47" s="307"/>
      <c r="I47" s="307"/>
      <c r="J47" s="333"/>
      <c r="K47" s="334"/>
      <c r="L47" s="335"/>
      <c r="M47" s="335"/>
      <c r="N47" s="335"/>
      <c r="O47" s="334"/>
      <c r="P47" s="335"/>
      <c r="Q47" s="335"/>
      <c r="R47" s="333"/>
      <c r="S47" s="334"/>
      <c r="T47" s="335"/>
      <c r="U47" s="335"/>
      <c r="V47" s="336"/>
      <c r="W47" s="334"/>
      <c r="X47" s="335"/>
      <c r="Y47" s="335"/>
      <c r="AA47" s="66"/>
      <c r="AC47" s="66"/>
    </row>
    <row r="48" spans="2:29">
      <c r="B48" s="45" t="s">
        <v>18</v>
      </c>
      <c r="C48" s="46" t="s">
        <v>12</v>
      </c>
      <c r="D48" s="47">
        <v>80</v>
      </c>
      <c r="E48" s="46" t="s">
        <v>31</v>
      </c>
      <c r="F48" s="304"/>
      <c r="G48" s="304"/>
      <c r="H48" s="304"/>
      <c r="I48" s="304"/>
      <c r="J48" s="304"/>
      <c r="K48" s="332"/>
      <c r="L48" s="332"/>
      <c r="M48" s="332"/>
      <c r="N48" s="332"/>
      <c r="O48" s="332"/>
      <c r="P48" s="332"/>
      <c r="Q48" s="332"/>
      <c r="R48" s="304"/>
      <c r="S48" s="332"/>
      <c r="T48" s="332"/>
      <c r="U48" s="332"/>
      <c r="V48" s="332"/>
      <c r="W48" s="332"/>
      <c r="X48" s="332"/>
      <c r="Y48" s="332"/>
    </row>
    <row r="49" spans="2:29">
      <c r="B49" s="45" t="s">
        <v>18</v>
      </c>
      <c r="C49" s="46" t="s">
        <v>12</v>
      </c>
      <c r="D49" s="47">
        <v>80</v>
      </c>
      <c r="E49" s="46" t="s">
        <v>118</v>
      </c>
      <c r="F49" s="304"/>
      <c r="G49" s="304"/>
      <c r="H49" s="304"/>
      <c r="I49" s="304"/>
      <c r="J49" s="304"/>
      <c r="K49" s="332"/>
      <c r="L49" s="332"/>
      <c r="M49" s="332"/>
      <c r="N49" s="332"/>
      <c r="O49" s="332"/>
      <c r="P49" s="332"/>
      <c r="Q49" s="332"/>
      <c r="R49" s="304"/>
      <c r="S49" s="332"/>
      <c r="T49" s="332"/>
      <c r="U49" s="332"/>
      <c r="V49" s="332"/>
      <c r="W49" s="332"/>
      <c r="X49" s="332"/>
      <c r="Y49" s="332"/>
    </row>
    <row r="50" spans="2:29">
      <c r="B50" s="45" t="s">
        <v>18</v>
      </c>
      <c r="C50" s="46" t="s">
        <v>12</v>
      </c>
      <c r="D50" s="47">
        <v>80</v>
      </c>
      <c r="E50" s="46" t="s">
        <v>119</v>
      </c>
      <c r="F50" s="304"/>
      <c r="G50" s="304"/>
      <c r="H50" s="304"/>
      <c r="I50" s="304"/>
      <c r="J50" s="304"/>
      <c r="K50" s="332"/>
      <c r="L50" s="332"/>
      <c r="M50" s="332"/>
      <c r="N50" s="332"/>
      <c r="O50" s="332"/>
      <c r="P50" s="332"/>
      <c r="Q50" s="332"/>
      <c r="R50" s="304"/>
      <c r="S50" s="332"/>
      <c r="T50" s="332"/>
      <c r="U50" s="332"/>
      <c r="V50" s="332"/>
      <c r="W50" s="332"/>
      <c r="X50" s="332"/>
      <c r="Y50" s="332"/>
    </row>
    <row r="51" spans="2:29">
      <c r="B51" s="45" t="s">
        <v>18</v>
      </c>
      <c r="C51" s="46" t="s">
        <v>12</v>
      </c>
      <c r="D51" s="47">
        <v>80</v>
      </c>
      <c r="E51" s="46" t="s">
        <v>34</v>
      </c>
      <c r="F51" s="304"/>
      <c r="G51" s="304"/>
      <c r="H51" s="304"/>
      <c r="I51" s="304"/>
      <c r="J51" s="304"/>
      <c r="K51" s="332"/>
      <c r="L51" s="332"/>
      <c r="M51" s="332"/>
      <c r="N51" s="332"/>
      <c r="O51" s="332"/>
      <c r="P51" s="332"/>
      <c r="Q51" s="332"/>
      <c r="R51" s="304"/>
      <c r="S51" s="332"/>
      <c r="T51" s="332"/>
      <c r="U51" s="332"/>
      <c r="V51" s="332"/>
      <c r="W51" s="332"/>
      <c r="X51" s="332"/>
      <c r="Y51" s="332"/>
    </row>
    <row r="52" spans="2:29" ht="15.6">
      <c r="B52" s="54" t="s">
        <v>18</v>
      </c>
      <c r="C52" s="55" t="s">
        <v>12</v>
      </c>
      <c r="D52" s="56" t="s">
        <v>120</v>
      </c>
      <c r="E52" s="57" t="s">
        <v>121</v>
      </c>
      <c r="F52" s="307"/>
      <c r="G52" s="307"/>
      <c r="H52" s="307"/>
      <c r="I52" s="307"/>
      <c r="J52" s="333"/>
      <c r="K52" s="334"/>
      <c r="L52" s="335"/>
      <c r="M52" s="335"/>
      <c r="N52" s="335"/>
      <c r="O52" s="334"/>
      <c r="P52" s="335"/>
      <c r="Q52" s="335"/>
      <c r="R52" s="333"/>
      <c r="S52" s="334"/>
      <c r="T52" s="335"/>
      <c r="U52" s="335"/>
      <c r="V52" s="336"/>
      <c r="W52" s="334"/>
      <c r="X52" s="335"/>
      <c r="Y52" s="335"/>
      <c r="AA52" s="66"/>
      <c r="AC52" s="66"/>
    </row>
    <row r="53" spans="2:29">
      <c r="B53" s="45" t="s">
        <v>18</v>
      </c>
      <c r="C53" s="46" t="s">
        <v>12</v>
      </c>
      <c r="D53" s="47">
        <v>90</v>
      </c>
      <c r="E53" s="46" t="s">
        <v>31</v>
      </c>
      <c r="F53" s="304"/>
      <c r="G53" s="304"/>
      <c r="H53" s="304"/>
      <c r="I53" s="304"/>
      <c r="J53" s="304"/>
      <c r="K53" s="332"/>
      <c r="L53" s="332"/>
      <c r="M53" s="332"/>
      <c r="N53" s="332"/>
      <c r="O53" s="332"/>
      <c r="P53" s="332"/>
      <c r="Q53" s="332"/>
      <c r="R53" s="304"/>
      <c r="S53" s="332"/>
      <c r="T53" s="332"/>
      <c r="U53" s="332"/>
      <c r="V53" s="332"/>
      <c r="W53" s="332"/>
      <c r="X53" s="332"/>
      <c r="Y53" s="332"/>
    </row>
    <row r="54" spans="2:29">
      <c r="B54" s="45" t="s">
        <v>18</v>
      </c>
      <c r="C54" s="46" t="s">
        <v>12</v>
      </c>
      <c r="D54" s="47">
        <v>90</v>
      </c>
      <c r="E54" s="46" t="s">
        <v>118</v>
      </c>
      <c r="F54" s="304"/>
      <c r="G54" s="304"/>
      <c r="H54" s="304"/>
      <c r="I54" s="304"/>
      <c r="J54" s="304"/>
      <c r="K54" s="332"/>
      <c r="L54" s="332"/>
      <c r="M54" s="332"/>
      <c r="N54" s="332"/>
      <c r="O54" s="332"/>
      <c r="P54" s="332"/>
      <c r="Q54" s="332"/>
      <c r="R54" s="304"/>
      <c r="S54" s="332"/>
      <c r="T54" s="332"/>
      <c r="U54" s="332"/>
      <c r="V54" s="332"/>
      <c r="W54" s="332"/>
      <c r="X54" s="332"/>
      <c r="Y54" s="332"/>
    </row>
    <row r="55" spans="2:29">
      <c r="B55" s="45" t="s">
        <v>18</v>
      </c>
      <c r="C55" s="46" t="s">
        <v>12</v>
      </c>
      <c r="D55" s="47">
        <v>90</v>
      </c>
      <c r="E55" s="46" t="s">
        <v>119</v>
      </c>
      <c r="F55" s="304"/>
      <c r="G55" s="304"/>
      <c r="H55" s="304"/>
      <c r="I55" s="304"/>
      <c r="J55" s="304"/>
      <c r="K55" s="332"/>
      <c r="L55" s="332"/>
      <c r="M55" s="332"/>
      <c r="N55" s="332"/>
      <c r="O55" s="332"/>
      <c r="P55" s="332"/>
      <c r="Q55" s="332"/>
      <c r="R55" s="304"/>
      <c r="S55" s="332"/>
      <c r="T55" s="332"/>
      <c r="U55" s="332"/>
      <c r="V55" s="332"/>
      <c r="W55" s="332"/>
      <c r="X55" s="332"/>
      <c r="Y55" s="332"/>
    </row>
    <row r="56" spans="2:29">
      <c r="B56" s="45" t="s">
        <v>18</v>
      </c>
      <c r="C56" s="46" t="s">
        <v>12</v>
      </c>
      <c r="D56" s="47">
        <v>90</v>
      </c>
      <c r="E56" s="46" t="s">
        <v>34</v>
      </c>
      <c r="F56" s="304"/>
      <c r="G56" s="304"/>
      <c r="H56" s="304"/>
      <c r="I56" s="304"/>
      <c r="J56" s="304"/>
      <c r="K56" s="332"/>
      <c r="L56" s="332"/>
      <c r="M56" s="332"/>
      <c r="N56" s="332"/>
      <c r="O56" s="332"/>
      <c r="P56" s="332"/>
      <c r="Q56" s="332"/>
      <c r="R56" s="304"/>
      <c r="S56" s="332"/>
      <c r="T56" s="332"/>
      <c r="U56" s="332"/>
      <c r="V56" s="332"/>
      <c r="W56" s="332"/>
      <c r="X56" s="332"/>
      <c r="Y56" s="332"/>
    </row>
    <row r="57" spans="2:29" ht="15.6">
      <c r="B57" s="54" t="s">
        <v>18</v>
      </c>
      <c r="C57" s="55" t="s">
        <v>12</v>
      </c>
      <c r="D57" s="56" t="s">
        <v>122</v>
      </c>
      <c r="E57" s="57" t="s">
        <v>121</v>
      </c>
      <c r="F57" s="307"/>
      <c r="G57" s="307"/>
      <c r="H57" s="307"/>
      <c r="I57" s="307"/>
      <c r="J57" s="333"/>
      <c r="K57" s="334"/>
      <c r="L57" s="335"/>
      <c r="M57" s="335"/>
      <c r="N57" s="335"/>
      <c r="O57" s="334"/>
      <c r="P57" s="335"/>
      <c r="Q57" s="335"/>
      <c r="R57" s="333"/>
      <c r="S57" s="334"/>
      <c r="T57" s="335"/>
      <c r="U57" s="335"/>
      <c r="V57" s="336"/>
      <c r="W57" s="334"/>
      <c r="X57" s="335"/>
      <c r="Y57" s="335"/>
      <c r="AA57" s="66"/>
      <c r="AC57" s="66"/>
    </row>
    <row r="58" spans="2:29">
      <c r="B58" s="45" t="s">
        <v>18</v>
      </c>
      <c r="C58" s="46" t="s">
        <v>12</v>
      </c>
      <c r="D58" s="47">
        <v>100</v>
      </c>
      <c r="E58" s="46" t="s">
        <v>31</v>
      </c>
      <c r="F58" s="304"/>
      <c r="G58" s="304"/>
      <c r="H58" s="304"/>
      <c r="I58" s="304"/>
      <c r="J58" s="304"/>
      <c r="K58" s="332"/>
      <c r="L58" s="332"/>
      <c r="M58" s="332"/>
      <c r="N58" s="332"/>
      <c r="O58" s="332"/>
      <c r="P58" s="332"/>
      <c r="Q58" s="332"/>
      <c r="R58" s="304"/>
      <c r="S58" s="332"/>
      <c r="T58" s="332"/>
      <c r="U58" s="332"/>
      <c r="V58" s="332"/>
      <c r="W58" s="332"/>
      <c r="X58" s="332"/>
      <c r="Y58" s="332"/>
    </row>
    <row r="59" spans="2:29">
      <c r="B59" s="45" t="s">
        <v>18</v>
      </c>
      <c r="C59" s="46" t="s">
        <v>12</v>
      </c>
      <c r="D59" s="47">
        <v>100</v>
      </c>
      <c r="E59" s="46" t="s">
        <v>118</v>
      </c>
      <c r="F59" s="304"/>
      <c r="G59" s="304"/>
      <c r="H59" s="304"/>
      <c r="I59" s="304"/>
      <c r="J59" s="304"/>
      <c r="K59" s="332"/>
      <c r="L59" s="332"/>
      <c r="M59" s="332"/>
      <c r="N59" s="332"/>
      <c r="O59" s="332"/>
      <c r="P59" s="332"/>
      <c r="Q59" s="332"/>
      <c r="R59" s="304"/>
      <c r="S59" s="332"/>
      <c r="T59" s="332"/>
      <c r="U59" s="332"/>
      <c r="V59" s="332"/>
      <c r="W59" s="332"/>
      <c r="X59" s="332"/>
      <c r="Y59" s="332"/>
    </row>
    <row r="60" spans="2:29">
      <c r="B60" s="45" t="s">
        <v>18</v>
      </c>
      <c r="C60" s="46" t="s">
        <v>12</v>
      </c>
      <c r="D60" s="47">
        <v>100</v>
      </c>
      <c r="E60" s="46" t="s">
        <v>119</v>
      </c>
      <c r="F60" s="304"/>
      <c r="G60" s="304"/>
      <c r="H60" s="304"/>
      <c r="I60" s="304"/>
      <c r="J60" s="304"/>
      <c r="K60" s="332"/>
      <c r="L60" s="332"/>
      <c r="M60" s="332"/>
      <c r="N60" s="332"/>
      <c r="O60" s="332"/>
      <c r="P60" s="332"/>
      <c r="Q60" s="332"/>
      <c r="R60" s="304"/>
      <c r="S60" s="332"/>
      <c r="T60" s="332"/>
      <c r="U60" s="332"/>
      <c r="V60" s="332"/>
      <c r="W60" s="332"/>
      <c r="X60" s="332"/>
      <c r="Y60" s="332"/>
    </row>
    <row r="61" spans="2:29">
      <c r="B61" s="45" t="s">
        <v>18</v>
      </c>
      <c r="C61" s="46" t="s">
        <v>12</v>
      </c>
      <c r="D61" s="47">
        <v>100</v>
      </c>
      <c r="E61" s="46" t="s">
        <v>34</v>
      </c>
      <c r="F61" s="304"/>
      <c r="G61" s="304"/>
      <c r="H61" s="304"/>
      <c r="I61" s="304"/>
      <c r="J61" s="304"/>
      <c r="K61" s="332"/>
      <c r="L61" s="332"/>
      <c r="M61" s="332"/>
      <c r="N61" s="332"/>
      <c r="O61" s="332"/>
      <c r="P61" s="332"/>
      <c r="Q61" s="332"/>
      <c r="R61" s="304"/>
      <c r="S61" s="332"/>
      <c r="T61" s="332"/>
      <c r="U61" s="332"/>
      <c r="V61" s="332"/>
      <c r="W61" s="332"/>
      <c r="X61" s="332"/>
      <c r="Y61" s="332"/>
    </row>
    <row r="62" spans="2:29" ht="15.6">
      <c r="B62" s="54" t="s">
        <v>18</v>
      </c>
      <c r="C62" s="55" t="s">
        <v>12</v>
      </c>
      <c r="D62" s="56" t="s">
        <v>123</v>
      </c>
      <c r="E62" s="57" t="s">
        <v>121</v>
      </c>
      <c r="F62" s="307"/>
      <c r="G62" s="307"/>
      <c r="H62" s="307"/>
      <c r="I62" s="307"/>
      <c r="J62" s="333"/>
      <c r="K62" s="334"/>
      <c r="L62" s="335"/>
      <c r="M62" s="335"/>
      <c r="N62" s="335"/>
      <c r="O62" s="334"/>
      <c r="P62" s="335"/>
      <c r="Q62" s="335"/>
      <c r="R62" s="333"/>
      <c r="S62" s="334"/>
      <c r="T62" s="335"/>
      <c r="U62" s="335"/>
      <c r="V62" s="336"/>
      <c r="W62" s="334"/>
      <c r="X62" s="335"/>
      <c r="Y62" s="335"/>
      <c r="AA62" s="66"/>
      <c r="AC62" s="66"/>
    </row>
    <row r="63" spans="2:29" ht="15.6">
      <c r="B63" s="54" t="s">
        <v>18</v>
      </c>
      <c r="C63" s="55" t="s">
        <v>12</v>
      </c>
      <c r="D63" s="67" t="s">
        <v>127</v>
      </c>
      <c r="E63" s="68" t="s">
        <v>31</v>
      </c>
      <c r="F63" s="466">
        <v>11</v>
      </c>
      <c r="G63" s="720">
        <v>24318</v>
      </c>
      <c r="H63" s="720">
        <v>26728</v>
      </c>
      <c r="I63" s="721">
        <v>1.5581124302613563E-2</v>
      </c>
      <c r="J63" s="720">
        <v>97.116282850481753</v>
      </c>
      <c r="K63" s="722">
        <v>6.7533959047552941</v>
      </c>
      <c r="L63" s="720">
        <v>93.125280910252641</v>
      </c>
      <c r="M63" s="720">
        <v>101.10728479071086</v>
      </c>
      <c r="N63" s="467">
        <v>18.819385873025368</v>
      </c>
      <c r="O63" s="722">
        <v>1.6958969594385878</v>
      </c>
      <c r="P63" s="467">
        <v>17.817174814914257</v>
      </c>
      <c r="Q63" s="467">
        <v>19.821596931136479</v>
      </c>
      <c r="R63" s="720">
        <v>115.92180545049828</v>
      </c>
      <c r="S63" s="722">
        <v>7.7018560696635454</v>
      </c>
      <c r="T63" s="720">
        <v>111.37029937105329</v>
      </c>
      <c r="U63" s="720">
        <v>120.47331152994327</v>
      </c>
      <c r="V63" s="471">
        <v>0.35536536434489352</v>
      </c>
      <c r="W63" s="723">
        <v>0.16377466072657693</v>
      </c>
      <c r="X63" s="728">
        <v>0.34934965962446934</v>
      </c>
      <c r="Y63" s="728">
        <v>0.36138106906531769</v>
      </c>
      <c r="AA63" s="66"/>
      <c r="AC63" s="66"/>
    </row>
    <row r="64" spans="2:29" ht="15.6">
      <c r="B64" s="54" t="s">
        <v>18</v>
      </c>
      <c r="C64" s="55" t="s">
        <v>12</v>
      </c>
      <c r="D64" s="67" t="s">
        <v>127</v>
      </c>
      <c r="E64" s="68" t="s">
        <v>118</v>
      </c>
      <c r="F64" s="311"/>
      <c r="G64" s="311"/>
      <c r="H64" s="311"/>
      <c r="I64" s="311"/>
      <c r="J64" s="337"/>
      <c r="K64" s="338"/>
      <c r="L64" s="339"/>
      <c r="M64" s="339"/>
      <c r="N64" s="339"/>
      <c r="O64" s="338"/>
      <c r="P64" s="339"/>
      <c r="Q64" s="339"/>
      <c r="R64" s="337"/>
      <c r="S64" s="338"/>
      <c r="T64" s="339"/>
      <c r="U64" s="339"/>
      <c r="V64" s="340"/>
      <c r="W64" s="338"/>
      <c r="X64" s="339"/>
      <c r="Y64" s="339"/>
      <c r="AA64" s="66"/>
      <c r="AC64" s="66"/>
    </row>
    <row r="65" spans="2:29" ht="15.6">
      <c r="B65" s="54" t="s">
        <v>18</v>
      </c>
      <c r="C65" s="55" t="s">
        <v>12</v>
      </c>
      <c r="D65" s="67" t="s">
        <v>127</v>
      </c>
      <c r="E65" s="68" t="s">
        <v>119</v>
      </c>
      <c r="F65" s="466">
        <v>11</v>
      </c>
      <c r="G65" s="720">
        <v>5754</v>
      </c>
      <c r="H65" s="720">
        <v>5992</v>
      </c>
      <c r="I65" s="721">
        <v>1.3918297539592414E-2</v>
      </c>
      <c r="J65" s="720">
        <v>83.655459626979109</v>
      </c>
      <c r="K65" s="722">
        <v>4.2522112536309891</v>
      </c>
      <c r="L65" s="720">
        <v>81.142563359257593</v>
      </c>
      <c r="M65" s="720">
        <v>86.168355894700625</v>
      </c>
      <c r="N65" s="467">
        <v>12.460544900592643</v>
      </c>
      <c r="O65" s="722">
        <v>2.0336860378948272</v>
      </c>
      <c r="P65" s="467">
        <v>11.258713253592642</v>
      </c>
      <c r="Q65" s="467">
        <v>13.662376547592643</v>
      </c>
      <c r="R65" s="720">
        <v>95.453295604796125</v>
      </c>
      <c r="S65" s="722">
        <v>5.2533215862356295</v>
      </c>
      <c r="T65" s="720">
        <v>92.348780937064149</v>
      </c>
      <c r="U65" s="720">
        <v>98.557810272528101</v>
      </c>
      <c r="V65" s="471">
        <v>0.36983066532116893</v>
      </c>
      <c r="W65" s="723">
        <v>0.15663946372987358</v>
      </c>
      <c r="X65" s="728">
        <v>0.35735679471189941</v>
      </c>
      <c r="Y65" s="728">
        <v>0.38230453593043845</v>
      </c>
      <c r="AA65" s="66"/>
      <c r="AC65" s="66"/>
    </row>
    <row r="66" spans="2:29" ht="15.6">
      <c r="B66" s="54" t="s">
        <v>18</v>
      </c>
      <c r="C66" s="55" t="s">
        <v>12</v>
      </c>
      <c r="D66" s="67" t="s">
        <v>127</v>
      </c>
      <c r="E66" s="68" t="s">
        <v>34</v>
      </c>
      <c r="F66" s="311"/>
      <c r="G66" s="311"/>
      <c r="H66" s="311"/>
      <c r="I66" s="311"/>
      <c r="J66" s="337"/>
      <c r="K66" s="338"/>
      <c r="L66" s="339"/>
      <c r="M66" s="339"/>
      <c r="N66" s="339"/>
      <c r="O66" s="338"/>
      <c r="P66" s="339"/>
      <c r="Q66" s="339"/>
      <c r="R66" s="337"/>
      <c r="S66" s="338"/>
      <c r="T66" s="339"/>
      <c r="U66" s="339"/>
      <c r="V66" s="340"/>
      <c r="W66" s="338"/>
      <c r="X66" s="339"/>
      <c r="Y66" s="339"/>
      <c r="AA66" s="66"/>
      <c r="AC66" s="66"/>
    </row>
    <row r="67" spans="2:29" ht="15.6">
      <c r="B67" s="76" t="s">
        <v>18</v>
      </c>
      <c r="C67" s="77" t="s">
        <v>131</v>
      </c>
      <c r="D67" s="78" t="s">
        <v>127</v>
      </c>
      <c r="E67" s="79" t="s">
        <v>121</v>
      </c>
      <c r="F67" s="473">
        <v>11</v>
      </c>
      <c r="G67" s="667">
        <v>29727</v>
      </c>
      <c r="H67" s="667">
        <v>32413</v>
      </c>
      <c r="I67" s="724">
        <v>1.5357418728230295E-2</v>
      </c>
      <c r="J67" s="667">
        <v>95.109595977239024</v>
      </c>
      <c r="K67" s="725">
        <v>6.310133890068613</v>
      </c>
      <c r="L67" s="667">
        <v>91.38054514806484</v>
      </c>
      <c r="M67" s="667">
        <v>98.838646806413209</v>
      </c>
      <c r="N67" s="474">
        <v>18.498777312496429</v>
      </c>
      <c r="O67" s="725">
        <v>1.8493405127481499</v>
      </c>
      <c r="P67" s="474">
        <v>17.40588690911801</v>
      </c>
      <c r="Q67" s="474">
        <v>19.591667715874848</v>
      </c>
      <c r="R67" s="667">
        <v>113.91048868880702</v>
      </c>
      <c r="S67" s="725">
        <v>8.1654461211308291</v>
      </c>
      <c r="T67" s="667">
        <v>109.08501839625052</v>
      </c>
      <c r="U67" s="667">
        <v>118.73595898136352</v>
      </c>
      <c r="V67" s="478">
        <v>0.41100540130254931</v>
      </c>
      <c r="W67" s="726">
        <v>0.15286718856540749</v>
      </c>
      <c r="X67" s="727">
        <v>0.40541220643439035</v>
      </c>
      <c r="Y67" s="727">
        <v>0.41659859617070827</v>
      </c>
      <c r="AA67" s="66"/>
      <c r="AC67" s="66"/>
    </row>
    <row r="68" spans="2:29">
      <c r="B68" s="45" t="s">
        <v>18</v>
      </c>
      <c r="C68" s="46" t="s">
        <v>10</v>
      </c>
      <c r="D68" s="47">
        <v>30</v>
      </c>
      <c r="E68" s="46" t="s">
        <v>31</v>
      </c>
      <c r="F68" s="304"/>
      <c r="G68" s="304"/>
      <c r="H68" s="304"/>
      <c r="I68" s="304"/>
      <c r="J68" s="304"/>
      <c r="K68" s="332"/>
      <c r="L68" s="332"/>
      <c r="M68" s="332"/>
      <c r="N68" s="332"/>
      <c r="O68" s="332"/>
      <c r="P68" s="332"/>
      <c r="Q68" s="332"/>
      <c r="R68" s="304"/>
      <c r="S68" s="332"/>
      <c r="T68" s="332"/>
      <c r="U68" s="332"/>
      <c r="V68" s="332"/>
      <c r="W68" s="332"/>
      <c r="X68" s="332"/>
      <c r="Y68" s="332"/>
    </row>
    <row r="69" spans="2:29">
      <c r="B69" s="45" t="s">
        <v>18</v>
      </c>
      <c r="C69" s="46" t="s">
        <v>10</v>
      </c>
      <c r="D69" s="47">
        <v>30</v>
      </c>
      <c r="E69" s="46" t="s">
        <v>118</v>
      </c>
      <c r="F69" s="304"/>
      <c r="G69" s="304"/>
      <c r="H69" s="304"/>
      <c r="I69" s="304"/>
      <c r="J69" s="304"/>
      <c r="K69" s="332"/>
      <c r="L69" s="332"/>
      <c r="M69" s="332"/>
      <c r="N69" s="332"/>
      <c r="O69" s="332"/>
      <c r="P69" s="332"/>
      <c r="Q69" s="332"/>
      <c r="R69" s="304"/>
      <c r="S69" s="332"/>
      <c r="T69" s="332"/>
      <c r="U69" s="332"/>
      <c r="V69" s="332"/>
      <c r="W69" s="332"/>
      <c r="X69" s="332"/>
      <c r="Y69" s="332"/>
    </row>
    <row r="70" spans="2:29">
      <c r="B70" s="45" t="s">
        <v>18</v>
      </c>
      <c r="C70" s="46" t="s">
        <v>10</v>
      </c>
      <c r="D70" s="47">
        <v>30</v>
      </c>
      <c r="E70" s="46" t="s">
        <v>119</v>
      </c>
      <c r="F70" s="304"/>
      <c r="G70" s="304"/>
      <c r="H70" s="304"/>
      <c r="I70" s="304"/>
      <c r="J70" s="304"/>
      <c r="K70" s="332"/>
      <c r="L70" s="332"/>
      <c r="M70" s="332"/>
      <c r="N70" s="332"/>
      <c r="O70" s="332"/>
      <c r="P70" s="332"/>
      <c r="Q70" s="332"/>
      <c r="R70" s="304"/>
      <c r="S70" s="332"/>
      <c r="T70" s="332"/>
      <c r="U70" s="332"/>
      <c r="V70" s="332"/>
      <c r="W70" s="332"/>
      <c r="X70" s="332"/>
      <c r="Y70" s="332"/>
    </row>
    <row r="71" spans="2:29">
      <c r="B71" s="45" t="s">
        <v>18</v>
      </c>
      <c r="C71" s="46" t="s">
        <v>10</v>
      </c>
      <c r="D71" s="47">
        <v>30</v>
      </c>
      <c r="E71" s="46" t="s">
        <v>34</v>
      </c>
      <c r="F71" s="304"/>
      <c r="G71" s="304"/>
      <c r="H71" s="304"/>
      <c r="I71" s="304"/>
      <c r="J71" s="304"/>
      <c r="K71" s="332"/>
      <c r="L71" s="332"/>
      <c r="M71" s="332"/>
      <c r="N71" s="332"/>
      <c r="O71" s="332"/>
      <c r="P71" s="332"/>
      <c r="Q71" s="332"/>
      <c r="R71" s="304"/>
      <c r="S71" s="332"/>
      <c r="T71" s="332"/>
      <c r="U71" s="332"/>
      <c r="V71" s="332"/>
      <c r="W71" s="332"/>
      <c r="X71" s="332"/>
      <c r="Y71" s="332"/>
    </row>
    <row r="72" spans="2:29" ht="15.6">
      <c r="B72" s="54" t="s">
        <v>18</v>
      </c>
      <c r="C72" s="55" t="s">
        <v>10</v>
      </c>
      <c r="D72" s="56" t="s">
        <v>132</v>
      </c>
      <c r="E72" s="57" t="s">
        <v>121</v>
      </c>
      <c r="F72" s="307"/>
      <c r="G72" s="307"/>
      <c r="H72" s="307"/>
      <c r="I72" s="307"/>
      <c r="J72" s="333"/>
      <c r="K72" s="337"/>
      <c r="L72" s="335"/>
      <c r="M72" s="335"/>
      <c r="N72" s="335"/>
      <c r="O72" s="337"/>
      <c r="P72" s="335"/>
      <c r="Q72" s="335"/>
      <c r="R72" s="333"/>
      <c r="S72" s="337"/>
      <c r="T72" s="335"/>
      <c r="U72" s="335"/>
      <c r="V72" s="336"/>
      <c r="W72" s="337"/>
      <c r="X72" s="335"/>
      <c r="Y72" s="335"/>
      <c r="AA72" s="66"/>
      <c r="AC72" s="66"/>
    </row>
    <row r="73" spans="2:29">
      <c r="B73" s="45" t="s">
        <v>18</v>
      </c>
      <c r="C73" s="46" t="s">
        <v>10</v>
      </c>
      <c r="D73" s="47">
        <v>50</v>
      </c>
      <c r="E73" s="46" t="s">
        <v>31</v>
      </c>
      <c r="F73" s="304"/>
      <c r="G73" s="304"/>
      <c r="H73" s="304"/>
      <c r="I73" s="304"/>
      <c r="J73" s="304"/>
      <c r="K73" s="332"/>
      <c r="L73" s="332"/>
      <c r="M73" s="332"/>
      <c r="N73" s="332"/>
      <c r="O73" s="332"/>
      <c r="P73" s="332"/>
      <c r="Q73" s="332"/>
      <c r="R73" s="304"/>
      <c r="S73" s="332"/>
      <c r="T73" s="332"/>
      <c r="U73" s="332"/>
      <c r="V73" s="332"/>
      <c r="W73" s="332"/>
      <c r="X73" s="332"/>
      <c r="Y73" s="332"/>
    </row>
    <row r="74" spans="2:29">
      <c r="B74" s="45" t="s">
        <v>18</v>
      </c>
      <c r="C74" s="46" t="s">
        <v>10</v>
      </c>
      <c r="D74" s="47">
        <v>50</v>
      </c>
      <c r="E74" s="46" t="s">
        <v>118</v>
      </c>
      <c r="F74" s="304"/>
      <c r="G74" s="304"/>
      <c r="H74" s="304"/>
      <c r="I74" s="304"/>
      <c r="J74" s="304"/>
      <c r="K74" s="332"/>
      <c r="L74" s="332"/>
      <c r="M74" s="332"/>
      <c r="N74" s="332"/>
      <c r="O74" s="332"/>
      <c r="P74" s="332"/>
      <c r="Q74" s="332"/>
      <c r="R74" s="304"/>
      <c r="S74" s="332"/>
      <c r="T74" s="332"/>
      <c r="U74" s="332"/>
      <c r="V74" s="332"/>
      <c r="W74" s="332"/>
      <c r="X74" s="332"/>
      <c r="Y74" s="332"/>
    </row>
    <row r="75" spans="2:29">
      <c r="B75" s="45" t="s">
        <v>18</v>
      </c>
      <c r="C75" s="46" t="s">
        <v>10</v>
      </c>
      <c r="D75" s="47">
        <v>50</v>
      </c>
      <c r="E75" s="46" t="s">
        <v>119</v>
      </c>
      <c r="F75" s="304"/>
      <c r="G75" s="304"/>
      <c r="H75" s="304"/>
      <c r="I75" s="304"/>
      <c r="J75" s="304"/>
      <c r="K75" s="332"/>
      <c r="L75" s="332"/>
      <c r="M75" s="332"/>
      <c r="N75" s="332"/>
      <c r="O75" s="332"/>
      <c r="P75" s="332"/>
      <c r="Q75" s="332"/>
      <c r="R75" s="304"/>
      <c r="S75" s="332"/>
      <c r="T75" s="332"/>
      <c r="U75" s="332"/>
      <c r="V75" s="332"/>
      <c r="W75" s="332"/>
      <c r="X75" s="332"/>
      <c r="Y75" s="332"/>
    </row>
    <row r="76" spans="2:29">
      <c r="B76" s="45" t="s">
        <v>18</v>
      </c>
      <c r="C76" s="46" t="s">
        <v>10</v>
      </c>
      <c r="D76" s="47">
        <v>50</v>
      </c>
      <c r="E76" s="46" t="s">
        <v>34</v>
      </c>
      <c r="F76" s="304"/>
      <c r="G76" s="304"/>
      <c r="H76" s="304"/>
      <c r="I76" s="304"/>
      <c r="J76" s="304"/>
      <c r="K76" s="332"/>
      <c r="L76" s="332"/>
      <c r="M76" s="332"/>
      <c r="N76" s="332"/>
      <c r="O76" s="332"/>
      <c r="P76" s="332"/>
      <c r="Q76" s="332"/>
      <c r="R76" s="304"/>
      <c r="S76" s="332"/>
      <c r="T76" s="332"/>
      <c r="U76" s="332"/>
      <c r="V76" s="332"/>
      <c r="W76" s="332"/>
      <c r="X76" s="332"/>
      <c r="Y76" s="332"/>
    </row>
    <row r="77" spans="2:29" ht="15.6">
      <c r="B77" s="54" t="s">
        <v>18</v>
      </c>
      <c r="C77" s="55" t="s">
        <v>10</v>
      </c>
      <c r="D77" s="56" t="s">
        <v>133</v>
      </c>
      <c r="E77" s="57" t="s">
        <v>121</v>
      </c>
      <c r="F77" s="307"/>
      <c r="G77" s="307"/>
      <c r="H77" s="307"/>
      <c r="I77" s="307"/>
      <c r="J77" s="333"/>
      <c r="K77" s="337"/>
      <c r="L77" s="335"/>
      <c r="M77" s="335"/>
      <c r="N77" s="335"/>
      <c r="O77" s="337"/>
      <c r="P77" s="335"/>
      <c r="Q77" s="335"/>
      <c r="R77" s="333"/>
      <c r="S77" s="337"/>
      <c r="T77" s="335"/>
      <c r="U77" s="335"/>
      <c r="V77" s="336"/>
      <c r="W77" s="337"/>
      <c r="X77" s="335"/>
      <c r="Y77" s="335"/>
      <c r="AA77" s="66"/>
      <c r="AC77" s="66"/>
    </row>
    <row r="78" spans="2:29">
      <c r="B78" s="45" t="s">
        <v>18</v>
      </c>
      <c r="C78" s="46" t="s">
        <v>10</v>
      </c>
      <c r="D78" s="47">
        <v>70</v>
      </c>
      <c r="E78" s="46" t="s">
        <v>31</v>
      </c>
      <c r="F78" s="304"/>
      <c r="G78" s="304"/>
      <c r="H78" s="304"/>
      <c r="I78" s="304"/>
      <c r="J78" s="304"/>
      <c r="K78" s="332"/>
      <c r="L78" s="332"/>
      <c r="M78" s="332"/>
      <c r="N78" s="332"/>
      <c r="O78" s="332"/>
      <c r="P78" s="332"/>
      <c r="Q78" s="332"/>
      <c r="R78" s="304"/>
      <c r="S78" s="332"/>
      <c r="T78" s="332"/>
      <c r="U78" s="332"/>
      <c r="V78" s="332"/>
      <c r="W78" s="332"/>
      <c r="X78" s="332"/>
      <c r="Y78" s="332"/>
    </row>
    <row r="79" spans="2:29">
      <c r="B79" s="45" t="s">
        <v>18</v>
      </c>
      <c r="C79" s="46" t="s">
        <v>10</v>
      </c>
      <c r="D79" s="47">
        <v>70</v>
      </c>
      <c r="E79" s="46" t="s">
        <v>118</v>
      </c>
      <c r="F79" s="304"/>
      <c r="G79" s="304"/>
      <c r="H79" s="304"/>
      <c r="I79" s="304"/>
      <c r="J79" s="304"/>
      <c r="K79" s="332"/>
      <c r="L79" s="332"/>
      <c r="M79" s="332"/>
      <c r="N79" s="332"/>
      <c r="O79" s="332"/>
      <c r="P79" s="332"/>
      <c r="Q79" s="332"/>
      <c r="R79" s="304"/>
      <c r="S79" s="332"/>
      <c r="T79" s="332"/>
      <c r="U79" s="332"/>
      <c r="V79" s="332"/>
      <c r="W79" s="332"/>
      <c r="X79" s="332"/>
      <c r="Y79" s="332"/>
    </row>
    <row r="80" spans="2:29">
      <c r="B80" s="45" t="s">
        <v>18</v>
      </c>
      <c r="C80" s="46" t="s">
        <v>10</v>
      </c>
      <c r="D80" s="47">
        <v>70</v>
      </c>
      <c r="E80" s="46" t="s">
        <v>119</v>
      </c>
      <c r="F80" s="304"/>
      <c r="G80" s="304"/>
      <c r="H80" s="304"/>
      <c r="I80" s="304"/>
      <c r="J80" s="304"/>
      <c r="K80" s="332"/>
      <c r="L80" s="332"/>
      <c r="M80" s="332"/>
      <c r="N80" s="332"/>
      <c r="O80" s="332"/>
      <c r="P80" s="332"/>
      <c r="Q80" s="332"/>
      <c r="R80" s="304"/>
      <c r="S80" s="332"/>
      <c r="T80" s="332"/>
      <c r="U80" s="332"/>
      <c r="V80" s="332"/>
      <c r="W80" s="332"/>
      <c r="X80" s="332"/>
      <c r="Y80" s="332"/>
    </row>
    <row r="81" spans="2:29">
      <c r="B81" s="45" t="s">
        <v>18</v>
      </c>
      <c r="C81" s="46" t="s">
        <v>10</v>
      </c>
      <c r="D81" s="47">
        <v>70</v>
      </c>
      <c r="E81" s="46" t="s">
        <v>34</v>
      </c>
      <c r="F81" s="304"/>
      <c r="G81" s="304"/>
      <c r="H81" s="304"/>
      <c r="I81" s="304"/>
      <c r="J81" s="304"/>
      <c r="K81" s="332"/>
      <c r="L81" s="332"/>
      <c r="M81" s="332"/>
      <c r="N81" s="332"/>
      <c r="O81" s="332"/>
      <c r="P81" s="332"/>
      <c r="Q81" s="332"/>
      <c r="R81" s="304"/>
      <c r="S81" s="332"/>
      <c r="T81" s="332"/>
      <c r="U81" s="332"/>
      <c r="V81" s="332"/>
      <c r="W81" s="332"/>
      <c r="X81" s="332"/>
      <c r="Y81" s="332"/>
    </row>
    <row r="82" spans="2:29" ht="15.6">
      <c r="B82" s="54" t="s">
        <v>18</v>
      </c>
      <c r="C82" s="55" t="s">
        <v>10</v>
      </c>
      <c r="D82" s="56" t="s">
        <v>130</v>
      </c>
      <c r="E82" s="57" t="s">
        <v>121</v>
      </c>
      <c r="F82" s="307"/>
      <c r="G82" s="307"/>
      <c r="H82" s="307"/>
      <c r="I82" s="307"/>
      <c r="J82" s="333"/>
      <c r="K82" s="337"/>
      <c r="L82" s="335"/>
      <c r="M82" s="335"/>
      <c r="N82" s="335"/>
      <c r="O82" s="337"/>
      <c r="P82" s="335"/>
      <c r="Q82" s="335"/>
      <c r="R82" s="333"/>
      <c r="S82" s="337"/>
      <c r="T82" s="335"/>
      <c r="U82" s="335"/>
      <c r="V82" s="336"/>
      <c r="W82" s="337"/>
      <c r="X82" s="335"/>
      <c r="Y82" s="335"/>
      <c r="AA82" s="66"/>
      <c r="AC82" s="66"/>
    </row>
    <row r="83" spans="2:29" ht="15.6">
      <c r="B83" s="54" t="s">
        <v>18</v>
      </c>
      <c r="C83" s="55" t="s">
        <v>10</v>
      </c>
      <c r="D83" s="67" t="s">
        <v>127</v>
      </c>
      <c r="E83" s="68" t="s">
        <v>31</v>
      </c>
      <c r="F83" s="466">
        <v>20</v>
      </c>
      <c r="G83" s="720">
        <v>1789</v>
      </c>
      <c r="H83" s="720">
        <v>12900</v>
      </c>
      <c r="I83" s="721">
        <v>0.50647580172760631</v>
      </c>
      <c r="J83" s="720">
        <v>44.325458839587895</v>
      </c>
      <c r="K83" s="722">
        <v>8.4348494079230054</v>
      </c>
      <c r="L83" s="720">
        <v>40.628723094994314</v>
      </c>
      <c r="M83" s="720">
        <v>48.022194584181477</v>
      </c>
      <c r="N83" s="467">
        <v>8.1196461797596982</v>
      </c>
      <c r="O83" s="722">
        <v>1.4453883184293277</v>
      </c>
      <c r="P83" s="467">
        <v>7.4861768191168485</v>
      </c>
      <c r="Q83" s="467">
        <v>8.7531155404025469</v>
      </c>
      <c r="R83" s="720">
        <v>52.723325979543745</v>
      </c>
      <c r="S83" s="722">
        <v>9.7843711404877141</v>
      </c>
      <c r="T83" s="720">
        <v>48.435136258049084</v>
      </c>
      <c r="U83" s="720">
        <v>57.011515701038405</v>
      </c>
      <c r="V83" s="471">
        <v>0.72969838734696024</v>
      </c>
      <c r="W83" s="723">
        <v>0.28930780535988065</v>
      </c>
      <c r="X83" s="728">
        <v>0.70911831426379257</v>
      </c>
      <c r="Y83" s="728">
        <v>0.75027846043012791</v>
      </c>
      <c r="AA83" s="66"/>
      <c r="AC83" s="66"/>
    </row>
    <row r="84" spans="2:29" ht="15.6">
      <c r="B84" s="54" t="s">
        <v>18</v>
      </c>
      <c r="C84" s="55" t="s">
        <v>10</v>
      </c>
      <c r="D84" s="67" t="s">
        <v>127</v>
      </c>
      <c r="E84" s="68" t="s">
        <v>118</v>
      </c>
      <c r="F84" s="311"/>
      <c r="G84" s="311"/>
      <c r="H84" s="311"/>
      <c r="I84" s="311"/>
      <c r="J84" s="337"/>
      <c r="K84" s="338"/>
      <c r="L84" s="339"/>
      <c r="M84" s="339"/>
      <c r="N84" s="339"/>
      <c r="O84" s="338"/>
      <c r="P84" s="339"/>
      <c r="Q84" s="339"/>
      <c r="R84" s="337"/>
      <c r="S84" s="338"/>
      <c r="T84" s="339"/>
      <c r="U84" s="339"/>
      <c r="V84" s="340"/>
      <c r="W84" s="338"/>
      <c r="X84" s="339"/>
      <c r="Y84" s="339"/>
      <c r="AA84" s="66"/>
      <c r="AC84" s="66"/>
    </row>
    <row r="85" spans="2:29" ht="15.6">
      <c r="B85" s="54" t="s">
        <v>18</v>
      </c>
      <c r="C85" s="55" t="s">
        <v>10</v>
      </c>
      <c r="D85" s="67" t="s">
        <v>127</v>
      </c>
      <c r="E85" s="68" t="s">
        <v>119</v>
      </c>
      <c r="F85" s="466">
        <v>20</v>
      </c>
      <c r="G85" s="720">
        <v>86</v>
      </c>
      <c r="H85" s="720">
        <v>327</v>
      </c>
      <c r="I85" s="721">
        <v>0.31493007904393439</v>
      </c>
      <c r="J85" s="720">
        <v>33.013760657731268</v>
      </c>
      <c r="K85" s="722">
        <v>7.3286059548423159</v>
      </c>
      <c r="L85" s="720">
        <v>29.801857483045183</v>
      </c>
      <c r="M85" s="720">
        <v>36.225663832417354</v>
      </c>
      <c r="N85" s="467">
        <v>4.2069858725839069</v>
      </c>
      <c r="O85" s="722">
        <v>3.5977469404658833</v>
      </c>
      <c r="P85" s="467">
        <v>2.6302037545380808</v>
      </c>
      <c r="Q85" s="467">
        <v>5.783767990629733</v>
      </c>
      <c r="R85" s="720">
        <v>47.891838588989842</v>
      </c>
      <c r="S85" s="722">
        <v>45.025800532605274</v>
      </c>
      <c r="T85" s="720">
        <v>28.158411445468523</v>
      </c>
      <c r="U85" s="720">
        <v>67.625265732511167</v>
      </c>
      <c r="V85" s="471">
        <v>0.83032329651361114</v>
      </c>
      <c r="W85" s="723">
        <v>0.26194485958238045</v>
      </c>
      <c r="X85" s="728">
        <v>0.75099254538718674</v>
      </c>
      <c r="Y85" s="728">
        <v>0.90965404764003555</v>
      </c>
      <c r="AA85" s="66"/>
      <c r="AC85" s="66"/>
    </row>
    <row r="86" spans="2:29" ht="15.6">
      <c r="B86" s="54" t="s">
        <v>18</v>
      </c>
      <c r="C86" s="55" t="s">
        <v>10</v>
      </c>
      <c r="D86" s="67" t="s">
        <v>127</v>
      </c>
      <c r="E86" s="68" t="s">
        <v>34</v>
      </c>
      <c r="F86" s="311"/>
      <c r="G86" s="311"/>
      <c r="H86" s="311"/>
      <c r="I86" s="311"/>
      <c r="J86" s="337"/>
      <c r="K86" s="338"/>
      <c r="L86" s="339"/>
      <c r="M86" s="339"/>
      <c r="N86" s="339"/>
      <c r="O86" s="338"/>
      <c r="P86" s="339"/>
      <c r="Q86" s="339"/>
      <c r="R86" s="337"/>
      <c r="S86" s="338"/>
      <c r="T86" s="339"/>
      <c r="U86" s="339"/>
      <c r="V86" s="340"/>
      <c r="W86" s="338"/>
      <c r="X86" s="339"/>
      <c r="Y86" s="339"/>
      <c r="AA86" s="66"/>
      <c r="AC86" s="66"/>
    </row>
    <row r="87" spans="2:29" ht="15.6">
      <c r="B87" s="76" t="s">
        <v>18</v>
      </c>
      <c r="C87" s="77" t="s">
        <v>134</v>
      </c>
      <c r="D87" s="78" t="s">
        <v>127</v>
      </c>
      <c r="E87" s="79" t="s">
        <v>121</v>
      </c>
      <c r="F87" s="473">
        <v>20</v>
      </c>
      <c r="G87" s="667">
        <v>1867</v>
      </c>
      <c r="H87" s="667">
        <v>13533</v>
      </c>
      <c r="I87" s="724">
        <v>0.50121085451370095</v>
      </c>
      <c r="J87" s="667">
        <v>44.002639450674202</v>
      </c>
      <c r="K87" s="474">
        <v>8.1875525627945418</v>
      </c>
      <c r="L87" s="667">
        <v>40.414286327121005</v>
      </c>
      <c r="M87" s="667">
        <v>47.5909925742274</v>
      </c>
      <c r="N87" s="474">
        <v>8.2525651858666773</v>
      </c>
      <c r="O87" s="474">
        <v>1.4814810405592136</v>
      </c>
      <c r="P87" s="474">
        <v>7.6032774923094424</v>
      </c>
      <c r="Q87" s="474">
        <v>8.9018528794239113</v>
      </c>
      <c r="R87" s="667">
        <v>52.632545923812273</v>
      </c>
      <c r="S87" s="474">
        <v>9.6405937975062148</v>
      </c>
      <c r="T87" s="667">
        <v>48.407369401173675</v>
      </c>
      <c r="U87" s="667">
        <v>56.857722446450872</v>
      </c>
      <c r="V87" s="478">
        <v>0.74078730885651378</v>
      </c>
      <c r="W87" s="520">
        <v>0.27364497408102956</v>
      </c>
      <c r="X87" s="727">
        <v>0.72090994399430564</v>
      </c>
      <c r="Y87" s="727">
        <v>0.76066467371872193</v>
      </c>
      <c r="AA87" s="66"/>
      <c r="AC87" s="66"/>
    </row>
    <row r="88" spans="2:29" ht="15.6">
      <c r="B88" s="76" t="s">
        <v>18</v>
      </c>
      <c r="C88" s="79" t="s">
        <v>135</v>
      </c>
      <c r="D88" s="78" t="s">
        <v>136</v>
      </c>
      <c r="E88" s="77" t="s">
        <v>137</v>
      </c>
      <c r="F88" s="261"/>
      <c r="G88" s="261"/>
      <c r="H88" s="283"/>
      <c r="I88" s="283"/>
      <c r="J88" s="341"/>
      <c r="K88" s="343"/>
      <c r="L88" s="343"/>
      <c r="M88" s="343"/>
      <c r="N88" s="343"/>
      <c r="O88" s="343"/>
      <c r="P88" s="343"/>
      <c r="Q88" s="343"/>
      <c r="R88" s="341"/>
      <c r="S88" s="343"/>
      <c r="T88" s="343"/>
      <c r="U88" s="343"/>
      <c r="V88" s="343"/>
      <c r="W88" s="343"/>
      <c r="X88" s="343"/>
      <c r="Y88" s="343"/>
    </row>
    <row r="89" spans="2:29" ht="15.6">
      <c r="B89" s="76" t="s">
        <v>18</v>
      </c>
      <c r="C89" s="79" t="s">
        <v>135</v>
      </c>
      <c r="D89" s="78" t="s">
        <v>136</v>
      </c>
      <c r="E89" s="77" t="s">
        <v>138</v>
      </c>
      <c r="F89" s="261"/>
      <c r="G89" s="261"/>
      <c r="H89" s="283"/>
      <c r="I89" s="283"/>
      <c r="J89" s="341"/>
      <c r="K89" s="343"/>
      <c r="L89" s="343"/>
      <c r="M89" s="343"/>
      <c r="N89" s="343"/>
      <c r="O89" s="343"/>
      <c r="P89" s="343"/>
      <c r="Q89" s="343"/>
      <c r="R89" s="341"/>
      <c r="S89" s="343"/>
      <c r="T89" s="343"/>
      <c r="U89" s="343"/>
      <c r="V89" s="343"/>
      <c r="W89" s="343"/>
      <c r="X89" s="343"/>
      <c r="Y89" s="343"/>
    </row>
    <row r="90" spans="2:29" ht="15.6">
      <c r="B90" s="76" t="s">
        <v>18</v>
      </c>
      <c r="C90" s="79" t="s">
        <v>135</v>
      </c>
      <c r="D90" s="78" t="s">
        <v>136</v>
      </c>
      <c r="E90" s="77" t="s">
        <v>139</v>
      </c>
      <c r="F90" s="261"/>
      <c r="G90" s="261"/>
      <c r="H90" s="283"/>
      <c r="I90" s="283"/>
      <c r="J90" s="341"/>
      <c r="K90" s="343"/>
      <c r="L90" s="343"/>
      <c r="M90" s="343"/>
      <c r="N90" s="343"/>
      <c r="O90" s="343"/>
      <c r="P90" s="343"/>
      <c r="Q90" s="343"/>
      <c r="R90" s="341"/>
      <c r="S90" s="343"/>
      <c r="T90" s="343"/>
      <c r="U90" s="343"/>
      <c r="V90" s="343"/>
      <c r="W90" s="343"/>
      <c r="X90" s="343"/>
      <c r="Y90" s="343"/>
    </row>
    <row r="91" spans="2:29" ht="15.6">
      <c r="B91" s="76" t="s">
        <v>18</v>
      </c>
      <c r="C91" s="79" t="s">
        <v>135</v>
      </c>
      <c r="D91" s="78" t="s">
        <v>136</v>
      </c>
      <c r="E91" s="77" t="s">
        <v>140</v>
      </c>
      <c r="F91" s="261"/>
      <c r="G91" s="261"/>
      <c r="H91" s="261"/>
      <c r="I91" s="261"/>
      <c r="J91" s="350"/>
      <c r="K91" s="346"/>
      <c r="L91" s="346"/>
      <c r="M91" s="346"/>
      <c r="N91" s="346"/>
      <c r="O91" s="346"/>
      <c r="P91" s="346"/>
      <c r="Q91" s="346"/>
      <c r="R91" s="350"/>
      <c r="S91" s="346"/>
      <c r="T91" s="346"/>
      <c r="U91" s="346"/>
      <c r="V91" s="346"/>
      <c r="W91" s="346"/>
      <c r="X91" s="346"/>
      <c r="Y91" s="346"/>
    </row>
    <row r="92" spans="2:29" ht="15.6">
      <c r="B92" s="96" t="s">
        <v>141</v>
      </c>
      <c r="C92" s="97" t="s">
        <v>135</v>
      </c>
      <c r="D92" s="98" t="s">
        <v>136</v>
      </c>
      <c r="E92" s="97" t="s">
        <v>121</v>
      </c>
      <c r="F92" s="319"/>
      <c r="G92" s="319"/>
      <c r="H92" s="319"/>
      <c r="I92" s="319"/>
      <c r="J92" s="351"/>
      <c r="K92" s="352"/>
      <c r="L92" s="353"/>
      <c r="M92" s="353"/>
      <c r="N92" s="351"/>
      <c r="O92" s="352"/>
      <c r="P92" s="353"/>
      <c r="Q92" s="353"/>
      <c r="R92" s="351"/>
      <c r="S92" s="352"/>
      <c r="T92" s="353"/>
      <c r="U92" s="353"/>
      <c r="V92" s="354"/>
      <c r="W92" s="352"/>
      <c r="X92" s="353"/>
      <c r="Y92" s="353"/>
    </row>
    <row r="93" spans="2:29">
      <c r="B93" s="45" t="s">
        <v>21</v>
      </c>
      <c r="C93" s="46" t="s">
        <v>14</v>
      </c>
      <c r="D93" s="47">
        <v>80</v>
      </c>
      <c r="E93" s="46" t="s">
        <v>31</v>
      </c>
      <c r="F93" s="304"/>
      <c r="G93" s="304"/>
      <c r="H93" s="304"/>
      <c r="I93" s="304"/>
      <c r="J93" s="304"/>
      <c r="K93" s="332"/>
      <c r="L93" s="332"/>
      <c r="M93" s="332"/>
      <c r="N93" s="332"/>
      <c r="O93" s="332"/>
      <c r="P93" s="332"/>
      <c r="Q93" s="332"/>
      <c r="R93" s="304"/>
      <c r="S93" s="332"/>
      <c r="T93" s="332"/>
      <c r="U93" s="332"/>
      <c r="V93" s="332"/>
      <c r="W93" s="332"/>
      <c r="X93" s="332"/>
      <c r="Y93" s="332"/>
    </row>
    <row r="94" spans="2:29">
      <c r="B94" s="45" t="s">
        <v>21</v>
      </c>
      <c r="C94" s="46" t="s">
        <v>14</v>
      </c>
      <c r="D94" s="47">
        <v>80</v>
      </c>
      <c r="E94" s="46" t="s">
        <v>118</v>
      </c>
      <c r="F94" s="304"/>
      <c r="G94" s="304"/>
      <c r="H94" s="304"/>
      <c r="I94" s="304"/>
      <c r="J94" s="304"/>
      <c r="K94" s="332"/>
      <c r="L94" s="332"/>
      <c r="M94" s="332"/>
      <c r="N94" s="332"/>
      <c r="O94" s="332"/>
      <c r="P94" s="332"/>
      <c r="Q94" s="332"/>
      <c r="R94" s="304"/>
      <c r="S94" s="332"/>
      <c r="T94" s="332"/>
      <c r="U94" s="332"/>
      <c r="V94" s="332"/>
      <c r="W94" s="332"/>
      <c r="X94" s="332"/>
      <c r="Y94" s="332"/>
    </row>
    <row r="95" spans="2:29">
      <c r="B95" s="45" t="s">
        <v>21</v>
      </c>
      <c r="C95" s="46" t="s">
        <v>14</v>
      </c>
      <c r="D95" s="47">
        <v>80</v>
      </c>
      <c r="E95" s="46" t="s">
        <v>119</v>
      </c>
      <c r="F95" s="304"/>
      <c r="G95" s="304"/>
      <c r="H95" s="304"/>
      <c r="I95" s="304"/>
      <c r="J95" s="304"/>
      <c r="K95" s="332"/>
      <c r="L95" s="332"/>
      <c r="M95" s="332"/>
      <c r="N95" s="332"/>
      <c r="O95" s="332"/>
      <c r="P95" s="332"/>
      <c r="Q95" s="332"/>
      <c r="R95" s="304"/>
      <c r="S95" s="332"/>
      <c r="T95" s="332"/>
      <c r="U95" s="332"/>
      <c r="V95" s="332"/>
      <c r="W95" s="332"/>
      <c r="X95" s="332"/>
      <c r="Y95" s="332"/>
    </row>
    <row r="96" spans="2:29">
      <c r="B96" s="45" t="s">
        <v>21</v>
      </c>
      <c r="C96" s="46" t="s">
        <v>14</v>
      </c>
      <c r="D96" s="47">
        <v>80</v>
      </c>
      <c r="E96" s="46" t="s">
        <v>34</v>
      </c>
      <c r="F96" s="304"/>
      <c r="G96" s="304"/>
      <c r="H96" s="304"/>
      <c r="I96" s="304"/>
      <c r="J96" s="304"/>
      <c r="K96" s="332"/>
      <c r="L96" s="332"/>
      <c r="M96" s="332"/>
      <c r="N96" s="332"/>
      <c r="O96" s="332"/>
      <c r="P96" s="332"/>
      <c r="Q96" s="332"/>
      <c r="R96" s="304"/>
      <c r="S96" s="332"/>
      <c r="T96" s="332"/>
      <c r="U96" s="332"/>
      <c r="V96" s="332"/>
      <c r="W96" s="332"/>
      <c r="X96" s="332"/>
      <c r="Y96" s="332"/>
    </row>
    <row r="97" spans="2:25" s="66" customFormat="1" ht="15.6">
      <c r="B97" s="54" t="s">
        <v>21</v>
      </c>
      <c r="C97" s="55" t="s">
        <v>14</v>
      </c>
      <c r="D97" s="56" t="s">
        <v>120</v>
      </c>
      <c r="E97" s="57" t="s">
        <v>121</v>
      </c>
      <c r="F97" s="307"/>
      <c r="G97" s="307"/>
      <c r="H97" s="307"/>
      <c r="I97" s="307"/>
      <c r="J97" s="333"/>
      <c r="K97" s="334"/>
      <c r="L97" s="335"/>
      <c r="M97" s="335"/>
      <c r="N97" s="335"/>
      <c r="O97" s="334"/>
      <c r="P97" s="335"/>
      <c r="Q97" s="335"/>
      <c r="R97" s="333"/>
      <c r="S97" s="334"/>
      <c r="T97" s="335"/>
      <c r="U97" s="335"/>
      <c r="V97" s="336"/>
      <c r="W97" s="334"/>
      <c r="X97" s="335"/>
      <c r="Y97" s="335"/>
    </row>
    <row r="98" spans="2:25">
      <c r="B98" s="45" t="s">
        <v>21</v>
      </c>
      <c r="C98" s="46" t="s">
        <v>14</v>
      </c>
      <c r="D98" s="47">
        <v>90</v>
      </c>
      <c r="E98" s="46" t="s">
        <v>31</v>
      </c>
      <c r="F98" s="304"/>
      <c r="G98" s="304"/>
      <c r="H98" s="304"/>
      <c r="I98" s="304"/>
      <c r="J98" s="304"/>
      <c r="K98" s="332"/>
      <c r="L98" s="332"/>
      <c r="M98" s="332"/>
      <c r="N98" s="332"/>
      <c r="O98" s="332"/>
      <c r="P98" s="332"/>
      <c r="Q98" s="332"/>
      <c r="R98" s="304"/>
      <c r="S98" s="332"/>
      <c r="T98" s="332"/>
      <c r="U98" s="332"/>
      <c r="V98" s="332"/>
      <c r="W98" s="332"/>
      <c r="X98" s="332"/>
      <c r="Y98" s="332"/>
    </row>
    <row r="99" spans="2:25">
      <c r="B99" s="45" t="s">
        <v>21</v>
      </c>
      <c r="C99" s="46" t="s">
        <v>14</v>
      </c>
      <c r="D99" s="47">
        <v>90</v>
      </c>
      <c r="E99" s="46" t="s">
        <v>118</v>
      </c>
      <c r="F99" s="304"/>
      <c r="G99" s="304"/>
      <c r="H99" s="304"/>
      <c r="I99" s="304"/>
      <c r="J99" s="304"/>
      <c r="K99" s="332"/>
      <c r="L99" s="332"/>
      <c r="M99" s="332"/>
      <c r="N99" s="332"/>
      <c r="O99" s="332"/>
      <c r="P99" s="332"/>
      <c r="Q99" s="332"/>
      <c r="R99" s="304"/>
      <c r="S99" s="332"/>
      <c r="T99" s="332"/>
      <c r="U99" s="332"/>
      <c r="V99" s="332"/>
      <c r="W99" s="332"/>
      <c r="X99" s="332"/>
      <c r="Y99" s="332"/>
    </row>
    <row r="100" spans="2:25">
      <c r="B100" s="45" t="s">
        <v>21</v>
      </c>
      <c r="C100" s="46" t="s">
        <v>14</v>
      </c>
      <c r="D100" s="47">
        <v>90</v>
      </c>
      <c r="E100" s="46" t="s">
        <v>119</v>
      </c>
      <c r="F100" s="304"/>
      <c r="G100" s="304"/>
      <c r="H100" s="304"/>
      <c r="I100" s="304"/>
      <c r="J100" s="304"/>
      <c r="K100" s="332"/>
      <c r="L100" s="332"/>
      <c r="M100" s="332"/>
      <c r="N100" s="332"/>
      <c r="O100" s="332"/>
      <c r="P100" s="332"/>
      <c r="Q100" s="332"/>
      <c r="R100" s="304"/>
      <c r="S100" s="332"/>
      <c r="T100" s="332"/>
      <c r="U100" s="332"/>
      <c r="V100" s="332"/>
      <c r="W100" s="332"/>
      <c r="X100" s="332"/>
      <c r="Y100" s="332"/>
    </row>
    <row r="101" spans="2:25">
      <c r="B101" s="45" t="s">
        <v>21</v>
      </c>
      <c r="C101" s="46" t="s">
        <v>14</v>
      </c>
      <c r="D101" s="47">
        <v>90</v>
      </c>
      <c r="E101" s="46" t="s">
        <v>34</v>
      </c>
      <c r="F101" s="304"/>
      <c r="G101" s="304"/>
      <c r="H101" s="304"/>
      <c r="I101" s="304"/>
      <c r="J101" s="304"/>
      <c r="K101" s="332"/>
      <c r="L101" s="332"/>
      <c r="M101" s="332"/>
      <c r="N101" s="332"/>
      <c r="O101" s="332"/>
      <c r="P101" s="332"/>
      <c r="Q101" s="332"/>
      <c r="R101" s="304"/>
      <c r="S101" s="332"/>
      <c r="T101" s="332"/>
      <c r="U101" s="332"/>
      <c r="V101" s="332"/>
      <c r="W101" s="332"/>
      <c r="X101" s="332"/>
      <c r="Y101" s="332"/>
    </row>
    <row r="102" spans="2:25" s="66" customFormat="1" ht="15.6">
      <c r="B102" s="54" t="s">
        <v>21</v>
      </c>
      <c r="C102" s="55" t="s">
        <v>14</v>
      </c>
      <c r="D102" s="56" t="s">
        <v>122</v>
      </c>
      <c r="E102" s="57" t="s">
        <v>121</v>
      </c>
      <c r="F102" s="307"/>
      <c r="G102" s="307"/>
      <c r="H102" s="307"/>
      <c r="I102" s="307"/>
      <c r="J102" s="333"/>
      <c r="K102" s="334"/>
      <c r="L102" s="335"/>
      <c r="M102" s="335"/>
      <c r="N102" s="335"/>
      <c r="O102" s="334"/>
      <c r="P102" s="335"/>
      <c r="Q102" s="335"/>
      <c r="R102" s="333"/>
      <c r="S102" s="334"/>
      <c r="T102" s="335"/>
      <c r="U102" s="335"/>
      <c r="V102" s="336"/>
      <c r="W102" s="334"/>
      <c r="X102" s="335"/>
      <c r="Y102" s="335"/>
    </row>
    <row r="103" spans="2:25">
      <c r="B103" s="45" t="s">
        <v>21</v>
      </c>
      <c r="C103" s="46" t="s">
        <v>14</v>
      </c>
      <c r="D103" s="47">
        <v>100</v>
      </c>
      <c r="E103" s="46" t="s">
        <v>31</v>
      </c>
      <c r="F103" s="304"/>
      <c r="G103" s="304"/>
      <c r="H103" s="304"/>
      <c r="I103" s="304"/>
      <c r="J103" s="304"/>
      <c r="K103" s="332"/>
      <c r="L103" s="332"/>
      <c r="M103" s="332"/>
      <c r="N103" s="332"/>
      <c r="O103" s="332"/>
      <c r="P103" s="332"/>
      <c r="Q103" s="332"/>
      <c r="R103" s="304"/>
      <c r="S103" s="332"/>
      <c r="T103" s="332"/>
      <c r="U103" s="332"/>
      <c r="V103" s="332"/>
      <c r="W103" s="332"/>
      <c r="X103" s="332"/>
      <c r="Y103" s="332"/>
    </row>
    <row r="104" spans="2:25">
      <c r="B104" s="45" t="s">
        <v>21</v>
      </c>
      <c r="C104" s="46" t="s">
        <v>14</v>
      </c>
      <c r="D104" s="47">
        <v>100</v>
      </c>
      <c r="E104" s="46" t="s">
        <v>118</v>
      </c>
      <c r="F104" s="304"/>
      <c r="G104" s="304"/>
      <c r="H104" s="304"/>
      <c r="I104" s="304"/>
      <c r="J104" s="304"/>
      <c r="K104" s="332"/>
      <c r="L104" s="332"/>
      <c r="M104" s="332"/>
      <c r="N104" s="332"/>
      <c r="O104" s="332"/>
      <c r="P104" s="332"/>
      <c r="Q104" s="332"/>
      <c r="R104" s="304"/>
      <c r="S104" s="332"/>
      <c r="T104" s="332"/>
      <c r="U104" s="332"/>
      <c r="V104" s="332"/>
      <c r="W104" s="332"/>
      <c r="X104" s="332"/>
      <c r="Y104" s="332"/>
    </row>
    <row r="105" spans="2:25">
      <c r="B105" s="45" t="s">
        <v>21</v>
      </c>
      <c r="C105" s="46" t="s">
        <v>14</v>
      </c>
      <c r="D105" s="47">
        <v>100</v>
      </c>
      <c r="E105" s="46" t="s">
        <v>119</v>
      </c>
      <c r="F105" s="304"/>
      <c r="G105" s="304"/>
      <c r="H105" s="304"/>
      <c r="I105" s="304"/>
      <c r="J105" s="304"/>
      <c r="K105" s="332"/>
      <c r="L105" s="332"/>
      <c r="M105" s="332"/>
      <c r="N105" s="332"/>
      <c r="O105" s="332"/>
      <c r="P105" s="332"/>
      <c r="Q105" s="332"/>
      <c r="R105" s="304"/>
      <c r="S105" s="332"/>
      <c r="T105" s="332"/>
      <c r="U105" s="332"/>
      <c r="V105" s="332"/>
      <c r="W105" s="332"/>
      <c r="X105" s="332"/>
      <c r="Y105" s="332"/>
    </row>
    <row r="106" spans="2:25">
      <c r="B106" s="45" t="s">
        <v>21</v>
      </c>
      <c r="C106" s="46" t="s">
        <v>14</v>
      </c>
      <c r="D106" s="47">
        <v>100</v>
      </c>
      <c r="E106" s="46" t="s">
        <v>34</v>
      </c>
      <c r="F106" s="304"/>
      <c r="G106" s="304"/>
      <c r="H106" s="304"/>
      <c r="I106" s="304"/>
      <c r="J106" s="304"/>
      <c r="K106" s="332"/>
      <c r="L106" s="332"/>
      <c r="M106" s="332"/>
      <c r="N106" s="332"/>
      <c r="O106" s="332"/>
      <c r="P106" s="332"/>
      <c r="Q106" s="332"/>
      <c r="R106" s="304"/>
      <c r="S106" s="332"/>
      <c r="T106" s="332"/>
      <c r="U106" s="332"/>
      <c r="V106" s="332"/>
      <c r="W106" s="332"/>
      <c r="X106" s="332"/>
      <c r="Y106" s="332"/>
    </row>
    <row r="107" spans="2:25" s="66" customFormat="1" ht="15.6">
      <c r="B107" s="54" t="s">
        <v>21</v>
      </c>
      <c r="C107" s="55" t="s">
        <v>14</v>
      </c>
      <c r="D107" s="56" t="s">
        <v>123</v>
      </c>
      <c r="E107" s="57" t="s">
        <v>121</v>
      </c>
      <c r="F107" s="307"/>
      <c r="G107" s="307"/>
      <c r="H107" s="307"/>
      <c r="I107" s="307"/>
      <c r="J107" s="333"/>
      <c r="K107" s="334"/>
      <c r="L107" s="335"/>
      <c r="M107" s="335"/>
      <c r="N107" s="335"/>
      <c r="O107" s="334"/>
      <c r="P107" s="335"/>
      <c r="Q107" s="335"/>
      <c r="R107" s="333"/>
      <c r="S107" s="334"/>
      <c r="T107" s="335"/>
      <c r="U107" s="335"/>
      <c r="V107" s="336"/>
      <c r="W107" s="334"/>
      <c r="X107" s="335"/>
      <c r="Y107" s="335"/>
    </row>
    <row r="108" spans="2:25">
      <c r="B108" s="45" t="s">
        <v>21</v>
      </c>
      <c r="C108" s="46" t="s">
        <v>14</v>
      </c>
      <c r="D108" s="47">
        <v>110</v>
      </c>
      <c r="E108" s="46" t="s">
        <v>31</v>
      </c>
      <c r="F108" s="304"/>
      <c r="G108" s="304"/>
      <c r="H108" s="304"/>
      <c r="I108" s="304"/>
      <c r="J108" s="304"/>
      <c r="K108" s="332"/>
      <c r="L108" s="332"/>
      <c r="M108" s="332"/>
      <c r="N108" s="332"/>
      <c r="O108" s="332"/>
      <c r="P108" s="332"/>
      <c r="Q108" s="332"/>
      <c r="R108" s="304"/>
      <c r="S108" s="332"/>
      <c r="T108" s="332"/>
      <c r="U108" s="332"/>
      <c r="V108" s="332"/>
      <c r="W108" s="332"/>
      <c r="X108" s="332"/>
      <c r="Y108" s="332"/>
    </row>
    <row r="109" spans="2:25">
      <c r="B109" s="45" t="s">
        <v>21</v>
      </c>
      <c r="C109" s="46" t="s">
        <v>14</v>
      </c>
      <c r="D109" s="47">
        <v>110</v>
      </c>
      <c r="E109" s="46" t="s">
        <v>118</v>
      </c>
      <c r="F109" s="304"/>
      <c r="G109" s="304"/>
      <c r="H109" s="304"/>
      <c r="I109" s="304"/>
      <c r="J109" s="304"/>
      <c r="K109" s="332"/>
      <c r="L109" s="332"/>
      <c r="M109" s="332"/>
      <c r="N109" s="332"/>
      <c r="O109" s="332"/>
      <c r="P109" s="332"/>
      <c r="Q109" s="332"/>
      <c r="R109" s="304"/>
      <c r="S109" s="332"/>
      <c r="T109" s="332"/>
      <c r="U109" s="332"/>
      <c r="V109" s="332"/>
      <c r="W109" s="332"/>
      <c r="X109" s="332"/>
      <c r="Y109" s="332"/>
    </row>
    <row r="110" spans="2:25">
      <c r="B110" s="45" t="s">
        <v>21</v>
      </c>
      <c r="C110" s="46" t="s">
        <v>14</v>
      </c>
      <c r="D110" s="47">
        <v>110</v>
      </c>
      <c r="E110" s="46" t="s">
        <v>119</v>
      </c>
      <c r="F110" s="304"/>
      <c r="G110" s="304"/>
      <c r="H110" s="304"/>
      <c r="I110" s="304"/>
      <c r="J110" s="304"/>
      <c r="K110" s="332"/>
      <c r="L110" s="332"/>
      <c r="M110" s="332"/>
      <c r="N110" s="332"/>
      <c r="O110" s="332"/>
      <c r="P110" s="332"/>
      <c r="Q110" s="332"/>
      <c r="R110" s="304"/>
      <c r="S110" s="332"/>
      <c r="T110" s="332"/>
      <c r="U110" s="332"/>
      <c r="V110" s="332"/>
      <c r="W110" s="332"/>
      <c r="X110" s="332"/>
      <c r="Y110" s="332"/>
    </row>
    <row r="111" spans="2:25">
      <c r="B111" s="45" t="s">
        <v>21</v>
      </c>
      <c r="C111" s="46" t="s">
        <v>14</v>
      </c>
      <c r="D111" s="47">
        <v>110</v>
      </c>
      <c r="E111" s="46" t="s">
        <v>34</v>
      </c>
      <c r="F111" s="304"/>
      <c r="G111" s="304"/>
      <c r="H111" s="304"/>
      <c r="I111" s="304"/>
      <c r="J111" s="304"/>
      <c r="K111" s="332"/>
      <c r="L111" s="332"/>
      <c r="M111" s="332"/>
      <c r="N111" s="332"/>
      <c r="O111" s="332"/>
      <c r="P111" s="332"/>
      <c r="Q111" s="332"/>
      <c r="R111" s="304"/>
      <c r="S111" s="332"/>
      <c r="T111" s="332"/>
      <c r="U111" s="332"/>
      <c r="V111" s="332"/>
      <c r="W111" s="332"/>
      <c r="X111" s="332"/>
      <c r="Y111" s="332"/>
    </row>
    <row r="112" spans="2:25" s="66" customFormat="1" ht="15.6">
      <c r="B112" s="54" t="s">
        <v>21</v>
      </c>
      <c r="C112" s="55" t="s">
        <v>14</v>
      </c>
      <c r="D112" s="56" t="s">
        <v>124</v>
      </c>
      <c r="E112" s="57" t="s">
        <v>121</v>
      </c>
      <c r="F112" s="307"/>
      <c r="G112" s="307"/>
      <c r="H112" s="307"/>
      <c r="I112" s="307"/>
      <c r="J112" s="333"/>
      <c r="K112" s="334"/>
      <c r="L112" s="335"/>
      <c r="M112" s="335"/>
      <c r="N112" s="335"/>
      <c r="O112" s="334"/>
      <c r="P112" s="335"/>
      <c r="Q112" s="335"/>
      <c r="R112" s="333"/>
      <c r="S112" s="334"/>
      <c r="T112" s="335"/>
      <c r="U112" s="335"/>
      <c r="V112" s="336"/>
      <c r="W112" s="334"/>
      <c r="X112" s="335"/>
      <c r="Y112" s="335"/>
    </row>
    <row r="113" spans="2:29">
      <c r="B113" s="45" t="s">
        <v>21</v>
      </c>
      <c r="C113" s="46" t="s">
        <v>14</v>
      </c>
      <c r="D113" s="47">
        <v>120</v>
      </c>
      <c r="E113" s="46" t="s">
        <v>31</v>
      </c>
      <c r="F113" s="304"/>
      <c r="G113" s="304"/>
      <c r="H113" s="304"/>
      <c r="I113" s="304"/>
      <c r="J113" s="304"/>
      <c r="K113" s="332"/>
      <c r="L113" s="332"/>
      <c r="M113" s="332"/>
      <c r="N113" s="332"/>
      <c r="O113" s="332"/>
      <c r="P113" s="332"/>
      <c r="Q113" s="332"/>
      <c r="R113" s="304"/>
      <c r="S113" s="332"/>
      <c r="T113" s="332"/>
      <c r="U113" s="332"/>
      <c r="V113" s="332"/>
      <c r="W113" s="332"/>
      <c r="X113" s="332"/>
      <c r="Y113" s="332"/>
    </row>
    <row r="114" spans="2:29">
      <c r="B114" s="45" t="s">
        <v>21</v>
      </c>
      <c r="C114" s="46" t="s">
        <v>14</v>
      </c>
      <c r="D114" s="47">
        <v>120</v>
      </c>
      <c r="E114" s="46" t="s">
        <v>118</v>
      </c>
      <c r="F114" s="304"/>
      <c r="G114" s="304"/>
      <c r="H114" s="304"/>
      <c r="I114" s="304"/>
      <c r="J114" s="304"/>
      <c r="K114" s="332"/>
      <c r="L114" s="332"/>
      <c r="M114" s="332"/>
      <c r="N114" s="332"/>
      <c r="O114" s="332"/>
      <c r="P114" s="332"/>
      <c r="Q114" s="332"/>
      <c r="R114" s="304"/>
      <c r="S114" s="332"/>
      <c r="T114" s="332"/>
      <c r="U114" s="332"/>
      <c r="V114" s="332"/>
      <c r="W114" s="332"/>
      <c r="X114" s="332"/>
      <c r="Y114" s="332"/>
    </row>
    <row r="115" spans="2:29">
      <c r="B115" s="45" t="s">
        <v>21</v>
      </c>
      <c r="C115" s="46" t="s">
        <v>14</v>
      </c>
      <c r="D115" s="47">
        <v>120</v>
      </c>
      <c r="E115" s="46" t="s">
        <v>119</v>
      </c>
      <c r="F115" s="304"/>
      <c r="G115" s="304"/>
      <c r="H115" s="304"/>
      <c r="I115" s="304"/>
      <c r="J115" s="304"/>
      <c r="K115" s="332"/>
      <c r="L115" s="332"/>
      <c r="M115" s="332"/>
      <c r="N115" s="332"/>
      <c r="O115" s="332"/>
      <c r="P115" s="332"/>
      <c r="Q115" s="332"/>
      <c r="R115" s="304"/>
      <c r="S115" s="332"/>
      <c r="T115" s="332"/>
      <c r="U115" s="332"/>
      <c r="V115" s="332"/>
      <c r="W115" s="332"/>
      <c r="X115" s="332"/>
      <c r="Y115" s="332"/>
    </row>
    <row r="116" spans="2:29">
      <c r="B116" s="45" t="s">
        <v>21</v>
      </c>
      <c r="C116" s="46" t="s">
        <v>14</v>
      </c>
      <c r="D116" s="47">
        <v>120</v>
      </c>
      <c r="E116" s="46" t="s">
        <v>34</v>
      </c>
      <c r="F116" s="304"/>
      <c r="G116" s="304"/>
      <c r="H116" s="304"/>
      <c r="I116" s="304"/>
      <c r="J116" s="304"/>
      <c r="K116" s="332"/>
      <c r="L116" s="332"/>
      <c r="M116" s="332"/>
      <c r="N116" s="332"/>
      <c r="O116" s="332"/>
      <c r="P116" s="332"/>
      <c r="Q116" s="332"/>
      <c r="R116" s="304"/>
      <c r="S116" s="332"/>
      <c r="T116" s="332"/>
      <c r="U116" s="332"/>
      <c r="V116" s="332"/>
      <c r="W116" s="332"/>
      <c r="X116" s="332"/>
      <c r="Y116" s="332"/>
    </row>
    <row r="117" spans="2:29" s="66" customFormat="1" ht="15.6">
      <c r="B117" s="54" t="s">
        <v>21</v>
      </c>
      <c r="C117" s="55" t="s">
        <v>14</v>
      </c>
      <c r="D117" s="56" t="s">
        <v>125</v>
      </c>
      <c r="E117" s="57" t="s">
        <v>121</v>
      </c>
      <c r="F117" s="307"/>
      <c r="G117" s="307"/>
      <c r="H117" s="307"/>
      <c r="I117" s="307"/>
      <c r="J117" s="333"/>
      <c r="K117" s="334"/>
      <c r="L117" s="335"/>
      <c r="M117" s="335"/>
      <c r="N117" s="335"/>
      <c r="O117" s="334"/>
      <c r="P117" s="335"/>
      <c r="Q117" s="335"/>
      <c r="R117" s="333"/>
      <c r="S117" s="334"/>
      <c r="T117" s="335"/>
      <c r="U117" s="335"/>
      <c r="V117" s="336"/>
      <c r="W117" s="334"/>
      <c r="X117" s="335"/>
      <c r="Y117" s="335"/>
    </row>
    <row r="118" spans="2:29">
      <c r="B118" s="45" t="s">
        <v>21</v>
      </c>
      <c r="C118" s="46" t="s">
        <v>14</v>
      </c>
      <c r="D118" s="47">
        <v>130</v>
      </c>
      <c r="E118" s="46" t="s">
        <v>31</v>
      </c>
      <c r="F118" s="304"/>
      <c r="G118" s="304"/>
      <c r="H118" s="304"/>
      <c r="I118" s="304"/>
      <c r="J118" s="304"/>
      <c r="K118" s="332"/>
      <c r="L118" s="332"/>
      <c r="M118" s="332"/>
      <c r="N118" s="332"/>
      <c r="O118" s="332"/>
      <c r="P118" s="332"/>
      <c r="Q118" s="332"/>
      <c r="R118" s="304"/>
      <c r="S118" s="332"/>
      <c r="T118" s="332"/>
      <c r="U118" s="332"/>
      <c r="V118" s="332"/>
      <c r="W118" s="332"/>
      <c r="X118" s="332"/>
      <c r="Y118" s="332"/>
    </row>
    <row r="119" spans="2:29">
      <c r="B119" s="45" t="s">
        <v>21</v>
      </c>
      <c r="C119" s="46" t="s">
        <v>14</v>
      </c>
      <c r="D119" s="47">
        <v>130</v>
      </c>
      <c r="E119" s="46" t="s">
        <v>118</v>
      </c>
      <c r="F119" s="304"/>
      <c r="G119" s="304"/>
      <c r="H119" s="304"/>
      <c r="I119" s="304"/>
      <c r="J119" s="304"/>
      <c r="K119" s="332"/>
      <c r="L119" s="332"/>
      <c r="M119" s="332"/>
      <c r="N119" s="332"/>
      <c r="O119" s="332"/>
      <c r="P119" s="332"/>
      <c r="Q119" s="332"/>
      <c r="R119" s="304"/>
      <c r="S119" s="332"/>
      <c r="T119" s="332"/>
      <c r="U119" s="332"/>
      <c r="V119" s="332"/>
      <c r="W119" s="332"/>
      <c r="X119" s="332"/>
      <c r="Y119" s="332"/>
    </row>
    <row r="120" spans="2:29">
      <c r="B120" s="45" t="s">
        <v>21</v>
      </c>
      <c r="C120" s="46" t="s">
        <v>14</v>
      </c>
      <c r="D120" s="47">
        <v>130</v>
      </c>
      <c r="E120" s="46" t="s">
        <v>119</v>
      </c>
      <c r="F120" s="304"/>
      <c r="G120" s="304"/>
      <c r="H120" s="304"/>
      <c r="I120" s="304"/>
      <c r="J120" s="304"/>
      <c r="K120" s="332"/>
      <c r="L120" s="332"/>
      <c r="M120" s="332"/>
      <c r="N120" s="332"/>
      <c r="O120" s="332"/>
      <c r="P120" s="332"/>
      <c r="Q120" s="332"/>
      <c r="R120" s="304"/>
      <c r="S120" s="332"/>
      <c r="T120" s="332"/>
      <c r="U120" s="332"/>
      <c r="V120" s="332"/>
      <c r="W120" s="332"/>
      <c r="X120" s="332"/>
      <c r="Y120" s="332"/>
    </row>
    <row r="121" spans="2:29">
      <c r="B121" s="45" t="s">
        <v>21</v>
      </c>
      <c r="C121" s="46" t="s">
        <v>14</v>
      </c>
      <c r="D121" s="47">
        <v>130</v>
      </c>
      <c r="E121" s="46" t="s">
        <v>34</v>
      </c>
      <c r="F121" s="304"/>
      <c r="G121" s="304"/>
      <c r="H121" s="304"/>
      <c r="I121" s="304"/>
      <c r="J121" s="304"/>
      <c r="K121" s="332"/>
      <c r="L121" s="332"/>
      <c r="M121" s="332"/>
      <c r="N121" s="332"/>
      <c r="O121" s="332"/>
      <c r="P121" s="332"/>
      <c r="Q121" s="332"/>
      <c r="R121" s="304"/>
      <c r="S121" s="332"/>
      <c r="T121" s="332"/>
      <c r="U121" s="332"/>
      <c r="V121" s="332"/>
      <c r="W121" s="332"/>
      <c r="X121" s="332"/>
      <c r="Y121" s="332"/>
    </row>
    <row r="122" spans="2:29" s="66" customFormat="1" ht="15.6">
      <c r="B122" s="54" t="s">
        <v>21</v>
      </c>
      <c r="C122" s="55" t="s">
        <v>14</v>
      </c>
      <c r="D122" s="56" t="s">
        <v>126</v>
      </c>
      <c r="E122" s="57" t="s">
        <v>121</v>
      </c>
      <c r="F122" s="307"/>
      <c r="G122" s="307"/>
      <c r="H122" s="307"/>
      <c r="I122" s="307"/>
      <c r="J122" s="333"/>
      <c r="K122" s="334"/>
      <c r="L122" s="335"/>
      <c r="M122" s="335"/>
      <c r="N122" s="335"/>
      <c r="O122" s="334"/>
      <c r="P122" s="335"/>
      <c r="Q122" s="335"/>
      <c r="R122" s="333"/>
      <c r="S122" s="334"/>
      <c r="T122" s="335"/>
      <c r="U122" s="335"/>
      <c r="V122" s="336"/>
      <c r="W122" s="334"/>
      <c r="X122" s="335"/>
      <c r="Y122" s="335"/>
    </row>
    <row r="123" spans="2:29" ht="15.6">
      <c r="B123" s="54" t="s">
        <v>21</v>
      </c>
      <c r="C123" s="55" t="s">
        <v>14</v>
      </c>
      <c r="D123" s="67" t="s">
        <v>127</v>
      </c>
      <c r="E123" s="68" t="s">
        <v>31</v>
      </c>
      <c r="F123" s="466">
        <v>10</v>
      </c>
      <c r="G123" s="720">
        <v>5532</v>
      </c>
      <c r="H123" s="720">
        <v>6734</v>
      </c>
      <c r="I123" s="721">
        <v>8.3912023391580735E-4</v>
      </c>
      <c r="J123" s="720">
        <v>123.52791443823602</v>
      </c>
      <c r="K123" s="722">
        <v>8.4418618676092088</v>
      </c>
      <c r="L123" s="720">
        <v>118.29559424417911</v>
      </c>
      <c r="M123" s="720">
        <v>128.76023463229293</v>
      </c>
      <c r="N123" s="467">
        <v>21.875222596053131</v>
      </c>
      <c r="O123" s="722">
        <v>1.8035529208637102</v>
      </c>
      <c r="P123" s="467">
        <v>20.757368914379697</v>
      </c>
      <c r="Q123" s="467">
        <v>22.993076277726566</v>
      </c>
      <c r="R123" s="720">
        <v>144.49362540011265</v>
      </c>
      <c r="S123" s="722">
        <v>10.569801739803991</v>
      </c>
      <c r="T123" s="720">
        <v>137.94239440893119</v>
      </c>
      <c r="U123" s="720">
        <v>151.0448563912941</v>
      </c>
      <c r="V123" s="471">
        <v>0.45570826739665904</v>
      </c>
      <c r="W123" s="723">
        <v>0.16332666836446585</v>
      </c>
      <c r="X123" s="728">
        <v>0.44258402302497879</v>
      </c>
      <c r="Y123" s="728">
        <v>0.46883251176833929</v>
      </c>
      <c r="AA123" s="66"/>
      <c r="AC123" s="66"/>
    </row>
    <row r="124" spans="2:29" ht="15.6">
      <c r="B124" s="54" t="s">
        <v>21</v>
      </c>
      <c r="C124" s="55" t="s">
        <v>14</v>
      </c>
      <c r="D124" s="67" t="s">
        <v>127</v>
      </c>
      <c r="E124" s="68" t="s">
        <v>118</v>
      </c>
      <c r="F124" s="307"/>
      <c r="G124" s="307"/>
      <c r="H124" s="307"/>
      <c r="I124" s="307"/>
      <c r="J124" s="333"/>
      <c r="K124" s="338"/>
      <c r="L124" s="335"/>
      <c r="M124" s="335"/>
      <c r="N124" s="335"/>
      <c r="O124" s="338"/>
      <c r="P124" s="335"/>
      <c r="Q124" s="335"/>
      <c r="R124" s="333"/>
      <c r="S124" s="338"/>
      <c r="T124" s="335"/>
      <c r="U124" s="335"/>
      <c r="V124" s="336"/>
      <c r="W124" s="338"/>
      <c r="X124" s="335"/>
      <c r="Y124" s="335"/>
      <c r="AA124" s="66"/>
      <c r="AC124" s="66"/>
    </row>
    <row r="125" spans="2:29" ht="15.6">
      <c r="B125" s="54" t="s">
        <v>21</v>
      </c>
      <c r="C125" s="55" t="s">
        <v>14</v>
      </c>
      <c r="D125" s="67" t="s">
        <v>127</v>
      </c>
      <c r="E125" s="68" t="s">
        <v>119</v>
      </c>
      <c r="F125" s="466">
        <v>10</v>
      </c>
      <c r="G125" s="720">
        <v>1105</v>
      </c>
      <c r="H125" s="720">
        <v>1231</v>
      </c>
      <c r="I125" s="721">
        <v>7.9892661033893579E-4</v>
      </c>
      <c r="J125" s="720">
        <v>93.528004477815841</v>
      </c>
      <c r="K125" s="722">
        <v>7.3654303959904226</v>
      </c>
      <c r="L125" s="720">
        <v>88.962863422057779</v>
      </c>
      <c r="M125" s="720">
        <v>98.093145533573903</v>
      </c>
      <c r="N125" s="467">
        <v>13.328289791915974</v>
      </c>
      <c r="O125" s="722">
        <v>4.8463802903024309</v>
      </c>
      <c r="P125" s="467">
        <v>10.324472167474045</v>
      </c>
      <c r="Q125" s="467">
        <v>16.332107416357903</v>
      </c>
      <c r="R125" s="720">
        <v>102.86859250352828</v>
      </c>
      <c r="S125" s="722">
        <v>11.757698984892867</v>
      </c>
      <c r="T125" s="720">
        <v>95.581095171885693</v>
      </c>
      <c r="U125" s="720">
        <v>110.15608983517086</v>
      </c>
      <c r="V125" s="471">
        <v>0.47738735981452463</v>
      </c>
      <c r="W125" s="723">
        <v>0.31112042798383166</v>
      </c>
      <c r="X125" s="728">
        <v>0.44793633952130496</v>
      </c>
      <c r="Y125" s="728">
        <v>0.50683838010774429</v>
      </c>
      <c r="AA125" s="66"/>
      <c r="AC125" s="66"/>
    </row>
    <row r="126" spans="2:29" ht="15.6">
      <c r="B126" s="54" t="s">
        <v>21</v>
      </c>
      <c r="C126" s="55" t="s">
        <v>14</v>
      </c>
      <c r="D126" s="67" t="s">
        <v>127</v>
      </c>
      <c r="E126" s="68" t="s">
        <v>34</v>
      </c>
      <c r="F126" s="307"/>
      <c r="G126" s="307"/>
      <c r="H126" s="307"/>
      <c r="I126" s="307"/>
      <c r="J126" s="333"/>
      <c r="K126" s="338"/>
      <c r="L126" s="335"/>
      <c r="M126" s="335"/>
      <c r="N126" s="335"/>
      <c r="O126" s="338"/>
      <c r="P126" s="335"/>
      <c r="Q126" s="335"/>
      <c r="R126" s="333"/>
      <c r="S126" s="338"/>
      <c r="T126" s="335"/>
      <c r="U126" s="335"/>
      <c r="V126" s="336"/>
      <c r="W126" s="338"/>
      <c r="X126" s="335"/>
      <c r="Y126" s="335"/>
      <c r="AA126" s="66"/>
      <c r="AC126" s="66"/>
    </row>
    <row r="127" spans="2:29" s="66" customFormat="1" ht="15.6">
      <c r="B127" s="76" t="s">
        <v>21</v>
      </c>
      <c r="C127" s="77" t="s">
        <v>128</v>
      </c>
      <c r="D127" s="78" t="s">
        <v>127</v>
      </c>
      <c r="E127" s="79" t="s">
        <v>121</v>
      </c>
      <c r="F127" s="473">
        <v>10</v>
      </c>
      <c r="G127" s="667">
        <v>6637</v>
      </c>
      <c r="H127" s="667">
        <v>7965</v>
      </c>
      <c r="I127" s="724">
        <v>8.3265267386226039E-4</v>
      </c>
      <c r="J127" s="667">
        <v>117.52556887519606</v>
      </c>
      <c r="K127" s="725">
        <v>9.3460661804722331</v>
      </c>
      <c r="L127" s="667">
        <v>111.73281704177539</v>
      </c>
      <c r="M127" s="667">
        <v>123.31832070861672</v>
      </c>
      <c r="N127" s="474">
        <v>23.509848343191248</v>
      </c>
      <c r="O127" s="725">
        <v>2.0765875123810766</v>
      </c>
      <c r="P127" s="474">
        <v>22.222766068432936</v>
      </c>
      <c r="Q127" s="474">
        <v>24.79693061794956</v>
      </c>
      <c r="R127" s="667">
        <v>141.24978688976671</v>
      </c>
      <c r="S127" s="725">
        <v>11.523258190947708</v>
      </c>
      <c r="T127" s="667">
        <v>134.10759746764782</v>
      </c>
      <c r="U127" s="667">
        <v>148.3919763118856</v>
      </c>
      <c r="V127" s="478">
        <v>0.54936877434317111</v>
      </c>
      <c r="W127" s="726">
        <v>0.16093772427028621</v>
      </c>
      <c r="X127" s="727">
        <v>0.53739826061644036</v>
      </c>
      <c r="Y127" s="727">
        <v>0.56133928806990185</v>
      </c>
    </row>
    <row r="128" spans="2:29">
      <c r="B128" s="45" t="s">
        <v>21</v>
      </c>
      <c r="C128" s="46" t="s">
        <v>12</v>
      </c>
      <c r="D128" s="47">
        <v>60</v>
      </c>
      <c r="E128" s="46" t="s">
        <v>31</v>
      </c>
      <c r="F128" s="304"/>
      <c r="G128" s="304"/>
      <c r="H128" s="304"/>
      <c r="I128" s="304"/>
      <c r="J128" s="304"/>
      <c r="K128" s="332"/>
      <c r="L128" s="332"/>
      <c r="M128" s="332"/>
      <c r="N128" s="332"/>
      <c r="O128" s="332"/>
      <c r="P128" s="332"/>
      <c r="Q128" s="332"/>
      <c r="R128" s="304"/>
      <c r="S128" s="332"/>
      <c r="T128" s="332"/>
      <c r="U128" s="332"/>
      <c r="V128" s="332"/>
      <c r="W128" s="332"/>
      <c r="X128" s="332"/>
      <c r="Y128" s="332"/>
    </row>
    <row r="129" spans="2:29">
      <c r="B129" s="45" t="s">
        <v>21</v>
      </c>
      <c r="C129" s="46" t="s">
        <v>12</v>
      </c>
      <c r="D129" s="47">
        <v>60</v>
      </c>
      <c r="E129" s="46" t="s">
        <v>118</v>
      </c>
      <c r="F129" s="304"/>
      <c r="G129" s="304"/>
      <c r="H129" s="304"/>
      <c r="I129" s="304"/>
      <c r="J129" s="304"/>
      <c r="K129" s="332"/>
      <c r="L129" s="332"/>
      <c r="M129" s="332"/>
      <c r="N129" s="332"/>
      <c r="O129" s="332"/>
      <c r="P129" s="332"/>
      <c r="Q129" s="332"/>
      <c r="R129" s="304"/>
      <c r="S129" s="332"/>
      <c r="T129" s="332"/>
      <c r="U129" s="332"/>
      <c r="V129" s="332"/>
      <c r="W129" s="332"/>
      <c r="X129" s="332"/>
      <c r="Y129" s="332"/>
    </row>
    <row r="130" spans="2:29">
      <c r="B130" s="45" t="s">
        <v>21</v>
      </c>
      <c r="C130" s="46" t="s">
        <v>12</v>
      </c>
      <c r="D130" s="47">
        <v>60</v>
      </c>
      <c r="E130" s="46" t="s">
        <v>119</v>
      </c>
      <c r="F130" s="304"/>
      <c r="G130" s="304"/>
      <c r="H130" s="304"/>
      <c r="I130" s="304"/>
      <c r="J130" s="304"/>
      <c r="K130" s="332"/>
      <c r="L130" s="332"/>
      <c r="M130" s="332"/>
      <c r="N130" s="332"/>
      <c r="O130" s="332"/>
      <c r="P130" s="332"/>
      <c r="Q130" s="332"/>
      <c r="R130" s="304"/>
      <c r="S130" s="332"/>
      <c r="T130" s="332"/>
      <c r="U130" s="332"/>
      <c r="V130" s="332"/>
      <c r="W130" s="332"/>
      <c r="X130" s="332"/>
      <c r="Y130" s="332"/>
    </row>
    <row r="131" spans="2:29">
      <c r="B131" s="45" t="s">
        <v>21</v>
      </c>
      <c r="C131" s="46" t="s">
        <v>12</v>
      </c>
      <c r="D131" s="47">
        <v>60</v>
      </c>
      <c r="E131" s="46" t="s">
        <v>34</v>
      </c>
      <c r="F131" s="304"/>
      <c r="G131" s="304"/>
      <c r="H131" s="304"/>
      <c r="I131" s="304"/>
      <c r="J131" s="304"/>
      <c r="K131" s="332"/>
      <c r="L131" s="332"/>
      <c r="M131" s="332"/>
      <c r="N131" s="332"/>
      <c r="O131" s="332"/>
      <c r="P131" s="332"/>
      <c r="Q131" s="332"/>
      <c r="R131" s="304"/>
      <c r="S131" s="332"/>
      <c r="T131" s="332"/>
      <c r="U131" s="332"/>
      <c r="V131" s="332"/>
      <c r="W131" s="332"/>
      <c r="X131" s="332"/>
      <c r="Y131" s="332"/>
    </row>
    <row r="132" spans="2:29" ht="15.6">
      <c r="B132" s="54" t="s">
        <v>21</v>
      </c>
      <c r="C132" s="55" t="s">
        <v>12</v>
      </c>
      <c r="D132" s="56" t="s">
        <v>129</v>
      </c>
      <c r="E132" s="57" t="s">
        <v>121</v>
      </c>
      <c r="F132" s="307"/>
      <c r="G132" s="307"/>
      <c r="H132" s="307"/>
      <c r="I132" s="307"/>
      <c r="J132" s="333"/>
      <c r="K132" s="334"/>
      <c r="L132" s="335"/>
      <c r="M132" s="335"/>
      <c r="N132" s="335"/>
      <c r="O132" s="334"/>
      <c r="P132" s="335"/>
      <c r="Q132" s="335"/>
      <c r="R132" s="333"/>
      <c r="S132" s="334"/>
      <c r="T132" s="335"/>
      <c r="U132" s="335"/>
      <c r="V132" s="336"/>
      <c r="W132" s="334"/>
      <c r="X132" s="335"/>
      <c r="Y132" s="335"/>
      <c r="AA132" s="66"/>
      <c r="AC132" s="66"/>
    </row>
    <row r="133" spans="2:29">
      <c r="B133" s="45" t="s">
        <v>21</v>
      </c>
      <c r="C133" s="46" t="s">
        <v>12</v>
      </c>
      <c r="D133" s="47">
        <v>70</v>
      </c>
      <c r="E133" s="46" t="s">
        <v>31</v>
      </c>
      <c r="F133" s="304"/>
      <c r="G133" s="304"/>
      <c r="H133" s="304"/>
      <c r="I133" s="304"/>
      <c r="J133" s="304"/>
      <c r="K133" s="332"/>
      <c r="L133" s="332"/>
      <c r="M133" s="332"/>
      <c r="N133" s="332"/>
      <c r="O133" s="332"/>
      <c r="P133" s="332"/>
      <c r="Q133" s="332"/>
      <c r="R133" s="304"/>
      <c r="S133" s="332"/>
      <c r="T133" s="332"/>
      <c r="U133" s="332"/>
      <c r="V133" s="332"/>
      <c r="W133" s="332"/>
      <c r="X133" s="332"/>
      <c r="Y133" s="332"/>
    </row>
    <row r="134" spans="2:29">
      <c r="B134" s="45" t="s">
        <v>21</v>
      </c>
      <c r="C134" s="46" t="s">
        <v>12</v>
      </c>
      <c r="D134" s="47">
        <v>70</v>
      </c>
      <c r="E134" s="46" t="s">
        <v>118</v>
      </c>
      <c r="F134" s="304"/>
      <c r="G134" s="304"/>
      <c r="H134" s="304"/>
      <c r="I134" s="304"/>
      <c r="J134" s="304"/>
      <c r="K134" s="332"/>
      <c r="L134" s="332"/>
      <c r="M134" s="332"/>
      <c r="N134" s="332"/>
      <c r="O134" s="332"/>
      <c r="P134" s="332"/>
      <c r="Q134" s="332"/>
      <c r="R134" s="304"/>
      <c r="S134" s="332"/>
      <c r="T134" s="332"/>
      <c r="U134" s="332"/>
      <c r="V134" s="332"/>
      <c r="W134" s="332"/>
      <c r="X134" s="332"/>
      <c r="Y134" s="332"/>
    </row>
    <row r="135" spans="2:29">
      <c r="B135" s="45" t="s">
        <v>21</v>
      </c>
      <c r="C135" s="46" t="s">
        <v>12</v>
      </c>
      <c r="D135" s="47">
        <v>70</v>
      </c>
      <c r="E135" s="46" t="s">
        <v>119</v>
      </c>
      <c r="F135" s="304"/>
      <c r="G135" s="304"/>
      <c r="H135" s="304"/>
      <c r="I135" s="304"/>
      <c r="J135" s="304"/>
      <c r="K135" s="332"/>
      <c r="L135" s="332"/>
      <c r="M135" s="332"/>
      <c r="N135" s="332"/>
      <c r="O135" s="332"/>
      <c r="P135" s="332"/>
      <c r="Q135" s="332"/>
      <c r="R135" s="304"/>
      <c r="S135" s="332"/>
      <c r="T135" s="332"/>
      <c r="U135" s="332"/>
      <c r="V135" s="332"/>
      <c r="W135" s="332"/>
      <c r="X135" s="332"/>
      <c r="Y135" s="332"/>
    </row>
    <row r="136" spans="2:29">
      <c r="B136" s="45" t="s">
        <v>21</v>
      </c>
      <c r="C136" s="46" t="s">
        <v>12</v>
      </c>
      <c r="D136" s="47">
        <v>70</v>
      </c>
      <c r="E136" s="46" t="s">
        <v>34</v>
      </c>
      <c r="F136" s="304"/>
      <c r="G136" s="304"/>
      <c r="H136" s="304"/>
      <c r="I136" s="304"/>
      <c r="J136" s="304"/>
      <c r="K136" s="332"/>
      <c r="L136" s="332"/>
      <c r="M136" s="332"/>
      <c r="N136" s="332"/>
      <c r="O136" s="332"/>
      <c r="P136" s="332"/>
      <c r="Q136" s="332"/>
      <c r="R136" s="304"/>
      <c r="S136" s="332"/>
      <c r="T136" s="332"/>
      <c r="U136" s="332"/>
      <c r="V136" s="332"/>
      <c r="W136" s="332"/>
      <c r="X136" s="332"/>
      <c r="Y136" s="332"/>
    </row>
    <row r="137" spans="2:29" ht="15.6">
      <c r="B137" s="54" t="s">
        <v>21</v>
      </c>
      <c r="C137" s="55" t="s">
        <v>12</v>
      </c>
      <c r="D137" s="56" t="s">
        <v>130</v>
      </c>
      <c r="E137" s="57" t="s">
        <v>121</v>
      </c>
      <c r="F137" s="307"/>
      <c r="G137" s="307"/>
      <c r="H137" s="307"/>
      <c r="I137" s="307"/>
      <c r="J137" s="333"/>
      <c r="K137" s="334"/>
      <c r="L137" s="335"/>
      <c r="M137" s="335"/>
      <c r="N137" s="335"/>
      <c r="O137" s="334"/>
      <c r="P137" s="335"/>
      <c r="Q137" s="335"/>
      <c r="R137" s="333"/>
      <c r="S137" s="334"/>
      <c r="T137" s="335"/>
      <c r="U137" s="335"/>
      <c r="V137" s="336"/>
      <c r="W137" s="334"/>
      <c r="X137" s="335"/>
      <c r="Y137" s="335"/>
      <c r="AA137" s="66"/>
      <c r="AC137" s="66"/>
    </row>
    <row r="138" spans="2:29">
      <c r="B138" s="45" t="s">
        <v>21</v>
      </c>
      <c r="C138" s="46" t="s">
        <v>12</v>
      </c>
      <c r="D138" s="47">
        <v>80</v>
      </c>
      <c r="E138" s="46" t="s">
        <v>31</v>
      </c>
      <c r="F138" s="304"/>
      <c r="G138" s="304"/>
      <c r="H138" s="304"/>
      <c r="I138" s="304"/>
      <c r="J138" s="304"/>
      <c r="K138" s="332"/>
      <c r="L138" s="332"/>
      <c r="M138" s="332"/>
      <c r="N138" s="332"/>
      <c r="O138" s="332"/>
      <c r="P138" s="332"/>
      <c r="Q138" s="332"/>
      <c r="R138" s="304"/>
      <c r="S138" s="332"/>
      <c r="T138" s="332"/>
      <c r="U138" s="332"/>
      <c r="V138" s="332"/>
      <c r="W138" s="332"/>
      <c r="X138" s="332"/>
      <c r="Y138" s="332"/>
    </row>
    <row r="139" spans="2:29">
      <c r="B139" s="45" t="s">
        <v>21</v>
      </c>
      <c r="C139" s="46" t="s">
        <v>12</v>
      </c>
      <c r="D139" s="47">
        <v>80</v>
      </c>
      <c r="E139" s="46" t="s">
        <v>118</v>
      </c>
      <c r="F139" s="304"/>
      <c r="G139" s="304"/>
      <c r="H139" s="304"/>
      <c r="I139" s="304"/>
      <c r="J139" s="304"/>
      <c r="K139" s="332"/>
      <c r="L139" s="332"/>
      <c r="M139" s="332"/>
      <c r="N139" s="332"/>
      <c r="O139" s="332"/>
      <c r="P139" s="332"/>
      <c r="Q139" s="332"/>
      <c r="R139" s="304"/>
      <c r="S139" s="332"/>
      <c r="T139" s="332"/>
      <c r="U139" s="332"/>
      <c r="V139" s="332"/>
      <c r="W139" s="332"/>
      <c r="X139" s="332"/>
      <c r="Y139" s="332"/>
    </row>
    <row r="140" spans="2:29">
      <c r="B140" s="45" t="s">
        <v>21</v>
      </c>
      <c r="C140" s="46" t="s">
        <v>12</v>
      </c>
      <c r="D140" s="47">
        <v>80</v>
      </c>
      <c r="E140" s="46" t="s">
        <v>119</v>
      </c>
      <c r="F140" s="304"/>
      <c r="G140" s="304"/>
      <c r="H140" s="304"/>
      <c r="I140" s="304"/>
      <c r="J140" s="304"/>
      <c r="K140" s="332"/>
      <c r="L140" s="332"/>
      <c r="M140" s="332"/>
      <c r="N140" s="332"/>
      <c r="O140" s="332"/>
      <c r="P140" s="332"/>
      <c r="Q140" s="332"/>
      <c r="R140" s="304"/>
      <c r="S140" s="332"/>
      <c r="T140" s="332"/>
      <c r="U140" s="332"/>
      <c r="V140" s="332"/>
      <c r="W140" s="332"/>
      <c r="X140" s="332"/>
      <c r="Y140" s="332"/>
    </row>
    <row r="141" spans="2:29">
      <c r="B141" s="45" t="s">
        <v>21</v>
      </c>
      <c r="C141" s="46" t="s">
        <v>12</v>
      </c>
      <c r="D141" s="47">
        <v>80</v>
      </c>
      <c r="E141" s="46" t="s">
        <v>34</v>
      </c>
      <c r="F141" s="304"/>
      <c r="G141" s="304"/>
      <c r="H141" s="304"/>
      <c r="I141" s="304"/>
      <c r="J141" s="304"/>
      <c r="K141" s="332"/>
      <c r="L141" s="332"/>
      <c r="M141" s="332"/>
      <c r="N141" s="332"/>
      <c r="O141" s="332"/>
      <c r="P141" s="332"/>
      <c r="Q141" s="332"/>
      <c r="R141" s="304"/>
      <c r="S141" s="332"/>
      <c r="T141" s="332"/>
      <c r="U141" s="332"/>
      <c r="V141" s="332"/>
      <c r="W141" s="332"/>
      <c r="X141" s="332"/>
      <c r="Y141" s="332"/>
    </row>
    <row r="142" spans="2:29" ht="15.6">
      <c r="B142" s="54" t="s">
        <v>21</v>
      </c>
      <c r="C142" s="55" t="s">
        <v>12</v>
      </c>
      <c r="D142" s="56" t="s">
        <v>120</v>
      </c>
      <c r="E142" s="57" t="s">
        <v>121</v>
      </c>
      <c r="F142" s="307"/>
      <c r="G142" s="307"/>
      <c r="H142" s="307"/>
      <c r="I142" s="307"/>
      <c r="J142" s="333"/>
      <c r="K142" s="334"/>
      <c r="L142" s="335"/>
      <c r="M142" s="335"/>
      <c r="N142" s="335"/>
      <c r="O142" s="334"/>
      <c r="P142" s="335"/>
      <c r="Q142" s="335"/>
      <c r="R142" s="333"/>
      <c r="S142" s="334"/>
      <c r="T142" s="335"/>
      <c r="U142" s="335"/>
      <c r="V142" s="336"/>
      <c r="W142" s="334"/>
      <c r="X142" s="335"/>
      <c r="Y142" s="335"/>
      <c r="AA142" s="66"/>
      <c r="AC142" s="66"/>
    </row>
    <row r="143" spans="2:29">
      <c r="B143" s="45" t="s">
        <v>21</v>
      </c>
      <c r="C143" s="46" t="s">
        <v>12</v>
      </c>
      <c r="D143" s="47">
        <v>90</v>
      </c>
      <c r="E143" s="46" t="s">
        <v>31</v>
      </c>
      <c r="F143" s="304"/>
      <c r="G143" s="304"/>
      <c r="H143" s="304"/>
      <c r="I143" s="304"/>
      <c r="J143" s="304"/>
      <c r="K143" s="332"/>
      <c r="L143" s="332"/>
      <c r="M143" s="332"/>
      <c r="N143" s="332"/>
      <c r="O143" s="332"/>
      <c r="P143" s="332"/>
      <c r="Q143" s="332"/>
      <c r="R143" s="304"/>
      <c r="S143" s="332"/>
      <c r="T143" s="332"/>
      <c r="U143" s="332"/>
      <c r="V143" s="332"/>
      <c r="W143" s="332"/>
      <c r="X143" s="332"/>
      <c r="Y143" s="332"/>
    </row>
    <row r="144" spans="2:29">
      <c r="B144" s="45" t="s">
        <v>21</v>
      </c>
      <c r="C144" s="46" t="s">
        <v>12</v>
      </c>
      <c r="D144" s="47">
        <v>90</v>
      </c>
      <c r="E144" s="46" t="s">
        <v>118</v>
      </c>
      <c r="F144" s="304"/>
      <c r="G144" s="304"/>
      <c r="H144" s="304"/>
      <c r="I144" s="304"/>
      <c r="J144" s="304"/>
      <c r="K144" s="332"/>
      <c r="L144" s="332"/>
      <c r="M144" s="332"/>
      <c r="N144" s="332"/>
      <c r="O144" s="332"/>
      <c r="P144" s="332"/>
      <c r="Q144" s="332"/>
      <c r="R144" s="304"/>
      <c r="S144" s="332"/>
      <c r="T144" s="332"/>
      <c r="U144" s="332"/>
      <c r="V144" s="332"/>
      <c r="W144" s="332"/>
      <c r="X144" s="332"/>
      <c r="Y144" s="332"/>
    </row>
    <row r="145" spans="2:29">
      <c r="B145" s="45" t="s">
        <v>21</v>
      </c>
      <c r="C145" s="46" t="s">
        <v>12</v>
      </c>
      <c r="D145" s="47">
        <v>90</v>
      </c>
      <c r="E145" s="46" t="s">
        <v>119</v>
      </c>
      <c r="F145" s="304"/>
      <c r="G145" s="304"/>
      <c r="H145" s="304"/>
      <c r="I145" s="304"/>
      <c r="J145" s="304"/>
      <c r="K145" s="332"/>
      <c r="L145" s="332"/>
      <c r="M145" s="332"/>
      <c r="N145" s="332"/>
      <c r="O145" s="332"/>
      <c r="P145" s="332"/>
      <c r="Q145" s="332"/>
      <c r="R145" s="304"/>
      <c r="S145" s="332"/>
      <c r="T145" s="332"/>
      <c r="U145" s="332"/>
      <c r="V145" s="332"/>
      <c r="W145" s="332"/>
      <c r="X145" s="332"/>
      <c r="Y145" s="332"/>
    </row>
    <row r="146" spans="2:29">
      <c r="B146" s="45" t="s">
        <v>21</v>
      </c>
      <c r="C146" s="46" t="s">
        <v>12</v>
      </c>
      <c r="D146" s="47">
        <v>90</v>
      </c>
      <c r="E146" s="46" t="s">
        <v>34</v>
      </c>
      <c r="F146" s="304"/>
      <c r="G146" s="304"/>
      <c r="H146" s="304"/>
      <c r="I146" s="304"/>
      <c r="J146" s="304"/>
      <c r="K146" s="332"/>
      <c r="L146" s="332"/>
      <c r="M146" s="332"/>
      <c r="N146" s="332"/>
      <c r="O146" s="332"/>
      <c r="P146" s="332"/>
      <c r="Q146" s="332"/>
      <c r="R146" s="304"/>
      <c r="S146" s="332"/>
      <c r="T146" s="332"/>
      <c r="U146" s="332"/>
      <c r="V146" s="332"/>
      <c r="W146" s="332"/>
      <c r="X146" s="332"/>
      <c r="Y146" s="332"/>
    </row>
    <row r="147" spans="2:29" ht="15.6">
      <c r="B147" s="54" t="s">
        <v>21</v>
      </c>
      <c r="C147" s="55" t="s">
        <v>12</v>
      </c>
      <c r="D147" s="56" t="s">
        <v>122</v>
      </c>
      <c r="E147" s="57" t="s">
        <v>121</v>
      </c>
      <c r="F147" s="307"/>
      <c r="G147" s="307"/>
      <c r="H147" s="307"/>
      <c r="I147" s="307"/>
      <c r="J147" s="333"/>
      <c r="K147" s="334"/>
      <c r="L147" s="335"/>
      <c r="M147" s="335"/>
      <c r="N147" s="335"/>
      <c r="O147" s="334"/>
      <c r="P147" s="335"/>
      <c r="Q147" s="335"/>
      <c r="R147" s="333"/>
      <c r="S147" s="334"/>
      <c r="T147" s="335"/>
      <c r="U147" s="335"/>
      <c r="V147" s="336"/>
      <c r="W147" s="334"/>
      <c r="X147" s="335"/>
      <c r="Y147" s="335"/>
      <c r="AA147" s="66"/>
      <c r="AC147" s="66"/>
    </row>
    <row r="148" spans="2:29">
      <c r="B148" s="45" t="s">
        <v>21</v>
      </c>
      <c r="C148" s="46" t="s">
        <v>12</v>
      </c>
      <c r="D148" s="47">
        <v>100</v>
      </c>
      <c r="E148" s="46" t="s">
        <v>31</v>
      </c>
      <c r="F148" s="304"/>
      <c r="G148" s="304"/>
      <c r="H148" s="304"/>
      <c r="I148" s="304"/>
      <c r="J148" s="304"/>
      <c r="K148" s="332"/>
      <c r="L148" s="332"/>
      <c r="M148" s="332"/>
      <c r="N148" s="332"/>
      <c r="O148" s="332"/>
      <c r="P148" s="332"/>
      <c r="Q148" s="332"/>
      <c r="R148" s="304"/>
      <c r="S148" s="332"/>
      <c r="T148" s="332"/>
      <c r="U148" s="332"/>
      <c r="V148" s="332"/>
      <c r="W148" s="332"/>
      <c r="X148" s="332"/>
      <c r="Y148" s="332"/>
    </row>
    <row r="149" spans="2:29">
      <c r="B149" s="45" t="s">
        <v>21</v>
      </c>
      <c r="C149" s="46" t="s">
        <v>12</v>
      </c>
      <c r="D149" s="47">
        <v>100</v>
      </c>
      <c r="E149" s="46" t="s">
        <v>118</v>
      </c>
      <c r="F149" s="304"/>
      <c r="G149" s="304"/>
      <c r="H149" s="304"/>
      <c r="I149" s="304"/>
      <c r="J149" s="304"/>
      <c r="K149" s="332"/>
      <c r="L149" s="332"/>
      <c r="M149" s="332"/>
      <c r="N149" s="332"/>
      <c r="O149" s="332"/>
      <c r="P149" s="332"/>
      <c r="Q149" s="332"/>
      <c r="R149" s="304"/>
      <c r="S149" s="332"/>
      <c r="T149" s="332"/>
      <c r="U149" s="332"/>
      <c r="V149" s="332"/>
      <c r="W149" s="332"/>
      <c r="X149" s="332"/>
      <c r="Y149" s="332"/>
    </row>
    <row r="150" spans="2:29">
      <c r="B150" s="45" t="s">
        <v>21</v>
      </c>
      <c r="C150" s="46" t="s">
        <v>12</v>
      </c>
      <c r="D150" s="47">
        <v>100</v>
      </c>
      <c r="E150" s="46" t="s">
        <v>119</v>
      </c>
      <c r="F150" s="304"/>
      <c r="G150" s="304"/>
      <c r="H150" s="304"/>
      <c r="I150" s="304"/>
      <c r="J150" s="304"/>
      <c r="K150" s="332"/>
      <c r="L150" s="332"/>
      <c r="M150" s="332"/>
      <c r="N150" s="332"/>
      <c r="O150" s="332"/>
      <c r="P150" s="332"/>
      <c r="Q150" s="332"/>
      <c r="R150" s="304"/>
      <c r="S150" s="332"/>
      <c r="T150" s="332"/>
      <c r="U150" s="332"/>
      <c r="V150" s="332"/>
      <c r="W150" s="332"/>
      <c r="X150" s="332"/>
      <c r="Y150" s="332"/>
    </row>
    <row r="151" spans="2:29">
      <c r="B151" s="45" t="s">
        <v>21</v>
      </c>
      <c r="C151" s="46" t="s">
        <v>12</v>
      </c>
      <c r="D151" s="47">
        <v>100</v>
      </c>
      <c r="E151" s="46" t="s">
        <v>34</v>
      </c>
      <c r="F151" s="304"/>
      <c r="G151" s="304"/>
      <c r="H151" s="304"/>
      <c r="I151" s="304"/>
      <c r="J151" s="304"/>
      <c r="K151" s="332"/>
      <c r="L151" s="332"/>
      <c r="M151" s="332"/>
      <c r="N151" s="332"/>
      <c r="O151" s="332"/>
      <c r="P151" s="332"/>
      <c r="Q151" s="332"/>
      <c r="R151" s="304"/>
      <c r="S151" s="332"/>
      <c r="T151" s="332"/>
      <c r="U151" s="332"/>
      <c r="V151" s="332"/>
      <c r="W151" s="332"/>
      <c r="X151" s="332"/>
      <c r="Y151" s="332"/>
    </row>
    <row r="152" spans="2:29" ht="15.6">
      <c r="B152" s="54" t="s">
        <v>21</v>
      </c>
      <c r="C152" s="55" t="s">
        <v>12</v>
      </c>
      <c r="D152" s="56" t="s">
        <v>123</v>
      </c>
      <c r="E152" s="57" t="s">
        <v>121</v>
      </c>
      <c r="F152" s="307"/>
      <c r="G152" s="307"/>
      <c r="H152" s="307"/>
      <c r="I152" s="307"/>
      <c r="J152" s="333"/>
      <c r="K152" s="334"/>
      <c r="L152" s="335"/>
      <c r="M152" s="335"/>
      <c r="N152" s="335"/>
      <c r="O152" s="334"/>
      <c r="P152" s="335"/>
      <c r="Q152" s="335"/>
      <c r="R152" s="333"/>
      <c r="S152" s="334"/>
      <c r="T152" s="335"/>
      <c r="U152" s="335"/>
      <c r="V152" s="336"/>
      <c r="W152" s="334"/>
      <c r="X152" s="335"/>
      <c r="Y152" s="335"/>
      <c r="AA152" s="66"/>
      <c r="AC152" s="66"/>
    </row>
    <row r="153" spans="2:29" ht="15.6">
      <c r="B153" s="54" t="s">
        <v>21</v>
      </c>
      <c r="C153" s="55" t="s">
        <v>12</v>
      </c>
      <c r="D153" s="67" t="s">
        <v>127</v>
      </c>
      <c r="E153" s="68" t="s">
        <v>31</v>
      </c>
      <c r="F153" s="466">
        <v>11</v>
      </c>
      <c r="G153" s="720">
        <v>4991</v>
      </c>
      <c r="H153" s="720">
        <v>5303</v>
      </c>
      <c r="I153" s="721">
        <v>1.1985582984321452E-2</v>
      </c>
      <c r="J153" s="720">
        <v>97.709369885293327</v>
      </c>
      <c r="K153" s="722">
        <v>9.9744209430940334</v>
      </c>
      <c r="L153" s="720">
        <v>91.814863788217025</v>
      </c>
      <c r="M153" s="720">
        <v>103.60387598236963</v>
      </c>
      <c r="N153" s="467">
        <v>20.225483755662371</v>
      </c>
      <c r="O153" s="722">
        <v>2.8130217579285621</v>
      </c>
      <c r="P153" s="467">
        <v>18.563094129445663</v>
      </c>
      <c r="Q153" s="467">
        <v>21.887873381879078</v>
      </c>
      <c r="R153" s="720">
        <v>117.8779777047354</v>
      </c>
      <c r="S153" s="722">
        <v>10.302526125166544</v>
      </c>
      <c r="T153" s="720">
        <v>111.78957383582426</v>
      </c>
      <c r="U153" s="720">
        <v>123.96638157364654</v>
      </c>
      <c r="V153" s="471">
        <v>0.34715550615191348</v>
      </c>
      <c r="W153" s="723">
        <v>0.17640798295016721</v>
      </c>
      <c r="X153" s="728">
        <v>0.33394774556016288</v>
      </c>
      <c r="Y153" s="728">
        <v>0.36036326674366409</v>
      </c>
      <c r="AA153" s="66"/>
      <c r="AC153" s="66"/>
    </row>
    <row r="154" spans="2:29" ht="15.6">
      <c r="B154" s="54" t="s">
        <v>21</v>
      </c>
      <c r="C154" s="55" t="s">
        <v>12</v>
      </c>
      <c r="D154" s="67" t="s">
        <v>127</v>
      </c>
      <c r="E154" s="68" t="s">
        <v>118</v>
      </c>
      <c r="F154" s="307"/>
      <c r="G154" s="307"/>
      <c r="H154" s="307"/>
      <c r="I154" s="307"/>
      <c r="J154" s="333"/>
      <c r="K154" s="338"/>
      <c r="L154" s="335"/>
      <c r="M154" s="335"/>
      <c r="N154" s="335"/>
      <c r="O154" s="338"/>
      <c r="P154" s="335"/>
      <c r="Q154" s="335"/>
      <c r="R154" s="333"/>
      <c r="S154" s="338"/>
      <c r="T154" s="335"/>
      <c r="U154" s="335"/>
      <c r="V154" s="336"/>
      <c r="W154" s="338"/>
      <c r="X154" s="335"/>
      <c r="Y154" s="335"/>
      <c r="AA154" s="66"/>
      <c r="AC154" s="66"/>
    </row>
    <row r="155" spans="2:29" ht="15.6">
      <c r="B155" s="54" t="s">
        <v>21</v>
      </c>
      <c r="C155" s="55" t="s">
        <v>12</v>
      </c>
      <c r="D155" s="67" t="s">
        <v>127</v>
      </c>
      <c r="E155" s="68" t="s">
        <v>119</v>
      </c>
      <c r="F155" s="466">
        <v>11</v>
      </c>
      <c r="G155" s="720">
        <v>1396</v>
      </c>
      <c r="H155" s="720">
        <v>1464</v>
      </c>
      <c r="I155" s="721">
        <v>1.1560422355295315E-2</v>
      </c>
      <c r="J155" s="720">
        <v>83.850278432476671</v>
      </c>
      <c r="K155" s="722">
        <v>8.6688045002985241</v>
      </c>
      <c r="L155" s="720">
        <v>78.727342346973785</v>
      </c>
      <c r="M155" s="720">
        <v>88.973214517979557</v>
      </c>
      <c r="N155" s="467">
        <v>9.9203071848005369</v>
      </c>
      <c r="O155" s="722">
        <v>4.2656708359216164</v>
      </c>
      <c r="P155" s="467">
        <v>7.3994568122413735</v>
      </c>
      <c r="Q155" s="467">
        <v>12.4411575573597</v>
      </c>
      <c r="R155" s="720">
        <v>94.068938790107168</v>
      </c>
      <c r="S155" s="722">
        <v>12.4632283553258</v>
      </c>
      <c r="T155" s="720">
        <v>86.703641501286938</v>
      </c>
      <c r="U155" s="720">
        <v>101.4342360789274</v>
      </c>
      <c r="V155" s="471">
        <v>0.35124529759777379</v>
      </c>
      <c r="W155" s="723">
        <v>0.28262367408039069</v>
      </c>
      <c r="X155" s="728">
        <v>0.3262038817148511</v>
      </c>
      <c r="Y155" s="728">
        <v>0.37628671348069648</v>
      </c>
      <c r="AA155" s="66"/>
      <c r="AC155" s="66"/>
    </row>
    <row r="156" spans="2:29" ht="15.6">
      <c r="B156" s="54" t="s">
        <v>21</v>
      </c>
      <c r="C156" s="55" t="s">
        <v>12</v>
      </c>
      <c r="D156" s="67" t="s">
        <v>127</v>
      </c>
      <c r="E156" s="68" t="s">
        <v>34</v>
      </c>
      <c r="F156" s="307"/>
      <c r="G156" s="307"/>
      <c r="H156" s="307"/>
      <c r="I156" s="307"/>
      <c r="J156" s="333"/>
      <c r="K156" s="338"/>
      <c r="L156" s="335"/>
      <c r="M156" s="335"/>
      <c r="N156" s="335"/>
      <c r="O156" s="338"/>
      <c r="P156" s="335"/>
      <c r="Q156" s="335"/>
      <c r="R156" s="333"/>
      <c r="S156" s="338"/>
      <c r="T156" s="335"/>
      <c r="U156" s="335"/>
      <c r="V156" s="336"/>
      <c r="W156" s="338"/>
      <c r="X156" s="335"/>
      <c r="Y156" s="335"/>
      <c r="AA156" s="66"/>
      <c r="AC156" s="66"/>
    </row>
    <row r="157" spans="2:29" ht="15.6">
      <c r="B157" s="76" t="s">
        <v>21</v>
      </c>
      <c r="C157" s="77" t="s">
        <v>131</v>
      </c>
      <c r="D157" s="78" t="s">
        <v>127</v>
      </c>
      <c r="E157" s="79" t="s">
        <v>121</v>
      </c>
      <c r="F157" s="473">
        <v>11</v>
      </c>
      <c r="G157" s="667">
        <v>6387</v>
      </c>
      <c r="H157" s="667">
        <v>6767</v>
      </c>
      <c r="I157" s="724">
        <v>1.1907052966414308E-2</v>
      </c>
      <c r="J157" s="667">
        <v>95.466785714802853</v>
      </c>
      <c r="K157" s="725">
        <v>8.9046975598412264</v>
      </c>
      <c r="L157" s="667">
        <v>90.204445739523777</v>
      </c>
      <c r="M157" s="667">
        <v>100.72912569008193</v>
      </c>
      <c r="N157" s="474">
        <v>19.732220566729449</v>
      </c>
      <c r="O157" s="725">
        <v>2.8901390407741014</v>
      </c>
      <c r="P157" s="474">
        <v>18.024257538656492</v>
      </c>
      <c r="Q157" s="474">
        <v>21.440183594802406</v>
      </c>
      <c r="R157" s="667">
        <v>114.97388424844468</v>
      </c>
      <c r="S157" s="725">
        <v>10.541680015731348</v>
      </c>
      <c r="T157" s="667">
        <v>108.74414946176735</v>
      </c>
      <c r="U157" s="667">
        <v>121.203619035122</v>
      </c>
      <c r="V157" s="478">
        <v>0.39291804171952116</v>
      </c>
      <c r="W157" s="726">
        <v>0.1604273351181556</v>
      </c>
      <c r="X157" s="727">
        <v>0.38094009817206032</v>
      </c>
      <c r="Y157" s="727">
        <v>0.40489598526698201</v>
      </c>
      <c r="AA157" s="66"/>
      <c r="AC157" s="66"/>
    </row>
    <row r="158" spans="2:29">
      <c r="B158" s="45" t="s">
        <v>21</v>
      </c>
      <c r="C158" s="46" t="s">
        <v>10</v>
      </c>
      <c r="D158" s="47">
        <v>30</v>
      </c>
      <c r="E158" s="46" t="s">
        <v>31</v>
      </c>
      <c r="F158" s="304"/>
      <c r="G158" s="304"/>
      <c r="H158" s="304"/>
      <c r="I158" s="304"/>
      <c r="J158" s="304"/>
      <c r="K158" s="332"/>
      <c r="L158" s="332"/>
      <c r="M158" s="332"/>
      <c r="N158" s="332"/>
      <c r="O158" s="332"/>
      <c r="P158" s="332"/>
      <c r="Q158" s="332"/>
      <c r="R158" s="304"/>
      <c r="S158" s="332"/>
      <c r="T158" s="332"/>
      <c r="U158" s="332"/>
      <c r="V158" s="332"/>
      <c r="W158" s="332"/>
      <c r="X158" s="332"/>
      <c r="Y158" s="332"/>
    </row>
    <row r="159" spans="2:29">
      <c r="B159" s="45" t="s">
        <v>21</v>
      </c>
      <c r="C159" s="46" t="s">
        <v>10</v>
      </c>
      <c r="D159" s="47">
        <v>30</v>
      </c>
      <c r="E159" s="46" t="s">
        <v>118</v>
      </c>
      <c r="F159" s="304"/>
      <c r="G159" s="304"/>
      <c r="H159" s="304"/>
      <c r="I159" s="304"/>
      <c r="J159" s="304"/>
      <c r="K159" s="332"/>
      <c r="L159" s="332"/>
      <c r="M159" s="332"/>
      <c r="N159" s="332"/>
      <c r="O159" s="332"/>
      <c r="P159" s="332"/>
      <c r="Q159" s="332"/>
      <c r="R159" s="304"/>
      <c r="S159" s="332"/>
      <c r="T159" s="332"/>
      <c r="U159" s="332"/>
      <c r="V159" s="332"/>
      <c r="W159" s="332"/>
      <c r="X159" s="332"/>
      <c r="Y159" s="332"/>
    </row>
    <row r="160" spans="2:29">
      <c r="B160" s="45" t="s">
        <v>21</v>
      </c>
      <c r="C160" s="46" t="s">
        <v>10</v>
      </c>
      <c r="D160" s="47">
        <v>30</v>
      </c>
      <c r="E160" s="46" t="s">
        <v>119</v>
      </c>
      <c r="F160" s="304"/>
      <c r="G160" s="304"/>
      <c r="H160" s="304"/>
      <c r="I160" s="304"/>
      <c r="J160" s="304"/>
      <c r="K160" s="332"/>
      <c r="L160" s="332"/>
      <c r="M160" s="332"/>
      <c r="N160" s="332"/>
      <c r="O160" s="332"/>
      <c r="P160" s="332"/>
      <c r="Q160" s="332"/>
      <c r="R160" s="304"/>
      <c r="S160" s="332"/>
      <c r="T160" s="332"/>
      <c r="U160" s="332"/>
      <c r="V160" s="332"/>
      <c r="W160" s="332"/>
      <c r="X160" s="332"/>
      <c r="Y160" s="332"/>
    </row>
    <row r="161" spans="2:29">
      <c r="B161" s="45" t="s">
        <v>21</v>
      </c>
      <c r="C161" s="46" t="s">
        <v>10</v>
      </c>
      <c r="D161" s="47">
        <v>30</v>
      </c>
      <c r="E161" s="46" t="s">
        <v>34</v>
      </c>
      <c r="F161" s="304"/>
      <c r="G161" s="304"/>
      <c r="H161" s="304"/>
      <c r="I161" s="304"/>
      <c r="J161" s="304"/>
      <c r="K161" s="332"/>
      <c r="L161" s="332"/>
      <c r="M161" s="332"/>
      <c r="N161" s="332"/>
      <c r="O161" s="332"/>
      <c r="P161" s="332"/>
      <c r="Q161" s="332"/>
      <c r="R161" s="304"/>
      <c r="S161" s="332"/>
      <c r="T161" s="332"/>
      <c r="U161" s="332"/>
      <c r="V161" s="332"/>
      <c r="W161" s="332"/>
      <c r="X161" s="332"/>
      <c r="Y161" s="332"/>
    </row>
    <row r="162" spans="2:29" ht="15.6">
      <c r="B162" s="54" t="s">
        <v>21</v>
      </c>
      <c r="C162" s="55" t="s">
        <v>10</v>
      </c>
      <c r="D162" s="56" t="s">
        <v>132</v>
      </c>
      <c r="E162" s="57" t="s">
        <v>121</v>
      </c>
      <c r="F162" s="307"/>
      <c r="G162" s="307"/>
      <c r="H162" s="307"/>
      <c r="I162" s="307"/>
      <c r="J162" s="333"/>
      <c r="K162" s="337"/>
      <c r="L162" s="335"/>
      <c r="M162" s="335"/>
      <c r="N162" s="335"/>
      <c r="O162" s="337"/>
      <c r="P162" s="335"/>
      <c r="Q162" s="335"/>
      <c r="R162" s="333"/>
      <c r="S162" s="337"/>
      <c r="T162" s="335"/>
      <c r="U162" s="335"/>
      <c r="V162" s="336"/>
      <c r="W162" s="337"/>
      <c r="X162" s="335"/>
      <c r="Y162" s="335"/>
      <c r="AA162" s="66"/>
      <c r="AC162" s="66"/>
    </row>
    <row r="163" spans="2:29">
      <c r="B163" s="45" t="s">
        <v>21</v>
      </c>
      <c r="C163" s="46" t="s">
        <v>10</v>
      </c>
      <c r="D163" s="47">
        <v>50</v>
      </c>
      <c r="E163" s="46" t="s">
        <v>31</v>
      </c>
      <c r="F163" s="304"/>
      <c r="G163" s="304"/>
      <c r="H163" s="304"/>
      <c r="I163" s="304"/>
      <c r="J163" s="304"/>
      <c r="K163" s="332"/>
      <c r="L163" s="332"/>
      <c r="M163" s="332"/>
      <c r="N163" s="332"/>
      <c r="O163" s="332"/>
      <c r="P163" s="332"/>
      <c r="Q163" s="332"/>
      <c r="R163" s="304"/>
      <c r="S163" s="332"/>
      <c r="T163" s="332"/>
      <c r="U163" s="332"/>
      <c r="V163" s="332"/>
      <c r="W163" s="332"/>
      <c r="X163" s="332"/>
      <c r="Y163" s="332"/>
    </row>
    <row r="164" spans="2:29">
      <c r="B164" s="45" t="s">
        <v>21</v>
      </c>
      <c r="C164" s="46" t="s">
        <v>10</v>
      </c>
      <c r="D164" s="47">
        <v>50</v>
      </c>
      <c r="E164" s="46" t="s">
        <v>118</v>
      </c>
      <c r="F164" s="304"/>
      <c r="G164" s="304"/>
      <c r="H164" s="304"/>
      <c r="I164" s="304"/>
      <c r="J164" s="304"/>
      <c r="K164" s="332"/>
      <c r="L164" s="332"/>
      <c r="M164" s="332"/>
      <c r="N164" s="332"/>
      <c r="O164" s="332"/>
      <c r="P164" s="332"/>
      <c r="Q164" s="332"/>
      <c r="R164" s="304"/>
      <c r="S164" s="332"/>
      <c r="T164" s="332"/>
      <c r="U164" s="332"/>
      <c r="V164" s="332"/>
      <c r="W164" s="332"/>
      <c r="X164" s="332"/>
      <c r="Y164" s="332"/>
    </row>
    <row r="165" spans="2:29">
      <c r="B165" s="45" t="s">
        <v>21</v>
      </c>
      <c r="C165" s="46" t="s">
        <v>10</v>
      </c>
      <c r="D165" s="47">
        <v>50</v>
      </c>
      <c r="E165" s="46" t="s">
        <v>119</v>
      </c>
      <c r="F165" s="304"/>
      <c r="G165" s="304"/>
      <c r="H165" s="304"/>
      <c r="I165" s="304"/>
      <c r="J165" s="304"/>
      <c r="K165" s="332"/>
      <c r="L165" s="332"/>
      <c r="M165" s="332"/>
      <c r="N165" s="332"/>
      <c r="O165" s="332"/>
      <c r="P165" s="332"/>
      <c r="Q165" s="332"/>
      <c r="R165" s="304"/>
      <c r="S165" s="332"/>
      <c r="T165" s="332"/>
      <c r="U165" s="332"/>
      <c r="V165" s="332"/>
      <c r="W165" s="332"/>
      <c r="X165" s="332"/>
      <c r="Y165" s="332"/>
    </row>
    <row r="166" spans="2:29">
      <c r="B166" s="45" t="s">
        <v>21</v>
      </c>
      <c r="C166" s="46" t="s">
        <v>10</v>
      </c>
      <c r="D166" s="47">
        <v>50</v>
      </c>
      <c r="E166" s="46" t="s">
        <v>34</v>
      </c>
      <c r="F166" s="304"/>
      <c r="G166" s="304"/>
      <c r="H166" s="304"/>
      <c r="I166" s="304"/>
      <c r="J166" s="304"/>
      <c r="K166" s="332"/>
      <c r="L166" s="332"/>
      <c r="M166" s="332"/>
      <c r="N166" s="332"/>
      <c r="O166" s="332"/>
      <c r="P166" s="332"/>
      <c r="Q166" s="332"/>
      <c r="R166" s="304"/>
      <c r="S166" s="332"/>
      <c r="T166" s="332"/>
      <c r="U166" s="332"/>
      <c r="V166" s="332"/>
      <c r="W166" s="332"/>
      <c r="X166" s="332"/>
      <c r="Y166" s="332"/>
    </row>
    <row r="167" spans="2:29" ht="15.6">
      <c r="B167" s="54" t="s">
        <v>21</v>
      </c>
      <c r="C167" s="55" t="s">
        <v>10</v>
      </c>
      <c r="D167" s="56" t="s">
        <v>133</v>
      </c>
      <c r="E167" s="57" t="s">
        <v>121</v>
      </c>
      <c r="F167" s="307"/>
      <c r="G167" s="307"/>
      <c r="H167" s="307"/>
      <c r="I167" s="307"/>
      <c r="J167" s="333"/>
      <c r="K167" s="337"/>
      <c r="L167" s="335"/>
      <c r="M167" s="335"/>
      <c r="N167" s="335"/>
      <c r="O167" s="337"/>
      <c r="P167" s="335"/>
      <c r="Q167" s="335"/>
      <c r="R167" s="333"/>
      <c r="S167" s="337"/>
      <c r="T167" s="335"/>
      <c r="U167" s="335"/>
      <c r="V167" s="336"/>
      <c r="W167" s="337"/>
      <c r="X167" s="335"/>
      <c r="Y167" s="335"/>
      <c r="AA167" s="66"/>
      <c r="AC167" s="66"/>
    </row>
    <row r="168" spans="2:29">
      <c r="B168" s="45" t="s">
        <v>21</v>
      </c>
      <c r="C168" s="46" t="s">
        <v>10</v>
      </c>
      <c r="D168" s="47">
        <v>70</v>
      </c>
      <c r="E168" s="46" t="s">
        <v>31</v>
      </c>
      <c r="F168" s="304"/>
      <c r="G168" s="304"/>
      <c r="H168" s="304"/>
      <c r="I168" s="304"/>
      <c r="J168" s="304"/>
      <c r="K168" s="332"/>
      <c r="L168" s="332"/>
      <c r="M168" s="332"/>
      <c r="N168" s="332"/>
      <c r="O168" s="332"/>
      <c r="P168" s="332"/>
      <c r="Q168" s="332"/>
      <c r="R168" s="304"/>
      <c r="S168" s="332"/>
      <c r="T168" s="332"/>
      <c r="U168" s="332"/>
      <c r="V168" s="332"/>
      <c r="W168" s="332"/>
      <c r="X168" s="332"/>
      <c r="Y168" s="332"/>
    </row>
    <row r="169" spans="2:29">
      <c r="B169" s="45" t="s">
        <v>21</v>
      </c>
      <c r="C169" s="46" t="s">
        <v>10</v>
      </c>
      <c r="D169" s="47">
        <v>70</v>
      </c>
      <c r="E169" s="46" t="s">
        <v>118</v>
      </c>
      <c r="F169" s="304"/>
      <c r="G169" s="304"/>
      <c r="H169" s="304"/>
      <c r="I169" s="304"/>
      <c r="J169" s="304"/>
      <c r="K169" s="332"/>
      <c r="L169" s="332"/>
      <c r="M169" s="332"/>
      <c r="N169" s="332"/>
      <c r="O169" s="332"/>
      <c r="P169" s="332"/>
      <c r="Q169" s="332"/>
      <c r="R169" s="304"/>
      <c r="S169" s="332"/>
      <c r="T169" s="332"/>
      <c r="U169" s="332"/>
      <c r="V169" s="332"/>
      <c r="W169" s="332"/>
      <c r="X169" s="332"/>
      <c r="Y169" s="332"/>
    </row>
    <row r="170" spans="2:29">
      <c r="B170" s="45" t="s">
        <v>21</v>
      </c>
      <c r="C170" s="46" t="s">
        <v>10</v>
      </c>
      <c r="D170" s="47">
        <v>70</v>
      </c>
      <c r="E170" s="46" t="s">
        <v>119</v>
      </c>
      <c r="F170" s="304"/>
      <c r="G170" s="304"/>
      <c r="H170" s="304"/>
      <c r="I170" s="304"/>
      <c r="J170" s="304"/>
      <c r="K170" s="332"/>
      <c r="L170" s="332"/>
      <c r="M170" s="332"/>
      <c r="N170" s="332"/>
      <c r="O170" s="332"/>
      <c r="P170" s="332"/>
      <c r="Q170" s="332"/>
      <c r="R170" s="304"/>
      <c r="S170" s="332"/>
      <c r="T170" s="332"/>
      <c r="U170" s="332"/>
      <c r="V170" s="332"/>
      <c r="W170" s="332"/>
      <c r="X170" s="332"/>
      <c r="Y170" s="332"/>
    </row>
    <row r="171" spans="2:29">
      <c r="B171" s="45" t="s">
        <v>21</v>
      </c>
      <c r="C171" s="46" t="s">
        <v>10</v>
      </c>
      <c r="D171" s="47">
        <v>70</v>
      </c>
      <c r="E171" s="46" t="s">
        <v>34</v>
      </c>
      <c r="F171" s="304"/>
      <c r="G171" s="304"/>
      <c r="H171" s="304"/>
      <c r="I171" s="304"/>
      <c r="J171" s="304"/>
      <c r="K171" s="332"/>
      <c r="L171" s="332"/>
      <c r="M171" s="332"/>
      <c r="N171" s="332"/>
      <c r="O171" s="332"/>
      <c r="P171" s="332"/>
      <c r="Q171" s="332"/>
      <c r="R171" s="304"/>
      <c r="S171" s="332"/>
      <c r="T171" s="332"/>
      <c r="U171" s="332"/>
      <c r="V171" s="332"/>
      <c r="W171" s="332"/>
      <c r="X171" s="332"/>
      <c r="Y171" s="332"/>
    </row>
    <row r="172" spans="2:29" ht="15.6">
      <c r="B172" s="54" t="s">
        <v>21</v>
      </c>
      <c r="C172" s="55" t="s">
        <v>10</v>
      </c>
      <c r="D172" s="56" t="s">
        <v>130</v>
      </c>
      <c r="E172" s="57" t="s">
        <v>121</v>
      </c>
      <c r="F172" s="307"/>
      <c r="G172" s="307"/>
      <c r="H172" s="307"/>
      <c r="I172" s="307"/>
      <c r="J172" s="333"/>
      <c r="K172" s="337"/>
      <c r="L172" s="335"/>
      <c r="M172" s="335"/>
      <c r="N172" s="335"/>
      <c r="O172" s="337"/>
      <c r="P172" s="335"/>
      <c r="Q172" s="335"/>
      <c r="R172" s="333"/>
      <c r="S172" s="337"/>
      <c r="T172" s="335"/>
      <c r="U172" s="335"/>
      <c r="V172" s="336"/>
      <c r="W172" s="337"/>
      <c r="X172" s="335"/>
      <c r="Y172" s="335"/>
      <c r="AA172" s="66"/>
      <c r="AC172" s="66"/>
    </row>
    <row r="173" spans="2:29" ht="15.6">
      <c r="B173" s="54" t="s">
        <v>21</v>
      </c>
      <c r="C173" s="55" t="s">
        <v>10</v>
      </c>
      <c r="D173" s="67" t="s">
        <v>127</v>
      </c>
      <c r="E173" s="68" t="s">
        <v>31</v>
      </c>
      <c r="F173" s="466" t="s">
        <v>20</v>
      </c>
      <c r="G173" s="720" t="s">
        <v>20</v>
      </c>
      <c r="H173" s="720" t="s">
        <v>20</v>
      </c>
      <c r="I173" s="721" t="s">
        <v>20</v>
      </c>
      <c r="J173" s="720" t="s">
        <v>20</v>
      </c>
      <c r="K173" s="722" t="s">
        <v>20</v>
      </c>
      <c r="L173" s="720" t="s">
        <v>20</v>
      </c>
      <c r="M173" s="720" t="s">
        <v>20</v>
      </c>
      <c r="N173" s="467" t="s">
        <v>20</v>
      </c>
      <c r="O173" s="722" t="s">
        <v>20</v>
      </c>
      <c r="P173" s="467" t="s">
        <v>20</v>
      </c>
      <c r="Q173" s="467" t="s">
        <v>20</v>
      </c>
      <c r="R173" s="720" t="s">
        <v>20</v>
      </c>
      <c r="S173" s="722" t="s">
        <v>20</v>
      </c>
      <c r="T173" s="720" t="s">
        <v>20</v>
      </c>
      <c r="U173" s="720" t="s">
        <v>20</v>
      </c>
      <c r="V173" s="471" t="s">
        <v>20</v>
      </c>
      <c r="W173" s="723" t="s">
        <v>20</v>
      </c>
      <c r="X173" s="728" t="s">
        <v>20</v>
      </c>
      <c r="Y173" s="728" t="s">
        <v>20</v>
      </c>
      <c r="AA173" s="66"/>
      <c r="AC173" s="66"/>
    </row>
    <row r="174" spans="2:29" ht="15.6">
      <c r="B174" s="54" t="s">
        <v>21</v>
      </c>
      <c r="C174" s="55" t="s">
        <v>10</v>
      </c>
      <c r="D174" s="67" t="s">
        <v>127</v>
      </c>
      <c r="E174" s="68" t="s">
        <v>118</v>
      </c>
      <c r="F174" s="307"/>
      <c r="G174" s="307"/>
      <c r="H174" s="307"/>
      <c r="I174" s="307"/>
      <c r="J174" s="333"/>
      <c r="K174" s="338"/>
      <c r="L174" s="335"/>
      <c r="M174" s="335"/>
      <c r="N174" s="335"/>
      <c r="O174" s="338"/>
      <c r="P174" s="335"/>
      <c r="Q174" s="335"/>
      <c r="R174" s="333"/>
      <c r="S174" s="338"/>
      <c r="T174" s="335"/>
      <c r="U174" s="335"/>
      <c r="V174" s="336"/>
      <c r="W174" s="338"/>
      <c r="X174" s="335"/>
      <c r="Y174" s="335"/>
      <c r="AA174" s="66"/>
      <c r="AC174" s="66"/>
    </row>
    <row r="175" spans="2:29" ht="15.6">
      <c r="B175" s="54" t="s">
        <v>21</v>
      </c>
      <c r="C175" s="55" t="s">
        <v>10</v>
      </c>
      <c r="D175" s="67" t="s">
        <v>127</v>
      </c>
      <c r="E175" s="68" t="s">
        <v>119</v>
      </c>
      <c r="F175" s="466" t="s">
        <v>20</v>
      </c>
      <c r="G175" s="720" t="s">
        <v>20</v>
      </c>
      <c r="H175" s="720" t="s">
        <v>20</v>
      </c>
      <c r="I175" s="721" t="s">
        <v>20</v>
      </c>
      <c r="J175" s="720" t="s">
        <v>20</v>
      </c>
      <c r="K175" s="722" t="s">
        <v>20</v>
      </c>
      <c r="L175" s="720" t="s">
        <v>20</v>
      </c>
      <c r="M175" s="720" t="s">
        <v>20</v>
      </c>
      <c r="N175" s="467" t="s">
        <v>20</v>
      </c>
      <c r="O175" s="722" t="s">
        <v>20</v>
      </c>
      <c r="P175" s="467" t="s">
        <v>20</v>
      </c>
      <c r="Q175" s="467" t="s">
        <v>20</v>
      </c>
      <c r="R175" s="720" t="s">
        <v>20</v>
      </c>
      <c r="S175" s="722" t="s">
        <v>20</v>
      </c>
      <c r="T175" s="720" t="s">
        <v>20</v>
      </c>
      <c r="U175" s="720" t="s">
        <v>20</v>
      </c>
      <c r="V175" s="471" t="s">
        <v>20</v>
      </c>
      <c r="W175" s="723" t="s">
        <v>20</v>
      </c>
      <c r="X175" s="728" t="s">
        <v>20</v>
      </c>
      <c r="Y175" s="728" t="s">
        <v>20</v>
      </c>
      <c r="AA175" s="66"/>
      <c r="AC175" s="66"/>
    </row>
    <row r="176" spans="2:29" ht="15.6">
      <c r="B176" s="54" t="s">
        <v>21</v>
      </c>
      <c r="C176" s="55" t="s">
        <v>10</v>
      </c>
      <c r="D176" s="67" t="s">
        <v>127</v>
      </c>
      <c r="E176" s="68" t="s">
        <v>34</v>
      </c>
      <c r="F176" s="307"/>
      <c r="G176" s="307"/>
      <c r="H176" s="307"/>
      <c r="I176" s="307"/>
      <c r="J176" s="333"/>
      <c r="K176" s="338"/>
      <c r="L176" s="335"/>
      <c r="M176" s="335"/>
      <c r="N176" s="335"/>
      <c r="O176" s="338"/>
      <c r="P176" s="335"/>
      <c r="Q176" s="335"/>
      <c r="R176" s="333"/>
      <c r="S176" s="338"/>
      <c r="T176" s="335"/>
      <c r="U176" s="335"/>
      <c r="V176" s="336"/>
      <c r="W176" s="338"/>
      <c r="X176" s="335"/>
      <c r="Y176" s="335"/>
      <c r="AA176" s="66"/>
      <c r="AC176" s="66"/>
    </row>
    <row r="177" spans="2:29" ht="15.6">
      <c r="B177" s="76" t="s">
        <v>21</v>
      </c>
      <c r="C177" s="77" t="s">
        <v>134</v>
      </c>
      <c r="D177" s="78" t="s">
        <v>127</v>
      </c>
      <c r="E177" s="79" t="s">
        <v>121</v>
      </c>
      <c r="F177" s="473" t="s">
        <v>20</v>
      </c>
      <c r="G177" s="667" t="s">
        <v>20</v>
      </c>
      <c r="H177" s="667" t="s">
        <v>20</v>
      </c>
      <c r="I177" s="724" t="s">
        <v>20</v>
      </c>
      <c r="J177" s="667" t="s">
        <v>20</v>
      </c>
      <c r="K177" s="474" t="s">
        <v>20</v>
      </c>
      <c r="L177" s="667" t="s">
        <v>20</v>
      </c>
      <c r="M177" s="667" t="s">
        <v>20</v>
      </c>
      <c r="N177" s="474" t="s">
        <v>20</v>
      </c>
      <c r="O177" s="474" t="s">
        <v>20</v>
      </c>
      <c r="P177" s="474" t="s">
        <v>20</v>
      </c>
      <c r="Q177" s="474" t="s">
        <v>20</v>
      </c>
      <c r="R177" s="667" t="s">
        <v>20</v>
      </c>
      <c r="S177" s="474" t="s">
        <v>20</v>
      </c>
      <c r="T177" s="667" t="s">
        <v>20</v>
      </c>
      <c r="U177" s="667" t="s">
        <v>20</v>
      </c>
      <c r="V177" s="478" t="s">
        <v>20</v>
      </c>
      <c r="W177" s="520" t="s">
        <v>20</v>
      </c>
      <c r="X177" s="727" t="s">
        <v>20</v>
      </c>
      <c r="Y177" s="727" t="s">
        <v>20</v>
      </c>
      <c r="AA177" s="66"/>
      <c r="AC177" s="66"/>
    </row>
    <row r="178" spans="2:29" ht="15.6">
      <c r="B178" s="76" t="s">
        <v>21</v>
      </c>
      <c r="C178" s="79" t="s">
        <v>135</v>
      </c>
      <c r="D178" s="78" t="s">
        <v>136</v>
      </c>
      <c r="E178" s="77" t="s">
        <v>137</v>
      </c>
      <c r="F178" s="261"/>
      <c r="G178" s="261"/>
      <c r="H178" s="283"/>
      <c r="I178" s="283"/>
      <c r="J178" s="341"/>
      <c r="K178" s="346"/>
      <c r="L178" s="343"/>
      <c r="M178" s="343"/>
      <c r="N178" s="343"/>
      <c r="O178" s="346"/>
      <c r="P178" s="343"/>
      <c r="Q178" s="343"/>
      <c r="R178" s="341"/>
      <c r="S178" s="346"/>
      <c r="T178" s="343"/>
      <c r="U178" s="343"/>
      <c r="V178" s="343"/>
      <c r="W178" s="346"/>
      <c r="X178" s="343"/>
      <c r="Y178" s="343"/>
    </row>
    <row r="179" spans="2:29" ht="15.6">
      <c r="B179" s="76" t="s">
        <v>21</v>
      </c>
      <c r="C179" s="79" t="s">
        <v>135</v>
      </c>
      <c r="D179" s="78" t="s">
        <v>136</v>
      </c>
      <c r="E179" s="77" t="s">
        <v>138</v>
      </c>
      <c r="F179" s="261"/>
      <c r="G179" s="261"/>
      <c r="H179" s="283"/>
      <c r="I179" s="283"/>
      <c r="J179" s="341"/>
      <c r="K179" s="346"/>
      <c r="L179" s="343"/>
      <c r="M179" s="343"/>
      <c r="N179" s="343"/>
      <c r="O179" s="346"/>
      <c r="P179" s="343"/>
      <c r="Q179" s="343"/>
      <c r="R179" s="341"/>
      <c r="S179" s="346"/>
      <c r="T179" s="343"/>
      <c r="U179" s="343"/>
      <c r="V179" s="343"/>
      <c r="W179" s="346"/>
      <c r="X179" s="343"/>
      <c r="Y179" s="343"/>
    </row>
    <row r="180" spans="2:29" ht="15.6">
      <c r="B180" s="76" t="s">
        <v>21</v>
      </c>
      <c r="C180" s="79" t="s">
        <v>135</v>
      </c>
      <c r="D180" s="78" t="s">
        <v>136</v>
      </c>
      <c r="E180" s="77" t="s">
        <v>139</v>
      </c>
      <c r="F180" s="261"/>
      <c r="G180" s="261"/>
      <c r="H180" s="283"/>
      <c r="I180" s="283"/>
      <c r="J180" s="341"/>
      <c r="K180" s="346"/>
      <c r="L180" s="343"/>
      <c r="M180" s="343"/>
      <c r="N180" s="343"/>
      <c r="O180" s="346"/>
      <c r="P180" s="343"/>
      <c r="Q180" s="343"/>
      <c r="R180" s="341"/>
      <c r="S180" s="346"/>
      <c r="T180" s="343"/>
      <c r="U180" s="343"/>
      <c r="V180" s="343"/>
      <c r="W180" s="346"/>
      <c r="X180" s="343"/>
      <c r="Y180" s="343"/>
    </row>
    <row r="181" spans="2:29" ht="15.6">
      <c r="B181" s="76" t="s">
        <v>21</v>
      </c>
      <c r="C181" s="79" t="s">
        <v>135</v>
      </c>
      <c r="D181" s="78" t="s">
        <v>136</v>
      </c>
      <c r="E181" s="77" t="s">
        <v>140</v>
      </c>
      <c r="F181" s="261"/>
      <c r="G181" s="261"/>
      <c r="H181" s="261"/>
      <c r="I181" s="261"/>
      <c r="J181" s="350"/>
      <c r="K181" s="346"/>
      <c r="L181" s="346"/>
      <c r="M181" s="346"/>
      <c r="N181" s="346"/>
      <c r="O181" s="346"/>
      <c r="P181" s="346"/>
      <c r="Q181" s="346"/>
      <c r="R181" s="350"/>
      <c r="S181" s="346"/>
      <c r="T181" s="346"/>
      <c r="U181" s="346"/>
      <c r="V181" s="346"/>
      <c r="W181" s="346"/>
      <c r="X181" s="346"/>
      <c r="Y181" s="346"/>
    </row>
    <row r="182" spans="2:29" ht="15.6">
      <c r="B182" s="96" t="s">
        <v>142</v>
      </c>
      <c r="C182" s="97" t="s">
        <v>135</v>
      </c>
      <c r="D182" s="98" t="s">
        <v>136</v>
      </c>
      <c r="E182" s="97" t="s">
        <v>121</v>
      </c>
      <c r="F182" s="319"/>
      <c r="G182" s="319"/>
      <c r="H182" s="319"/>
      <c r="I182" s="319"/>
      <c r="J182" s="351"/>
      <c r="K182" s="352"/>
      <c r="L182" s="353"/>
      <c r="M182" s="353"/>
      <c r="N182" s="351"/>
      <c r="O182" s="352"/>
      <c r="P182" s="353"/>
      <c r="Q182" s="353"/>
      <c r="R182" s="351"/>
      <c r="S182" s="352"/>
      <c r="T182" s="353"/>
      <c r="U182" s="353"/>
      <c r="V182" s="354"/>
      <c r="W182" s="352"/>
      <c r="X182" s="353"/>
      <c r="Y182" s="353"/>
    </row>
    <row r="183" spans="2:29">
      <c r="B183" s="45" t="s">
        <v>23</v>
      </c>
      <c r="C183" s="46" t="s">
        <v>14</v>
      </c>
      <c r="D183" s="47">
        <v>80</v>
      </c>
      <c r="E183" s="46" t="s">
        <v>31</v>
      </c>
      <c r="F183" s="304"/>
      <c r="G183" s="304"/>
      <c r="H183" s="304"/>
      <c r="I183" s="304"/>
      <c r="J183" s="304"/>
      <c r="K183" s="332"/>
      <c r="L183" s="332"/>
      <c r="M183" s="332"/>
      <c r="N183" s="332"/>
      <c r="O183" s="332"/>
      <c r="P183" s="332"/>
      <c r="Q183" s="332"/>
      <c r="R183" s="304"/>
      <c r="S183" s="332"/>
      <c r="T183" s="332"/>
      <c r="U183" s="332"/>
      <c r="V183" s="332"/>
      <c r="W183" s="332"/>
      <c r="X183" s="332"/>
      <c r="Y183" s="332"/>
    </row>
    <row r="184" spans="2:29">
      <c r="B184" s="45" t="s">
        <v>23</v>
      </c>
      <c r="C184" s="46" t="s">
        <v>14</v>
      </c>
      <c r="D184" s="47">
        <v>80</v>
      </c>
      <c r="E184" s="46" t="s">
        <v>118</v>
      </c>
      <c r="F184" s="304"/>
      <c r="G184" s="304"/>
      <c r="H184" s="304"/>
      <c r="I184" s="304"/>
      <c r="J184" s="304"/>
      <c r="K184" s="332"/>
      <c r="L184" s="332"/>
      <c r="M184" s="332"/>
      <c r="N184" s="332"/>
      <c r="O184" s="332"/>
      <c r="P184" s="332"/>
      <c r="Q184" s="332"/>
      <c r="R184" s="304"/>
      <c r="S184" s="332"/>
      <c r="T184" s="332"/>
      <c r="U184" s="332"/>
      <c r="V184" s="332"/>
      <c r="W184" s="332"/>
      <c r="X184" s="332"/>
      <c r="Y184" s="332"/>
    </row>
    <row r="185" spans="2:29">
      <c r="B185" s="45" t="s">
        <v>23</v>
      </c>
      <c r="C185" s="46" t="s">
        <v>14</v>
      </c>
      <c r="D185" s="47">
        <v>80</v>
      </c>
      <c r="E185" s="46" t="s">
        <v>119</v>
      </c>
      <c r="F185" s="304"/>
      <c r="G185" s="304"/>
      <c r="H185" s="304"/>
      <c r="I185" s="304"/>
      <c r="J185" s="304"/>
      <c r="K185" s="332"/>
      <c r="L185" s="332"/>
      <c r="M185" s="332"/>
      <c r="N185" s="332"/>
      <c r="O185" s="332"/>
      <c r="P185" s="332"/>
      <c r="Q185" s="332"/>
      <c r="R185" s="304"/>
      <c r="S185" s="332"/>
      <c r="T185" s="332"/>
      <c r="U185" s="332"/>
      <c r="V185" s="332"/>
      <c r="W185" s="332"/>
      <c r="X185" s="332"/>
      <c r="Y185" s="332"/>
    </row>
    <row r="186" spans="2:29">
      <c r="B186" s="45" t="s">
        <v>23</v>
      </c>
      <c r="C186" s="46" t="s">
        <v>14</v>
      </c>
      <c r="D186" s="47">
        <v>80</v>
      </c>
      <c r="E186" s="46" t="s">
        <v>34</v>
      </c>
      <c r="F186" s="304"/>
      <c r="G186" s="304"/>
      <c r="H186" s="304"/>
      <c r="I186" s="304"/>
      <c r="J186" s="304"/>
      <c r="K186" s="332"/>
      <c r="L186" s="332"/>
      <c r="M186" s="332"/>
      <c r="N186" s="332"/>
      <c r="O186" s="332"/>
      <c r="P186" s="332"/>
      <c r="Q186" s="332"/>
      <c r="R186" s="304"/>
      <c r="S186" s="332"/>
      <c r="T186" s="332"/>
      <c r="U186" s="332"/>
      <c r="V186" s="332"/>
      <c r="W186" s="332"/>
      <c r="X186" s="332"/>
      <c r="Y186" s="332"/>
    </row>
    <row r="187" spans="2:29" s="66" customFormat="1" ht="15.6">
      <c r="B187" s="54" t="s">
        <v>23</v>
      </c>
      <c r="C187" s="55" t="s">
        <v>14</v>
      </c>
      <c r="D187" s="56" t="s">
        <v>120</v>
      </c>
      <c r="E187" s="57" t="s">
        <v>121</v>
      </c>
      <c r="F187" s="307"/>
      <c r="G187" s="307"/>
      <c r="H187" s="307"/>
      <c r="I187" s="307"/>
      <c r="J187" s="333"/>
      <c r="K187" s="334"/>
      <c r="L187" s="335"/>
      <c r="M187" s="335"/>
      <c r="N187" s="335"/>
      <c r="O187" s="334"/>
      <c r="P187" s="335"/>
      <c r="Q187" s="335"/>
      <c r="R187" s="333"/>
      <c r="S187" s="334"/>
      <c r="T187" s="335"/>
      <c r="U187" s="335"/>
      <c r="V187" s="336"/>
      <c r="W187" s="334"/>
      <c r="X187" s="335"/>
      <c r="Y187" s="335"/>
    </row>
    <row r="188" spans="2:29">
      <c r="B188" s="45" t="s">
        <v>23</v>
      </c>
      <c r="C188" s="46" t="s">
        <v>14</v>
      </c>
      <c r="D188" s="47">
        <v>90</v>
      </c>
      <c r="E188" s="46" t="s">
        <v>31</v>
      </c>
      <c r="F188" s="304"/>
      <c r="G188" s="304"/>
      <c r="H188" s="304"/>
      <c r="I188" s="304"/>
      <c r="J188" s="304"/>
      <c r="K188" s="332"/>
      <c r="L188" s="332"/>
      <c r="M188" s="332"/>
      <c r="N188" s="332"/>
      <c r="O188" s="332"/>
      <c r="P188" s="332"/>
      <c r="Q188" s="332"/>
      <c r="R188" s="304"/>
      <c r="S188" s="332"/>
      <c r="T188" s="332"/>
      <c r="U188" s="332"/>
      <c r="V188" s="332"/>
      <c r="W188" s="332"/>
      <c r="X188" s="332"/>
      <c r="Y188" s="332"/>
    </row>
    <row r="189" spans="2:29">
      <c r="B189" s="45" t="s">
        <v>23</v>
      </c>
      <c r="C189" s="46" t="s">
        <v>14</v>
      </c>
      <c r="D189" s="47">
        <v>90</v>
      </c>
      <c r="E189" s="46" t="s">
        <v>118</v>
      </c>
      <c r="F189" s="304"/>
      <c r="G189" s="304"/>
      <c r="H189" s="304"/>
      <c r="I189" s="304"/>
      <c r="J189" s="304"/>
      <c r="K189" s="332"/>
      <c r="L189" s="332"/>
      <c r="M189" s="332"/>
      <c r="N189" s="332"/>
      <c r="O189" s="332"/>
      <c r="P189" s="332"/>
      <c r="Q189" s="332"/>
      <c r="R189" s="304"/>
      <c r="S189" s="332"/>
      <c r="T189" s="332"/>
      <c r="U189" s="332"/>
      <c r="V189" s="332"/>
      <c r="W189" s="332"/>
      <c r="X189" s="332"/>
      <c r="Y189" s="332"/>
    </row>
    <row r="190" spans="2:29">
      <c r="B190" s="45" t="s">
        <v>23</v>
      </c>
      <c r="C190" s="46" t="s">
        <v>14</v>
      </c>
      <c r="D190" s="47">
        <v>90</v>
      </c>
      <c r="E190" s="46" t="s">
        <v>119</v>
      </c>
      <c r="F190" s="304"/>
      <c r="G190" s="304"/>
      <c r="H190" s="304"/>
      <c r="I190" s="304"/>
      <c r="J190" s="304"/>
      <c r="K190" s="332"/>
      <c r="L190" s="332"/>
      <c r="M190" s="332"/>
      <c r="N190" s="332"/>
      <c r="O190" s="332"/>
      <c r="P190" s="332"/>
      <c r="Q190" s="332"/>
      <c r="R190" s="304"/>
      <c r="S190" s="332"/>
      <c r="T190" s="332"/>
      <c r="U190" s="332"/>
      <c r="V190" s="332"/>
      <c r="W190" s="332"/>
      <c r="X190" s="332"/>
      <c r="Y190" s="332"/>
    </row>
    <row r="191" spans="2:29">
      <c r="B191" s="45" t="s">
        <v>23</v>
      </c>
      <c r="C191" s="46" t="s">
        <v>14</v>
      </c>
      <c r="D191" s="47">
        <v>90</v>
      </c>
      <c r="E191" s="46" t="s">
        <v>34</v>
      </c>
      <c r="F191" s="304"/>
      <c r="G191" s="304"/>
      <c r="H191" s="304"/>
      <c r="I191" s="304"/>
      <c r="J191" s="304"/>
      <c r="K191" s="332"/>
      <c r="L191" s="332"/>
      <c r="M191" s="332"/>
      <c r="N191" s="332"/>
      <c r="O191" s="332"/>
      <c r="P191" s="332"/>
      <c r="Q191" s="332"/>
      <c r="R191" s="304"/>
      <c r="S191" s="332"/>
      <c r="T191" s="332"/>
      <c r="U191" s="332"/>
      <c r="V191" s="332"/>
      <c r="W191" s="332"/>
      <c r="X191" s="332"/>
      <c r="Y191" s="332"/>
    </row>
    <row r="192" spans="2:29" s="66" customFormat="1" ht="15.6">
      <c r="B192" s="54" t="s">
        <v>23</v>
      </c>
      <c r="C192" s="55" t="s">
        <v>14</v>
      </c>
      <c r="D192" s="56" t="s">
        <v>122</v>
      </c>
      <c r="E192" s="57" t="s">
        <v>121</v>
      </c>
      <c r="F192" s="307"/>
      <c r="G192" s="307"/>
      <c r="H192" s="307"/>
      <c r="I192" s="307"/>
      <c r="J192" s="333"/>
      <c r="K192" s="334"/>
      <c r="L192" s="335"/>
      <c r="M192" s="335"/>
      <c r="N192" s="335"/>
      <c r="O192" s="334"/>
      <c r="P192" s="335"/>
      <c r="Q192" s="335"/>
      <c r="R192" s="333"/>
      <c r="S192" s="334"/>
      <c r="T192" s="335"/>
      <c r="U192" s="335"/>
      <c r="V192" s="336"/>
      <c r="W192" s="334"/>
      <c r="X192" s="335"/>
      <c r="Y192" s="335"/>
    </row>
    <row r="193" spans="2:25">
      <c r="B193" s="45" t="s">
        <v>23</v>
      </c>
      <c r="C193" s="46" t="s">
        <v>14</v>
      </c>
      <c r="D193" s="47">
        <v>100</v>
      </c>
      <c r="E193" s="46" t="s">
        <v>31</v>
      </c>
      <c r="F193" s="304"/>
      <c r="G193" s="304"/>
      <c r="H193" s="304"/>
      <c r="I193" s="304"/>
      <c r="J193" s="304"/>
      <c r="K193" s="332"/>
      <c r="L193" s="332"/>
      <c r="M193" s="332"/>
      <c r="N193" s="332"/>
      <c r="O193" s="332"/>
      <c r="P193" s="332"/>
      <c r="Q193" s="332"/>
      <c r="R193" s="304"/>
      <c r="S193" s="332"/>
      <c r="T193" s="332"/>
      <c r="U193" s="332"/>
      <c r="V193" s="332"/>
      <c r="W193" s="332"/>
      <c r="X193" s="332"/>
      <c r="Y193" s="332"/>
    </row>
    <row r="194" spans="2:25">
      <c r="B194" s="45" t="s">
        <v>23</v>
      </c>
      <c r="C194" s="46" t="s">
        <v>14</v>
      </c>
      <c r="D194" s="47">
        <v>100</v>
      </c>
      <c r="E194" s="46" t="s">
        <v>118</v>
      </c>
      <c r="F194" s="304"/>
      <c r="G194" s="304"/>
      <c r="H194" s="304"/>
      <c r="I194" s="304"/>
      <c r="J194" s="304"/>
      <c r="K194" s="332"/>
      <c r="L194" s="332"/>
      <c r="M194" s="332"/>
      <c r="N194" s="332"/>
      <c r="O194" s="332"/>
      <c r="P194" s="332"/>
      <c r="Q194" s="332"/>
      <c r="R194" s="304"/>
      <c r="S194" s="332"/>
      <c r="T194" s="332"/>
      <c r="U194" s="332"/>
      <c r="V194" s="332"/>
      <c r="W194" s="332"/>
      <c r="X194" s="332"/>
      <c r="Y194" s="332"/>
    </row>
    <row r="195" spans="2:25">
      <c r="B195" s="45" t="s">
        <v>23</v>
      </c>
      <c r="C195" s="46" t="s">
        <v>14</v>
      </c>
      <c r="D195" s="47">
        <v>100</v>
      </c>
      <c r="E195" s="46" t="s">
        <v>119</v>
      </c>
      <c r="F195" s="304"/>
      <c r="G195" s="304"/>
      <c r="H195" s="304"/>
      <c r="I195" s="304"/>
      <c r="J195" s="304"/>
      <c r="K195" s="332"/>
      <c r="L195" s="332"/>
      <c r="M195" s="332"/>
      <c r="N195" s="332"/>
      <c r="O195" s="332"/>
      <c r="P195" s="332"/>
      <c r="Q195" s="332"/>
      <c r="R195" s="304"/>
      <c r="S195" s="332"/>
      <c r="T195" s="332"/>
      <c r="U195" s="332"/>
      <c r="V195" s="332"/>
      <c r="W195" s="332"/>
      <c r="X195" s="332"/>
      <c r="Y195" s="332"/>
    </row>
    <row r="196" spans="2:25">
      <c r="B196" s="45" t="s">
        <v>23</v>
      </c>
      <c r="C196" s="46" t="s">
        <v>14</v>
      </c>
      <c r="D196" s="47">
        <v>100</v>
      </c>
      <c r="E196" s="46" t="s">
        <v>34</v>
      </c>
      <c r="F196" s="304"/>
      <c r="G196" s="304"/>
      <c r="H196" s="304"/>
      <c r="I196" s="304"/>
      <c r="J196" s="304"/>
      <c r="K196" s="332"/>
      <c r="L196" s="332"/>
      <c r="M196" s="332"/>
      <c r="N196" s="332"/>
      <c r="O196" s="332"/>
      <c r="P196" s="332"/>
      <c r="Q196" s="332"/>
      <c r="R196" s="304"/>
      <c r="S196" s="332"/>
      <c r="T196" s="332"/>
      <c r="U196" s="332"/>
      <c r="V196" s="332"/>
      <c r="W196" s="332"/>
      <c r="X196" s="332"/>
      <c r="Y196" s="332"/>
    </row>
    <row r="197" spans="2:25" s="66" customFormat="1" ht="15.6">
      <c r="B197" s="54" t="s">
        <v>23</v>
      </c>
      <c r="C197" s="55" t="s">
        <v>14</v>
      </c>
      <c r="D197" s="56" t="s">
        <v>123</v>
      </c>
      <c r="E197" s="57" t="s">
        <v>121</v>
      </c>
      <c r="F197" s="307"/>
      <c r="G197" s="307"/>
      <c r="H197" s="307"/>
      <c r="I197" s="307"/>
      <c r="J197" s="333"/>
      <c r="K197" s="334"/>
      <c r="L197" s="335"/>
      <c r="M197" s="335"/>
      <c r="N197" s="335"/>
      <c r="O197" s="334"/>
      <c r="P197" s="335"/>
      <c r="Q197" s="335"/>
      <c r="R197" s="333"/>
      <c r="S197" s="334"/>
      <c r="T197" s="335"/>
      <c r="U197" s="335"/>
      <c r="V197" s="336"/>
      <c r="W197" s="334"/>
      <c r="X197" s="335"/>
      <c r="Y197" s="335"/>
    </row>
    <row r="198" spans="2:25">
      <c r="B198" s="45" t="s">
        <v>23</v>
      </c>
      <c r="C198" s="46" t="s">
        <v>14</v>
      </c>
      <c r="D198" s="47">
        <v>110</v>
      </c>
      <c r="E198" s="46" t="s">
        <v>31</v>
      </c>
      <c r="F198" s="304"/>
      <c r="G198" s="304"/>
      <c r="H198" s="304"/>
      <c r="I198" s="304"/>
      <c r="J198" s="304"/>
      <c r="K198" s="332"/>
      <c r="L198" s="332"/>
      <c r="M198" s="332"/>
      <c r="N198" s="332"/>
      <c r="O198" s="332"/>
      <c r="P198" s="332"/>
      <c r="Q198" s="332"/>
      <c r="R198" s="304"/>
      <c r="S198" s="332"/>
      <c r="T198" s="332"/>
      <c r="U198" s="332"/>
      <c r="V198" s="332"/>
      <c r="W198" s="332"/>
      <c r="X198" s="332"/>
      <c r="Y198" s="332"/>
    </row>
    <row r="199" spans="2:25">
      <c r="B199" s="45" t="s">
        <v>23</v>
      </c>
      <c r="C199" s="46" t="s">
        <v>14</v>
      </c>
      <c r="D199" s="47">
        <v>110</v>
      </c>
      <c r="E199" s="46" t="s">
        <v>118</v>
      </c>
      <c r="F199" s="304"/>
      <c r="G199" s="304"/>
      <c r="H199" s="304"/>
      <c r="I199" s="304"/>
      <c r="J199" s="304"/>
      <c r="K199" s="332"/>
      <c r="L199" s="332"/>
      <c r="M199" s="332"/>
      <c r="N199" s="332"/>
      <c r="O199" s="332"/>
      <c r="P199" s="332"/>
      <c r="Q199" s="332"/>
      <c r="R199" s="304"/>
      <c r="S199" s="332"/>
      <c r="T199" s="332"/>
      <c r="U199" s="332"/>
      <c r="V199" s="332"/>
      <c r="W199" s="332"/>
      <c r="X199" s="332"/>
      <c r="Y199" s="332"/>
    </row>
    <row r="200" spans="2:25">
      <c r="B200" s="45" t="s">
        <v>23</v>
      </c>
      <c r="C200" s="46" t="s">
        <v>14</v>
      </c>
      <c r="D200" s="47">
        <v>110</v>
      </c>
      <c r="E200" s="46" t="s">
        <v>119</v>
      </c>
      <c r="F200" s="304"/>
      <c r="G200" s="304"/>
      <c r="H200" s="304"/>
      <c r="I200" s="304"/>
      <c r="J200" s="304"/>
      <c r="K200" s="332"/>
      <c r="L200" s="332"/>
      <c r="M200" s="332"/>
      <c r="N200" s="332"/>
      <c r="O200" s="332"/>
      <c r="P200" s="332"/>
      <c r="Q200" s="332"/>
      <c r="R200" s="304"/>
      <c r="S200" s="332"/>
      <c r="T200" s="332"/>
      <c r="U200" s="332"/>
      <c r="V200" s="332"/>
      <c r="W200" s="332"/>
      <c r="X200" s="332"/>
      <c r="Y200" s="332"/>
    </row>
    <row r="201" spans="2:25">
      <c r="B201" s="45" t="s">
        <v>23</v>
      </c>
      <c r="C201" s="46" t="s">
        <v>14</v>
      </c>
      <c r="D201" s="47">
        <v>110</v>
      </c>
      <c r="E201" s="46" t="s">
        <v>34</v>
      </c>
      <c r="F201" s="304"/>
      <c r="G201" s="304"/>
      <c r="H201" s="304"/>
      <c r="I201" s="304"/>
      <c r="J201" s="304"/>
      <c r="K201" s="332"/>
      <c r="L201" s="332"/>
      <c r="M201" s="332"/>
      <c r="N201" s="332"/>
      <c r="O201" s="332"/>
      <c r="P201" s="332"/>
      <c r="Q201" s="332"/>
      <c r="R201" s="304"/>
      <c r="S201" s="332"/>
      <c r="T201" s="332"/>
      <c r="U201" s="332"/>
      <c r="V201" s="332"/>
      <c r="W201" s="332"/>
      <c r="X201" s="332"/>
      <c r="Y201" s="332"/>
    </row>
    <row r="202" spans="2:25" s="66" customFormat="1" ht="15.6">
      <c r="B202" s="54" t="s">
        <v>23</v>
      </c>
      <c r="C202" s="55" t="s">
        <v>14</v>
      </c>
      <c r="D202" s="56" t="s">
        <v>124</v>
      </c>
      <c r="E202" s="57" t="s">
        <v>121</v>
      </c>
      <c r="F202" s="307"/>
      <c r="G202" s="307"/>
      <c r="H202" s="307"/>
      <c r="I202" s="307"/>
      <c r="J202" s="333"/>
      <c r="K202" s="334"/>
      <c r="L202" s="335"/>
      <c r="M202" s="335"/>
      <c r="N202" s="335"/>
      <c r="O202" s="334"/>
      <c r="P202" s="335"/>
      <c r="Q202" s="335"/>
      <c r="R202" s="333"/>
      <c r="S202" s="334"/>
      <c r="T202" s="335"/>
      <c r="U202" s="335"/>
      <c r="V202" s="336"/>
      <c r="W202" s="334"/>
      <c r="X202" s="335"/>
      <c r="Y202" s="335"/>
    </row>
    <row r="203" spans="2:25">
      <c r="B203" s="45" t="s">
        <v>23</v>
      </c>
      <c r="C203" s="46" t="s">
        <v>14</v>
      </c>
      <c r="D203" s="47">
        <v>120</v>
      </c>
      <c r="E203" s="46" t="s">
        <v>31</v>
      </c>
      <c r="F203" s="304"/>
      <c r="G203" s="304"/>
      <c r="H203" s="304"/>
      <c r="I203" s="304"/>
      <c r="J203" s="304"/>
      <c r="K203" s="332"/>
      <c r="L203" s="332"/>
      <c r="M203" s="332"/>
      <c r="N203" s="332"/>
      <c r="O203" s="332"/>
      <c r="P203" s="332"/>
      <c r="Q203" s="332"/>
      <c r="R203" s="304"/>
      <c r="S203" s="332"/>
      <c r="T203" s="332"/>
      <c r="U203" s="332"/>
      <c r="V203" s="332"/>
      <c r="W203" s="332"/>
      <c r="X203" s="332"/>
      <c r="Y203" s="332"/>
    </row>
    <row r="204" spans="2:25">
      <c r="B204" s="45" t="s">
        <v>23</v>
      </c>
      <c r="C204" s="46" t="s">
        <v>14</v>
      </c>
      <c r="D204" s="47">
        <v>120</v>
      </c>
      <c r="E204" s="46" t="s">
        <v>118</v>
      </c>
      <c r="F204" s="304"/>
      <c r="G204" s="304"/>
      <c r="H204" s="304"/>
      <c r="I204" s="304"/>
      <c r="J204" s="304"/>
      <c r="K204" s="332"/>
      <c r="L204" s="332"/>
      <c r="M204" s="332"/>
      <c r="N204" s="332"/>
      <c r="O204" s="332"/>
      <c r="P204" s="332"/>
      <c r="Q204" s="332"/>
      <c r="R204" s="304"/>
      <c r="S204" s="332"/>
      <c r="T204" s="332"/>
      <c r="U204" s="332"/>
      <c r="V204" s="332"/>
      <c r="W204" s="332"/>
      <c r="X204" s="332"/>
      <c r="Y204" s="332"/>
    </row>
    <row r="205" spans="2:25">
      <c r="B205" s="45" t="s">
        <v>23</v>
      </c>
      <c r="C205" s="46" t="s">
        <v>14</v>
      </c>
      <c r="D205" s="47">
        <v>120</v>
      </c>
      <c r="E205" s="46" t="s">
        <v>119</v>
      </c>
      <c r="F205" s="304"/>
      <c r="G205" s="304"/>
      <c r="H205" s="304"/>
      <c r="I205" s="304"/>
      <c r="J205" s="304"/>
      <c r="K205" s="332"/>
      <c r="L205" s="332"/>
      <c r="M205" s="332"/>
      <c r="N205" s="332"/>
      <c r="O205" s="332"/>
      <c r="P205" s="332"/>
      <c r="Q205" s="332"/>
      <c r="R205" s="304"/>
      <c r="S205" s="332"/>
      <c r="T205" s="332"/>
      <c r="U205" s="332"/>
      <c r="V205" s="332"/>
      <c r="W205" s="332"/>
      <c r="X205" s="332"/>
      <c r="Y205" s="332"/>
    </row>
    <row r="206" spans="2:25">
      <c r="B206" s="45" t="s">
        <v>23</v>
      </c>
      <c r="C206" s="46" t="s">
        <v>14</v>
      </c>
      <c r="D206" s="47">
        <v>120</v>
      </c>
      <c r="E206" s="46" t="s">
        <v>34</v>
      </c>
      <c r="F206" s="304"/>
      <c r="G206" s="304"/>
      <c r="H206" s="304"/>
      <c r="I206" s="304"/>
      <c r="J206" s="304"/>
      <c r="K206" s="332"/>
      <c r="L206" s="332"/>
      <c r="M206" s="332"/>
      <c r="N206" s="332"/>
      <c r="O206" s="332"/>
      <c r="P206" s="332"/>
      <c r="Q206" s="332"/>
      <c r="R206" s="304"/>
      <c r="S206" s="332"/>
      <c r="T206" s="332"/>
      <c r="U206" s="332"/>
      <c r="V206" s="332"/>
      <c r="W206" s="332"/>
      <c r="X206" s="332"/>
      <c r="Y206" s="332"/>
    </row>
    <row r="207" spans="2:25" s="66" customFormat="1" ht="15.6">
      <c r="B207" s="54" t="s">
        <v>23</v>
      </c>
      <c r="C207" s="55" t="s">
        <v>14</v>
      </c>
      <c r="D207" s="56" t="s">
        <v>125</v>
      </c>
      <c r="E207" s="57" t="s">
        <v>121</v>
      </c>
      <c r="F207" s="307"/>
      <c r="G207" s="307"/>
      <c r="H207" s="307"/>
      <c r="I207" s="307"/>
      <c r="J207" s="333"/>
      <c r="K207" s="334"/>
      <c r="L207" s="335"/>
      <c r="M207" s="335"/>
      <c r="N207" s="335"/>
      <c r="O207" s="334"/>
      <c r="P207" s="335"/>
      <c r="Q207" s="335"/>
      <c r="R207" s="333"/>
      <c r="S207" s="334"/>
      <c r="T207" s="335"/>
      <c r="U207" s="335"/>
      <c r="V207" s="336"/>
      <c r="W207" s="334"/>
      <c r="X207" s="335"/>
      <c r="Y207" s="335"/>
    </row>
    <row r="208" spans="2:25">
      <c r="B208" s="45" t="s">
        <v>23</v>
      </c>
      <c r="C208" s="46" t="s">
        <v>14</v>
      </c>
      <c r="D208" s="47">
        <v>130</v>
      </c>
      <c r="E208" s="46" t="s">
        <v>31</v>
      </c>
      <c r="F208" s="304"/>
      <c r="G208" s="304"/>
      <c r="H208" s="304"/>
      <c r="I208" s="304"/>
      <c r="J208" s="304"/>
      <c r="K208" s="332"/>
      <c r="L208" s="332"/>
      <c r="M208" s="332"/>
      <c r="N208" s="332"/>
      <c r="O208" s="332"/>
      <c r="P208" s="332"/>
      <c r="Q208" s="332"/>
      <c r="R208" s="304"/>
      <c r="S208" s="332"/>
      <c r="T208" s="332"/>
      <c r="U208" s="332"/>
      <c r="V208" s="332"/>
      <c r="W208" s="332"/>
      <c r="X208" s="332"/>
      <c r="Y208" s="332"/>
    </row>
    <row r="209" spans="2:29">
      <c r="B209" s="45" t="s">
        <v>23</v>
      </c>
      <c r="C209" s="46" t="s">
        <v>14</v>
      </c>
      <c r="D209" s="47">
        <v>130</v>
      </c>
      <c r="E209" s="46" t="s">
        <v>118</v>
      </c>
      <c r="F209" s="304"/>
      <c r="G209" s="304"/>
      <c r="H209" s="304"/>
      <c r="I209" s="304"/>
      <c r="J209" s="304"/>
      <c r="K209" s="332"/>
      <c r="L209" s="332"/>
      <c r="M209" s="332"/>
      <c r="N209" s="332"/>
      <c r="O209" s="332"/>
      <c r="P209" s="332"/>
      <c r="Q209" s="332"/>
      <c r="R209" s="304"/>
      <c r="S209" s="332"/>
      <c r="T209" s="332"/>
      <c r="U209" s="332"/>
      <c r="V209" s="332"/>
      <c r="W209" s="332"/>
      <c r="X209" s="332"/>
      <c r="Y209" s="332"/>
    </row>
    <row r="210" spans="2:29">
      <c r="B210" s="45" t="s">
        <v>23</v>
      </c>
      <c r="C210" s="46" t="s">
        <v>14</v>
      </c>
      <c r="D210" s="47">
        <v>130</v>
      </c>
      <c r="E210" s="46" t="s">
        <v>119</v>
      </c>
      <c r="F210" s="304"/>
      <c r="G210" s="304"/>
      <c r="H210" s="304"/>
      <c r="I210" s="304"/>
      <c r="J210" s="304"/>
      <c r="K210" s="332"/>
      <c r="L210" s="332"/>
      <c r="M210" s="332"/>
      <c r="N210" s="332"/>
      <c r="O210" s="332"/>
      <c r="P210" s="332"/>
      <c r="Q210" s="332"/>
      <c r="R210" s="304"/>
      <c r="S210" s="332"/>
      <c r="T210" s="332"/>
      <c r="U210" s="332"/>
      <c r="V210" s="332"/>
      <c r="W210" s="332"/>
      <c r="X210" s="332"/>
      <c r="Y210" s="332"/>
    </row>
    <row r="211" spans="2:29">
      <c r="B211" s="45" t="s">
        <v>23</v>
      </c>
      <c r="C211" s="46" t="s">
        <v>14</v>
      </c>
      <c r="D211" s="47">
        <v>130</v>
      </c>
      <c r="E211" s="46" t="s">
        <v>34</v>
      </c>
      <c r="F211" s="304"/>
      <c r="G211" s="304"/>
      <c r="H211" s="304"/>
      <c r="I211" s="304"/>
      <c r="J211" s="304"/>
      <c r="K211" s="332"/>
      <c r="L211" s="332"/>
      <c r="M211" s="332"/>
      <c r="N211" s="332"/>
      <c r="O211" s="332"/>
      <c r="P211" s="332"/>
      <c r="Q211" s="332"/>
      <c r="R211" s="304"/>
      <c r="S211" s="332"/>
      <c r="T211" s="332"/>
      <c r="U211" s="332"/>
      <c r="V211" s="332"/>
      <c r="W211" s="332"/>
      <c r="X211" s="332"/>
      <c r="Y211" s="332"/>
    </row>
    <row r="212" spans="2:29" s="66" customFormat="1" ht="15.6">
      <c r="B212" s="54" t="s">
        <v>23</v>
      </c>
      <c r="C212" s="55" t="s">
        <v>14</v>
      </c>
      <c r="D212" s="56" t="s">
        <v>126</v>
      </c>
      <c r="E212" s="57" t="s">
        <v>121</v>
      </c>
      <c r="F212" s="307"/>
      <c r="G212" s="307"/>
      <c r="H212" s="307"/>
      <c r="I212" s="307"/>
      <c r="J212" s="333"/>
      <c r="K212" s="334"/>
      <c r="L212" s="335"/>
      <c r="M212" s="335"/>
      <c r="N212" s="335"/>
      <c r="O212" s="334"/>
      <c r="P212" s="335"/>
      <c r="Q212" s="335"/>
      <c r="R212" s="333"/>
      <c r="S212" s="334"/>
      <c r="T212" s="335"/>
      <c r="U212" s="335"/>
      <c r="V212" s="336"/>
      <c r="W212" s="334"/>
      <c r="X212" s="335"/>
      <c r="Y212" s="335"/>
    </row>
    <row r="213" spans="2:29" ht="15.6">
      <c r="B213" s="54" t="s">
        <v>23</v>
      </c>
      <c r="C213" s="55" t="s">
        <v>14</v>
      </c>
      <c r="D213" s="67" t="s">
        <v>127</v>
      </c>
      <c r="E213" s="68" t="s">
        <v>31</v>
      </c>
      <c r="F213" s="307"/>
      <c r="G213" s="307"/>
      <c r="H213" s="307"/>
      <c r="I213" s="307"/>
      <c r="J213" s="333"/>
      <c r="K213" s="338"/>
      <c r="L213" s="335"/>
      <c r="M213" s="335"/>
      <c r="N213" s="335"/>
      <c r="O213" s="338"/>
      <c r="P213" s="335"/>
      <c r="Q213" s="335"/>
      <c r="R213" s="333"/>
      <c r="S213" s="338"/>
      <c r="T213" s="335"/>
      <c r="U213" s="335"/>
      <c r="V213" s="336"/>
      <c r="W213" s="338"/>
      <c r="X213" s="335"/>
      <c r="Y213" s="335"/>
      <c r="AA213" s="66"/>
      <c r="AC213" s="66"/>
    </row>
    <row r="214" spans="2:29" ht="15.6">
      <c r="B214" s="54" t="s">
        <v>23</v>
      </c>
      <c r="C214" s="55" t="s">
        <v>14</v>
      </c>
      <c r="D214" s="67" t="s">
        <v>127</v>
      </c>
      <c r="E214" s="68" t="s">
        <v>118</v>
      </c>
      <c r="F214" s="307"/>
      <c r="G214" s="307"/>
      <c r="H214" s="307"/>
      <c r="I214" s="307"/>
      <c r="J214" s="333"/>
      <c r="K214" s="338"/>
      <c r="L214" s="335"/>
      <c r="M214" s="335"/>
      <c r="N214" s="335"/>
      <c r="O214" s="338"/>
      <c r="P214" s="335"/>
      <c r="Q214" s="335"/>
      <c r="R214" s="333"/>
      <c r="S214" s="338"/>
      <c r="T214" s="335"/>
      <c r="U214" s="335"/>
      <c r="V214" s="336"/>
      <c r="W214" s="338"/>
      <c r="X214" s="335"/>
      <c r="Y214" s="335"/>
      <c r="AA214" s="66"/>
      <c r="AC214" s="66"/>
    </row>
    <row r="215" spans="2:29" ht="15.6">
      <c r="B215" s="54" t="s">
        <v>23</v>
      </c>
      <c r="C215" s="55" t="s">
        <v>14</v>
      </c>
      <c r="D215" s="67" t="s">
        <v>127</v>
      </c>
      <c r="E215" s="68" t="s">
        <v>119</v>
      </c>
      <c r="F215" s="307"/>
      <c r="G215" s="307"/>
      <c r="H215" s="307"/>
      <c r="I215" s="307"/>
      <c r="J215" s="333"/>
      <c r="K215" s="338"/>
      <c r="L215" s="335"/>
      <c r="M215" s="335"/>
      <c r="N215" s="335"/>
      <c r="O215" s="338"/>
      <c r="P215" s="335"/>
      <c r="Q215" s="335"/>
      <c r="R215" s="333"/>
      <c r="S215" s="338"/>
      <c r="T215" s="335"/>
      <c r="U215" s="335"/>
      <c r="V215" s="336"/>
      <c r="W215" s="338"/>
      <c r="X215" s="335"/>
      <c r="Y215" s="335"/>
      <c r="AA215" s="66"/>
      <c r="AC215" s="66"/>
    </row>
    <row r="216" spans="2:29" ht="15.6">
      <c r="B216" s="54" t="s">
        <v>23</v>
      </c>
      <c r="C216" s="55" t="s">
        <v>14</v>
      </c>
      <c r="D216" s="67" t="s">
        <v>127</v>
      </c>
      <c r="E216" s="68" t="s">
        <v>34</v>
      </c>
      <c r="F216" s="307"/>
      <c r="G216" s="307"/>
      <c r="H216" s="307"/>
      <c r="I216" s="307"/>
      <c r="J216" s="333"/>
      <c r="K216" s="338"/>
      <c r="L216" s="335"/>
      <c r="M216" s="335"/>
      <c r="N216" s="335"/>
      <c r="O216" s="338"/>
      <c r="P216" s="335"/>
      <c r="Q216" s="335"/>
      <c r="R216" s="333"/>
      <c r="S216" s="338"/>
      <c r="T216" s="335"/>
      <c r="U216" s="335"/>
      <c r="V216" s="336"/>
      <c r="W216" s="338"/>
      <c r="X216" s="335"/>
      <c r="Y216" s="335"/>
      <c r="AA216" s="66"/>
      <c r="AC216" s="66"/>
    </row>
    <row r="217" spans="2:29" s="66" customFormat="1" ht="15.6">
      <c r="B217" s="76" t="s">
        <v>23</v>
      </c>
      <c r="C217" s="77" t="s">
        <v>128</v>
      </c>
      <c r="D217" s="78" t="s">
        <v>127</v>
      </c>
      <c r="E217" s="79" t="s">
        <v>121</v>
      </c>
      <c r="F217" s="315"/>
      <c r="G217" s="315"/>
      <c r="H217" s="315"/>
      <c r="I217" s="315"/>
      <c r="J217" s="341"/>
      <c r="K217" s="345"/>
      <c r="L217" s="343"/>
      <c r="M217" s="343"/>
      <c r="N217" s="343"/>
      <c r="O217" s="345"/>
      <c r="P217" s="343"/>
      <c r="Q217" s="343"/>
      <c r="R217" s="341"/>
      <c r="S217" s="345"/>
      <c r="T217" s="343"/>
      <c r="U217" s="343"/>
      <c r="V217" s="344"/>
      <c r="W217" s="345"/>
      <c r="X217" s="343"/>
      <c r="Y217" s="343"/>
    </row>
    <row r="218" spans="2:29">
      <c r="B218" s="45" t="s">
        <v>23</v>
      </c>
      <c r="C218" s="46" t="s">
        <v>12</v>
      </c>
      <c r="D218" s="47">
        <v>60</v>
      </c>
      <c r="E218" s="46" t="s">
        <v>31</v>
      </c>
      <c r="F218" s="304"/>
      <c r="G218" s="304"/>
      <c r="H218" s="304"/>
      <c r="I218" s="304"/>
      <c r="J218" s="304"/>
      <c r="K218" s="332"/>
      <c r="L218" s="332"/>
      <c r="M218" s="332"/>
      <c r="N218" s="332"/>
      <c r="O218" s="332"/>
      <c r="P218" s="332"/>
      <c r="Q218" s="332"/>
      <c r="R218" s="304"/>
      <c r="S218" s="332"/>
      <c r="T218" s="332"/>
      <c r="U218" s="332"/>
      <c r="V218" s="332"/>
      <c r="W218" s="332"/>
      <c r="X218" s="332"/>
      <c r="Y218" s="332"/>
    </row>
    <row r="219" spans="2:29">
      <c r="B219" s="45" t="s">
        <v>23</v>
      </c>
      <c r="C219" s="46" t="s">
        <v>12</v>
      </c>
      <c r="D219" s="47">
        <v>60</v>
      </c>
      <c r="E219" s="46" t="s">
        <v>118</v>
      </c>
      <c r="F219" s="304"/>
      <c r="G219" s="304"/>
      <c r="H219" s="304"/>
      <c r="I219" s="304"/>
      <c r="J219" s="304"/>
      <c r="K219" s="332"/>
      <c r="L219" s="332"/>
      <c r="M219" s="332"/>
      <c r="N219" s="332"/>
      <c r="O219" s="332"/>
      <c r="P219" s="332"/>
      <c r="Q219" s="332"/>
      <c r="R219" s="304"/>
      <c r="S219" s="332"/>
      <c r="T219" s="332"/>
      <c r="U219" s="332"/>
      <c r="V219" s="332"/>
      <c r="W219" s="332"/>
      <c r="X219" s="332"/>
      <c r="Y219" s="332"/>
    </row>
    <row r="220" spans="2:29">
      <c r="B220" s="45" t="s">
        <v>23</v>
      </c>
      <c r="C220" s="46" t="s">
        <v>12</v>
      </c>
      <c r="D220" s="47">
        <v>60</v>
      </c>
      <c r="E220" s="46" t="s">
        <v>119</v>
      </c>
      <c r="F220" s="304"/>
      <c r="G220" s="304"/>
      <c r="H220" s="304"/>
      <c r="I220" s="304"/>
      <c r="J220" s="304"/>
      <c r="K220" s="332"/>
      <c r="L220" s="332"/>
      <c r="M220" s="332"/>
      <c r="N220" s="332"/>
      <c r="O220" s="332"/>
      <c r="P220" s="332"/>
      <c r="Q220" s="332"/>
      <c r="R220" s="304"/>
      <c r="S220" s="332"/>
      <c r="T220" s="332"/>
      <c r="U220" s="332"/>
      <c r="V220" s="332"/>
      <c r="W220" s="332"/>
      <c r="X220" s="332"/>
      <c r="Y220" s="332"/>
    </row>
    <row r="221" spans="2:29">
      <c r="B221" s="45" t="s">
        <v>23</v>
      </c>
      <c r="C221" s="46" t="s">
        <v>12</v>
      </c>
      <c r="D221" s="47">
        <v>60</v>
      </c>
      <c r="E221" s="46" t="s">
        <v>34</v>
      </c>
      <c r="F221" s="304"/>
      <c r="G221" s="304"/>
      <c r="H221" s="304"/>
      <c r="I221" s="304"/>
      <c r="J221" s="304"/>
      <c r="K221" s="332"/>
      <c r="L221" s="332"/>
      <c r="M221" s="332"/>
      <c r="N221" s="332"/>
      <c r="O221" s="332"/>
      <c r="P221" s="332"/>
      <c r="Q221" s="332"/>
      <c r="R221" s="304"/>
      <c r="S221" s="332"/>
      <c r="T221" s="332"/>
      <c r="U221" s="332"/>
      <c r="V221" s="332"/>
      <c r="W221" s="332"/>
      <c r="X221" s="332"/>
      <c r="Y221" s="332"/>
    </row>
    <row r="222" spans="2:29" ht="15.6">
      <c r="B222" s="54" t="s">
        <v>23</v>
      </c>
      <c r="C222" s="55" t="s">
        <v>12</v>
      </c>
      <c r="D222" s="56" t="s">
        <v>129</v>
      </c>
      <c r="E222" s="57" t="s">
        <v>121</v>
      </c>
      <c r="F222" s="307"/>
      <c r="G222" s="307"/>
      <c r="H222" s="307"/>
      <c r="I222" s="307"/>
      <c r="J222" s="333"/>
      <c r="K222" s="334"/>
      <c r="L222" s="335"/>
      <c r="M222" s="335"/>
      <c r="N222" s="335"/>
      <c r="O222" s="334"/>
      <c r="P222" s="335"/>
      <c r="Q222" s="335"/>
      <c r="R222" s="333"/>
      <c r="S222" s="334"/>
      <c r="T222" s="335"/>
      <c r="U222" s="335"/>
      <c r="V222" s="336"/>
      <c r="W222" s="334"/>
      <c r="X222" s="335"/>
      <c r="Y222" s="335"/>
      <c r="AA222" s="66"/>
      <c r="AC222" s="66"/>
    </row>
    <row r="223" spans="2:29">
      <c r="B223" s="45" t="s">
        <v>23</v>
      </c>
      <c r="C223" s="46" t="s">
        <v>12</v>
      </c>
      <c r="D223" s="47">
        <v>70</v>
      </c>
      <c r="E223" s="46" t="s">
        <v>31</v>
      </c>
      <c r="F223" s="304"/>
      <c r="G223" s="304"/>
      <c r="H223" s="304"/>
      <c r="I223" s="304"/>
      <c r="J223" s="304"/>
      <c r="K223" s="332"/>
      <c r="L223" s="332"/>
      <c r="M223" s="332"/>
      <c r="N223" s="332"/>
      <c r="O223" s="332"/>
      <c r="P223" s="332"/>
      <c r="Q223" s="332"/>
      <c r="R223" s="304"/>
      <c r="S223" s="332"/>
      <c r="T223" s="332"/>
      <c r="U223" s="332"/>
      <c r="V223" s="332"/>
      <c r="W223" s="332"/>
      <c r="X223" s="332"/>
      <c r="Y223" s="332"/>
    </row>
    <row r="224" spans="2:29">
      <c r="B224" s="45" t="s">
        <v>23</v>
      </c>
      <c r="C224" s="46" t="s">
        <v>12</v>
      </c>
      <c r="D224" s="47">
        <v>70</v>
      </c>
      <c r="E224" s="46" t="s">
        <v>118</v>
      </c>
      <c r="F224" s="304"/>
      <c r="G224" s="304"/>
      <c r="H224" s="304"/>
      <c r="I224" s="304"/>
      <c r="J224" s="304"/>
      <c r="K224" s="332"/>
      <c r="L224" s="332"/>
      <c r="M224" s="332"/>
      <c r="N224" s="332"/>
      <c r="O224" s="332"/>
      <c r="P224" s="332"/>
      <c r="Q224" s="332"/>
      <c r="R224" s="304"/>
      <c r="S224" s="332"/>
      <c r="T224" s="332"/>
      <c r="U224" s="332"/>
      <c r="V224" s="332"/>
      <c r="W224" s="332"/>
      <c r="X224" s="332"/>
      <c r="Y224" s="332"/>
    </row>
    <row r="225" spans="2:29">
      <c r="B225" s="45" t="s">
        <v>23</v>
      </c>
      <c r="C225" s="46" t="s">
        <v>12</v>
      </c>
      <c r="D225" s="47">
        <v>70</v>
      </c>
      <c r="E225" s="46" t="s">
        <v>119</v>
      </c>
      <c r="F225" s="304"/>
      <c r="G225" s="304"/>
      <c r="H225" s="304"/>
      <c r="I225" s="304"/>
      <c r="J225" s="304"/>
      <c r="K225" s="332"/>
      <c r="L225" s="332"/>
      <c r="M225" s="332"/>
      <c r="N225" s="332"/>
      <c r="O225" s="332"/>
      <c r="P225" s="332"/>
      <c r="Q225" s="332"/>
      <c r="R225" s="304"/>
      <c r="S225" s="332"/>
      <c r="T225" s="332"/>
      <c r="U225" s="332"/>
      <c r="V225" s="332"/>
      <c r="W225" s="332"/>
      <c r="X225" s="332"/>
      <c r="Y225" s="332"/>
    </row>
    <row r="226" spans="2:29">
      <c r="B226" s="45" t="s">
        <v>23</v>
      </c>
      <c r="C226" s="46" t="s">
        <v>12</v>
      </c>
      <c r="D226" s="47">
        <v>70</v>
      </c>
      <c r="E226" s="46" t="s">
        <v>34</v>
      </c>
      <c r="F226" s="304"/>
      <c r="G226" s="304"/>
      <c r="H226" s="304"/>
      <c r="I226" s="304"/>
      <c r="J226" s="304"/>
      <c r="K226" s="332"/>
      <c r="L226" s="332"/>
      <c r="M226" s="332"/>
      <c r="N226" s="332"/>
      <c r="O226" s="332"/>
      <c r="P226" s="332"/>
      <c r="Q226" s="332"/>
      <c r="R226" s="304"/>
      <c r="S226" s="332"/>
      <c r="T226" s="332"/>
      <c r="U226" s="332"/>
      <c r="V226" s="332"/>
      <c r="W226" s="332"/>
      <c r="X226" s="332"/>
      <c r="Y226" s="332"/>
    </row>
    <row r="227" spans="2:29" ht="15.6">
      <c r="B227" s="54" t="s">
        <v>23</v>
      </c>
      <c r="C227" s="55" t="s">
        <v>12</v>
      </c>
      <c r="D227" s="56" t="s">
        <v>130</v>
      </c>
      <c r="E227" s="57" t="s">
        <v>121</v>
      </c>
      <c r="F227" s="307"/>
      <c r="G227" s="307"/>
      <c r="H227" s="307"/>
      <c r="I227" s="307"/>
      <c r="J227" s="333"/>
      <c r="K227" s="334"/>
      <c r="L227" s="335"/>
      <c r="M227" s="335"/>
      <c r="N227" s="335"/>
      <c r="O227" s="334"/>
      <c r="P227" s="335"/>
      <c r="Q227" s="335"/>
      <c r="R227" s="333"/>
      <c r="S227" s="334"/>
      <c r="T227" s="335"/>
      <c r="U227" s="335"/>
      <c r="V227" s="336"/>
      <c r="W227" s="334"/>
      <c r="X227" s="335"/>
      <c r="Y227" s="335"/>
      <c r="AA227" s="66"/>
      <c r="AC227" s="66"/>
    </row>
    <row r="228" spans="2:29">
      <c r="B228" s="45" t="s">
        <v>23</v>
      </c>
      <c r="C228" s="46" t="s">
        <v>12</v>
      </c>
      <c r="D228" s="47">
        <v>80</v>
      </c>
      <c r="E228" s="46" t="s">
        <v>31</v>
      </c>
      <c r="F228" s="304"/>
      <c r="G228" s="304"/>
      <c r="H228" s="304"/>
      <c r="I228" s="304"/>
      <c r="J228" s="304"/>
      <c r="K228" s="332"/>
      <c r="L228" s="332"/>
      <c r="M228" s="332"/>
      <c r="N228" s="332"/>
      <c r="O228" s="332"/>
      <c r="P228" s="332"/>
      <c r="Q228" s="332"/>
      <c r="R228" s="304"/>
      <c r="S228" s="332"/>
      <c r="T228" s="332"/>
      <c r="U228" s="332"/>
      <c r="V228" s="332"/>
      <c r="W228" s="332"/>
      <c r="X228" s="332"/>
      <c r="Y228" s="332"/>
    </row>
    <row r="229" spans="2:29">
      <c r="B229" s="45" t="s">
        <v>23</v>
      </c>
      <c r="C229" s="46" t="s">
        <v>12</v>
      </c>
      <c r="D229" s="47">
        <v>80</v>
      </c>
      <c r="E229" s="46" t="s">
        <v>118</v>
      </c>
      <c r="F229" s="304"/>
      <c r="G229" s="304"/>
      <c r="H229" s="304"/>
      <c r="I229" s="304"/>
      <c r="J229" s="304"/>
      <c r="K229" s="332"/>
      <c r="L229" s="332"/>
      <c r="M229" s="332"/>
      <c r="N229" s="332"/>
      <c r="O229" s="332"/>
      <c r="P229" s="332"/>
      <c r="Q229" s="332"/>
      <c r="R229" s="304"/>
      <c r="S229" s="332"/>
      <c r="T229" s="332"/>
      <c r="U229" s="332"/>
      <c r="V229" s="332"/>
      <c r="W229" s="332"/>
      <c r="X229" s="332"/>
      <c r="Y229" s="332"/>
    </row>
    <row r="230" spans="2:29">
      <c r="B230" s="45" t="s">
        <v>23</v>
      </c>
      <c r="C230" s="46" t="s">
        <v>12</v>
      </c>
      <c r="D230" s="47">
        <v>80</v>
      </c>
      <c r="E230" s="46" t="s">
        <v>119</v>
      </c>
      <c r="F230" s="304"/>
      <c r="G230" s="304"/>
      <c r="H230" s="304"/>
      <c r="I230" s="304"/>
      <c r="J230" s="304"/>
      <c r="K230" s="332"/>
      <c r="L230" s="332"/>
      <c r="M230" s="332"/>
      <c r="N230" s="332"/>
      <c r="O230" s="332"/>
      <c r="P230" s="332"/>
      <c r="Q230" s="332"/>
      <c r="R230" s="304"/>
      <c r="S230" s="332"/>
      <c r="T230" s="332"/>
      <c r="U230" s="332"/>
      <c r="V230" s="332"/>
      <c r="W230" s="332"/>
      <c r="X230" s="332"/>
      <c r="Y230" s="332"/>
    </row>
    <row r="231" spans="2:29">
      <c r="B231" s="45" t="s">
        <v>23</v>
      </c>
      <c r="C231" s="46" t="s">
        <v>12</v>
      </c>
      <c r="D231" s="47">
        <v>80</v>
      </c>
      <c r="E231" s="46" t="s">
        <v>34</v>
      </c>
      <c r="F231" s="304"/>
      <c r="G231" s="304"/>
      <c r="H231" s="304"/>
      <c r="I231" s="304"/>
      <c r="J231" s="304"/>
      <c r="K231" s="332"/>
      <c r="L231" s="332"/>
      <c r="M231" s="332"/>
      <c r="N231" s="332"/>
      <c r="O231" s="332"/>
      <c r="P231" s="332"/>
      <c r="Q231" s="332"/>
      <c r="R231" s="304"/>
      <c r="S231" s="332"/>
      <c r="T231" s="332"/>
      <c r="U231" s="332"/>
      <c r="V231" s="332"/>
      <c r="W231" s="332"/>
      <c r="X231" s="332"/>
      <c r="Y231" s="332"/>
    </row>
    <row r="232" spans="2:29" ht="15.6">
      <c r="B232" s="54" t="s">
        <v>23</v>
      </c>
      <c r="C232" s="55" t="s">
        <v>12</v>
      </c>
      <c r="D232" s="56" t="s">
        <v>120</v>
      </c>
      <c r="E232" s="57" t="s">
        <v>121</v>
      </c>
      <c r="F232" s="307"/>
      <c r="G232" s="307"/>
      <c r="H232" s="307"/>
      <c r="I232" s="307"/>
      <c r="J232" s="333"/>
      <c r="K232" s="334"/>
      <c r="L232" s="335"/>
      <c r="M232" s="335"/>
      <c r="N232" s="335"/>
      <c r="O232" s="334"/>
      <c r="P232" s="335"/>
      <c r="Q232" s="335"/>
      <c r="R232" s="333"/>
      <c r="S232" s="334"/>
      <c r="T232" s="335"/>
      <c r="U232" s="335"/>
      <c r="V232" s="336"/>
      <c r="W232" s="334"/>
      <c r="X232" s="335"/>
      <c r="Y232" s="335"/>
      <c r="AA232" s="66"/>
      <c r="AC232" s="66"/>
    </row>
    <row r="233" spans="2:29">
      <c r="B233" s="45" t="s">
        <v>23</v>
      </c>
      <c r="C233" s="46" t="s">
        <v>12</v>
      </c>
      <c r="D233" s="47">
        <v>90</v>
      </c>
      <c r="E233" s="46" t="s">
        <v>31</v>
      </c>
      <c r="F233" s="304"/>
      <c r="G233" s="304"/>
      <c r="H233" s="304"/>
      <c r="I233" s="304"/>
      <c r="J233" s="304"/>
      <c r="K233" s="332"/>
      <c r="L233" s="332"/>
      <c r="M233" s="332"/>
      <c r="N233" s="332"/>
      <c r="O233" s="332"/>
      <c r="P233" s="332"/>
      <c r="Q233" s="332"/>
      <c r="R233" s="304"/>
      <c r="S233" s="332"/>
      <c r="T233" s="332"/>
      <c r="U233" s="332"/>
      <c r="V233" s="332"/>
      <c r="W233" s="332"/>
      <c r="X233" s="332"/>
      <c r="Y233" s="332"/>
    </row>
    <row r="234" spans="2:29">
      <c r="B234" s="45" t="s">
        <v>23</v>
      </c>
      <c r="C234" s="46" t="s">
        <v>12</v>
      </c>
      <c r="D234" s="47">
        <v>90</v>
      </c>
      <c r="E234" s="46" t="s">
        <v>118</v>
      </c>
      <c r="F234" s="304"/>
      <c r="G234" s="304"/>
      <c r="H234" s="304"/>
      <c r="I234" s="304"/>
      <c r="J234" s="304"/>
      <c r="K234" s="332"/>
      <c r="L234" s="332"/>
      <c r="M234" s="332"/>
      <c r="N234" s="332"/>
      <c r="O234" s="332"/>
      <c r="P234" s="332"/>
      <c r="Q234" s="332"/>
      <c r="R234" s="304"/>
      <c r="S234" s="332"/>
      <c r="T234" s="332"/>
      <c r="U234" s="332"/>
      <c r="V234" s="332"/>
      <c r="W234" s="332"/>
      <c r="X234" s="332"/>
      <c r="Y234" s="332"/>
    </row>
    <row r="235" spans="2:29">
      <c r="B235" s="45" t="s">
        <v>23</v>
      </c>
      <c r="C235" s="46" t="s">
        <v>12</v>
      </c>
      <c r="D235" s="47">
        <v>90</v>
      </c>
      <c r="E235" s="46" t="s">
        <v>119</v>
      </c>
      <c r="F235" s="304"/>
      <c r="G235" s="304"/>
      <c r="H235" s="304"/>
      <c r="I235" s="304"/>
      <c r="J235" s="304"/>
      <c r="K235" s="332"/>
      <c r="L235" s="332"/>
      <c r="M235" s="332"/>
      <c r="N235" s="332"/>
      <c r="O235" s="332"/>
      <c r="P235" s="332"/>
      <c r="Q235" s="332"/>
      <c r="R235" s="304"/>
      <c r="S235" s="332"/>
      <c r="T235" s="332"/>
      <c r="U235" s="332"/>
      <c r="V235" s="332"/>
      <c r="W235" s="332"/>
      <c r="X235" s="332"/>
      <c r="Y235" s="332"/>
    </row>
    <row r="236" spans="2:29">
      <c r="B236" s="45" t="s">
        <v>23</v>
      </c>
      <c r="C236" s="46" t="s">
        <v>12</v>
      </c>
      <c r="D236" s="47">
        <v>90</v>
      </c>
      <c r="E236" s="46" t="s">
        <v>34</v>
      </c>
      <c r="F236" s="304"/>
      <c r="G236" s="304"/>
      <c r="H236" s="304"/>
      <c r="I236" s="304"/>
      <c r="J236" s="304"/>
      <c r="K236" s="332"/>
      <c r="L236" s="332"/>
      <c r="M236" s="332"/>
      <c r="N236" s="332"/>
      <c r="O236" s="332"/>
      <c r="P236" s="332"/>
      <c r="Q236" s="332"/>
      <c r="R236" s="304"/>
      <c r="S236" s="332"/>
      <c r="T236" s="332"/>
      <c r="U236" s="332"/>
      <c r="V236" s="332"/>
      <c r="W236" s="332"/>
      <c r="X236" s="332"/>
      <c r="Y236" s="332"/>
    </row>
    <row r="237" spans="2:29" ht="15.6">
      <c r="B237" s="54" t="s">
        <v>23</v>
      </c>
      <c r="C237" s="55" t="s">
        <v>12</v>
      </c>
      <c r="D237" s="56" t="s">
        <v>122</v>
      </c>
      <c r="E237" s="57" t="s">
        <v>121</v>
      </c>
      <c r="F237" s="307"/>
      <c r="G237" s="307"/>
      <c r="H237" s="307"/>
      <c r="I237" s="307"/>
      <c r="J237" s="333"/>
      <c r="K237" s="334"/>
      <c r="L237" s="335"/>
      <c r="M237" s="335"/>
      <c r="N237" s="335"/>
      <c r="O237" s="334"/>
      <c r="P237" s="335"/>
      <c r="Q237" s="335"/>
      <c r="R237" s="333"/>
      <c r="S237" s="334"/>
      <c r="T237" s="335"/>
      <c r="U237" s="335"/>
      <c r="V237" s="336"/>
      <c r="W237" s="334"/>
      <c r="X237" s="335"/>
      <c r="Y237" s="335"/>
      <c r="AA237" s="66"/>
      <c r="AC237" s="66"/>
    </row>
    <row r="238" spans="2:29">
      <c r="B238" s="45" t="s">
        <v>23</v>
      </c>
      <c r="C238" s="46" t="s">
        <v>12</v>
      </c>
      <c r="D238" s="47">
        <v>100</v>
      </c>
      <c r="E238" s="46" t="s">
        <v>31</v>
      </c>
      <c r="F238" s="304"/>
      <c r="G238" s="304"/>
      <c r="H238" s="304"/>
      <c r="I238" s="304"/>
      <c r="J238" s="304"/>
      <c r="K238" s="332"/>
      <c r="L238" s="332"/>
      <c r="M238" s="332"/>
      <c r="N238" s="332"/>
      <c r="O238" s="332"/>
      <c r="P238" s="332"/>
      <c r="Q238" s="332"/>
      <c r="R238" s="304"/>
      <c r="S238" s="332"/>
      <c r="T238" s="332"/>
      <c r="U238" s="332"/>
      <c r="V238" s="332"/>
      <c r="W238" s="332"/>
      <c r="X238" s="332"/>
      <c r="Y238" s="332"/>
    </row>
    <row r="239" spans="2:29">
      <c r="B239" s="45" t="s">
        <v>23</v>
      </c>
      <c r="C239" s="46" t="s">
        <v>12</v>
      </c>
      <c r="D239" s="47">
        <v>100</v>
      </c>
      <c r="E239" s="46" t="s">
        <v>118</v>
      </c>
      <c r="F239" s="304"/>
      <c r="G239" s="304"/>
      <c r="H239" s="304"/>
      <c r="I239" s="304"/>
      <c r="J239" s="304"/>
      <c r="K239" s="332"/>
      <c r="L239" s="332"/>
      <c r="M239" s="332"/>
      <c r="N239" s="332"/>
      <c r="O239" s="332"/>
      <c r="P239" s="332"/>
      <c r="Q239" s="332"/>
      <c r="R239" s="304"/>
      <c r="S239" s="332"/>
      <c r="T239" s="332"/>
      <c r="U239" s="332"/>
      <c r="V239" s="332"/>
      <c r="W239" s="332"/>
      <c r="X239" s="332"/>
      <c r="Y239" s="332"/>
    </row>
    <row r="240" spans="2:29">
      <c r="B240" s="45" t="s">
        <v>23</v>
      </c>
      <c r="C240" s="46" t="s">
        <v>12</v>
      </c>
      <c r="D240" s="47">
        <v>100</v>
      </c>
      <c r="E240" s="46" t="s">
        <v>119</v>
      </c>
      <c r="F240" s="304"/>
      <c r="G240" s="304"/>
      <c r="H240" s="304"/>
      <c r="I240" s="304"/>
      <c r="J240" s="304"/>
      <c r="K240" s="332"/>
      <c r="L240" s="332"/>
      <c r="M240" s="332"/>
      <c r="N240" s="332"/>
      <c r="O240" s="332"/>
      <c r="P240" s="332"/>
      <c r="Q240" s="332"/>
      <c r="R240" s="304"/>
      <c r="S240" s="332"/>
      <c r="T240" s="332"/>
      <c r="U240" s="332"/>
      <c r="V240" s="332"/>
      <c r="W240" s="332"/>
      <c r="X240" s="332"/>
      <c r="Y240" s="332"/>
    </row>
    <row r="241" spans="2:29">
      <c r="B241" s="45" t="s">
        <v>23</v>
      </c>
      <c r="C241" s="46" t="s">
        <v>12</v>
      </c>
      <c r="D241" s="47">
        <v>100</v>
      </c>
      <c r="E241" s="46" t="s">
        <v>34</v>
      </c>
      <c r="F241" s="304"/>
      <c r="G241" s="304"/>
      <c r="H241" s="304"/>
      <c r="I241" s="304"/>
      <c r="J241" s="304"/>
      <c r="K241" s="332"/>
      <c r="L241" s="332"/>
      <c r="M241" s="332"/>
      <c r="N241" s="332"/>
      <c r="O241" s="332"/>
      <c r="P241" s="332"/>
      <c r="Q241" s="332"/>
      <c r="R241" s="304"/>
      <c r="S241" s="332"/>
      <c r="T241" s="332"/>
      <c r="U241" s="332"/>
      <c r="V241" s="332"/>
      <c r="W241" s="332"/>
      <c r="X241" s="332"/>
      <c r="Y241" s="332"/>
    </row>
    <row r="242" spans="2:29" ht="15.6">
      <c r="B242" s="54" t="s">
        <v>23</v>
      </c>
      <c r="C242" s="55" t="s">
        <v>12</v>
      </c>
      <c r="D242" s="56" t="s">
        <v>123</v>
      </c>
      <c r="E242" s="57" t="s">
        <v>121</v>
      </c>
      <c r="F242" s="307"/>
      <c r="G242" s="307"/>
      <c r="H242" s="307"/>
      <c r="I242" s="307"/>
      <c r="J242" s="333"/>
      <c r="K242" s="334"/>
      <c r="L242" s="335"/>
      <c r="M242" s="335"/>
      <c r="N242" s="335"/>
      <c r="O242" s="334"/>
      <c r="P242" s="335"/>
      <c r="Q242" s="335"/>
      <c r="R242" s="333"/>
      <c r="S242" s="334"/>
      <c r="T242" s="335"/>
      <c r="U242" s="335"/>
      <c r="V242" s="336"/>
      <c r="W242" s="334"/>
      <c r="X242" s="335"/>
      <c r="Y242" s="335"/>
      <c r="AA242" s="66"/>
      <c r="AC242" s="66"/>
    </row>
    <row r="243" spans="2:29" ht="15.6">
      <c r="B243" s="54" t="s">
        <v>23</v>
      </c>
      <c r="C243" s="55" t="s">
        <v>12</v>
      </c>
      <c r="D243" s="67" t="s">
        <v>127</v>
      </c>
      <c r="E243" s="68" t="s">
        <v>31</v>
      </c>
      <c r="F243" s="307"/>
      <c r="G243" s="307"/>
      <c r="H243" s="307"/>
      <c r="I243" s="307"/>
      <c r="J243" s="333"/>
      <c r="K243" s="338"/>
      <c r="L243" s="335"/>
      <c r="M243" s="335"/>
      <c r="N243" s="335"/>
      <c r="O243" s="338"/>
      <c r="P243" s="335"/>
      <c r="Q243" s="335"/>
      <c r="R243" s="333"/>
      <c r="S243" s="338"/>
      <c r="T243" s="335"/>
      <c r="U243" s="335"/>
      <c r="V243" s="336"/>
      <c r="W243" s="338"/>
      <c r="X243" s="335"/>
      <c r="Y243" s="335"/>
      <c r="AA243" s="66"/>
      <c r="AC243" s="66"/>
    </row>
    <row r="244" spans="2:29" ht="15.6">
      <c r="B244" s="54" t="s">
        <v>23</v>
      </c>
      <c r="C244" s="55" t="s">
        <v>12</v>
      </c>
      <c r="D244" s="67" t="s">
        <v>127</v>
      </c>
      <c r="E244" s="68" t="s">
        <v>118</v>
      </c>
      <c r="F244" s="307"/>
      <c r="G244" s="307"/>
      <c r="H244" s="307"/>
      <c r="I244" s="307"/>
      <c r="J244" s="333"/>
      <c r="K244" s="338"/>
      <c r="L244" s="335"/>
      <c r="M244" s="335"/>
      <c r="N244" s="335"/>
      <c r="O244" s="338"/>
      <c r="P244" s="335"/>
      <c r="Q244" s="335"/>
      <c r="R244" s="333"/>
      <c r="S244" s="338"/>
      <c r="T244" s="335"/>
      <c r="U244" s="335"/>
      <c r="V244" s="336"/>
      <c r="W244" s="338"/>
      <c r="X244" s="335"/>
      <c r="Y244" s="335"/>
      <c r="AA244" s="66"/>
      <c r="AC244" s="66"/>
    </row>
    <row r="245" spans="2:29" ht="15.6">
      <c r="B245" s="54" t="s">
        <v>23</v>
      </c>
      <c r="C245" s="55" t="s">
        <v>12</v>
      </c>
      <c r="D245" s="67" t="s">
        <v>127</v>
      </c>
      <c r="E245" s="68" t="s">
        <v>119</v>
      </c>
      <c r="F245" s="307"/>
      <c r="G245" s="307"/>
      <c r="H245" s="307"/>
      <c r="I245" s="307"/>
      <c r="J245" s="333"/>
      <c r="K245" s="338"/>
      <c r="L245" s="335"/>
      <c r="M245" s="335"/>
      <c r="N245" s="335"/>
      <c r="O245" s="338"/>
      <c r="P245" s="335"/>
      <c r="Q245" s="335"/>
      <c r="R245" s="333"/>
      <c r="S245" s="338"/>
      <c r="T245" s="335"/>
      <c r="U245" s="335"/>
      <c r="V245" s="336"/>
      <c r="W245" s="338"/>
      <c r="X245" s="335"/>
      <c r="Y245" s="335"/>
      <c r="AA245" s="66"/>
      <c r="AC245" s="66"/>
    </row>
    <row r="246" spans="2:29" ht="15.6">
      <c r="B246" s="54" t="s">
        <v>23</v>
      </c>
      <c r="C246" s="55" t="s">
        <v>12</v>
      </c>
      <c r="D246" s="67" t="s">
        <v>127</v>
      </c>
      <c r="E246" s="68" t="s">
        <v>34</v>
      </c>
      <c r="F246" s="307"/>
      <c r="G246" s="307"/>
      <c r="H246" s="307"/>
      <c r="I246" s="307"/>
      <c r="J246" s="333"/>
      <c r="K246" s="338"/>
      <c r="L246" s="335"/>
      <c r="M246" s="335"/>
      <c r="N246" s="335"/>
      <c r="O246" s="338"/>
      <c r="P246" s="335"/>
      <c r="Q246" s="335"/>
      <c r="R246" s="333"/>
      <c r="S246" s="338"/>
      <c r="T246" s="335"/>
      <c r="U246" s="335"/>
      <c r="V246" s="336"/>
      <c r="W246" s="338"/>
      <c r="X246" s="335"/>
      <c r="Y246" s="335"/>
      <c r="AA246" s="66"/>
      <c r="AC246" s="66"/>
    </row>
    <row r="247" spans="2:29" ht="15.6">
      <c r="B247" s="76" t="s">
        <v>23</v>
      </c>
      <c r="C247" s="77" t="s">
        <v>131</v>
      </c>
      <c r="D247" s="78" t="s">
        <v>127</v>
      </c>
      <c r="E247" s="79" t="s">
        <v>121</v>
      </c>
      <c r="F247" s="315"/>
      <c r="G247" s="315"/>
      <c r="H247" s="315"/>
      <c r="I247" s="315"/>
      <c r="J247" s="341"/>
      <c r="K247" s="345"/>
      <c r="L247" s="343"/>
      <c r="M247" s="343"/>
      <c r="N247" s="343"/>
      <c r="O247" s="345"/>
      <c r="P247" s="343"/>
      <c r="Q247" s="343"/>
      <c r="R247" s="341"/>
      <c r="S247" s="345"/>
      <c r="T247" s="343"/>
      <c r="U247" s="343"/>
      <c r="V247" s="344"/>
      <c r="W247" s="345"/>
      <c r="X247" s="343"/>
      <c r="Y247" s="343"/>
      <c r="AA247" s="66"/>
      <c r="AC247" s="66"/>
    </row>
    <row r="248" spans="2:29">
      <c r="B248" s="45" t="s">
        <v>23</v>
      </c>
      <c r="C248" s="46" t="s">
        <v>10</v>
      </c>
      <c r="D248" s="47">
        <v>30</v>
      </c>
      <c r="E248" s="46" t="s">
        <v>31</v>
      </c>
      <c r="F248" s="304"/>
      <c r="G248" s="304"/>
      <c r="H248" s="304"/>
      <c r="I248" s="304"/>
      <c r="J248" s="304"/>
      <c r="K248" s="332"/>
      <c r="L248" s="332"/>
      <c r="M248" s="332"/>
      <c r="N248" s="332"/>
      <c r="O248" s="332"/>
      <c r="P248" s="332"/>
      <c r="Q248" s="332"/>
      <c r="R248" s="304"/>
      <c r="S248" s="332"/>
      <c r="T248" s="332"/>
      <c r="U248" s="332"/>
      <c r="V248" s="332"/>
      <c r="W248" s="332"/>
      <c r="X248" s="332"/>
      <c r="Y248" s="332"/>
    </row>
    <row r="249" spans="2:29">
      <c r="B249" s="45" t="s">
        <v>23</v>
      </c>
      <c r="C249" s="46" t="s">
        <v>10</v>
      </c>
      <c r="D249" s="47">
        <v>30</v>
      </c>
      <c r="E249" s="46" t="s">
        <v>118</v>
      </c>
      <c r="F249" s="304"/>
      <c r="G249" s="304"/>
      <c r="H249" s="304"/>
      <c r="I249" s="304"/>
      <c r="J249" s="304"/>
      <c r="K249" s="332"/>
      <c r="L249" s="332"/>
      <c r="M249" s="332"/>
      <c r="N249" s="332"/>
      <c r="O249" s="332"/>
      <c r="P249" s="332"/>
      <c r="Q249" s="332"/>
      <c r="R249" s="304"/>
      <c r="S249" s="332"/>
      <c r="T249" s="332"/>
      <c r="U249" s="332"/>
      <c r="V249" s="332"/>
      <c r="W249" s="332"/>
      <c r="X249" s="332"/>
      <c r="Y249" s="332"/>
    </row>
    <row r="250" spans="2:29">
      <c r="B250" s="45" t="s">
        <v>23</v>
      </c>
      <c r="C250" s="46" t="s">
        <v>10</v>
      </c>
      <c r="D250" s="47">
        <v>30</v>
      </c>
      <c r="E250" s="46" t="s">
        <v>119</v>
      </c>
      <c r="F250" s="304"/>
      <c r="G250" s="304"/>
      <c r="H250" s="304"/>
      <c r="I250" s="304"/>
      <c r="J250" s="304"/>
      <c r="K250" s="332"/>
      <c r="L250" s="332"/>
      <c r="M250" s="332"/>
      <c r="N250" s="332"/>
      <c r="O250" s="332"/>
      <c r="P250" s="332"/>
      <c r="Q250" s="332"/>
      <c r="R250" s="304"/>
      <c r="S250" s="332"/>
      <c r="T250" s="332"/>
      <c r="U250" s="332"/>
      <c r="V250" s="332"/>
      <c r="W250" s="332"/>
      <c r="X250" s="332"/>
      <c r="Y250" s="332"/>
    </row>
    <row r="251" spans="2:29">
      <c r="B251" s="45" t="s">
        <v>23</v>
      </c>
      <c r="C251" s="46" t="s">
        <v>10</v>
      </c>
      <c r="D251" s="47">
        <v>30</v>
      </c>
      <c r="E251" s="46" t="s">
        <v>34</v>
      </c>
      <c r="F251" s="304"/>
      <c r="G251" s="304"/>
      <c r="H251" s="304"/>
      <c r="I251" s="304"/>
      <c r="J251" s="304"/>
      <c r="K251" s="332"/>
      <c r="L251" s="332"/>
      <c r="M251" s="332"/>
      <c r="N251" s="332"/>
      <c r="O251" s="332"/>
      <c r="P251" s="332"/>
      <c r="Q251" s="332"/>
      <c r="R251" s="304"/>
      <c r="S251" s="332"/>
      <c r="T251" s="332"/>
      <c r="U251" s="332"/>
      <c r="V251" s="332"/>
      <c r="W251" s="332"/>
      <c r="X251" s="332"/>
      <c r="Y251" s="332"/>
    </row>
    <row r="252" spans="2:29" ht="15.6">
      <c r="B252" s="54" t="s">
        <v>23</v>
      </c>
      <c r="C252" s="55" t="s">
        <v>10</v>
      </c>
      <c r="D252" s="56" t="s">
        <v>132</v>
      </c>
      <c r="E252" s="57" t="s">
        <v>121</v>
      </c>
      <c r="F252" s="307"/>
      <c r="G252" s="307"/>
      <c r="H252" s="307"/>
      <c r="I252" s="307"/>
      <c r="J252" s="333"/>
      <c r="K252" s="337"/>
      <c r="L252" s="335"/>
      <c r="M252" s="335"/>
      <c r="N252" s="335"/>
      <c r="O252" s="337"/>
      <c r="P252" s="335"/>
      <c r="Q252" s="335"/>
      <c r="R252" s="333"/>
      <c r="S252" s="337"/>
      <c r="T252" s="335"/>
      <c r="U252" s="335"/>
      <c r="V252" s="336"/>
      <c r="W252" s="337"/>
      <c r="X252" s="335"/>
      <c r="Y252" s="335"/>
      <c r="AA252" s="66"/>
      <c r="AC252" s="66"/>
    </row>
    <row r="253" spans="2:29">
      <c r="B253" s="45" t="s">
        <v>23</v>
      </c>
      <c r="C253" s="46" t="s">
        <v>10</v>
      </c>
      <c r="D253" s="47">
        <v>50</v>
      </c>
      <c r="E253" s="46" t="s">
        <v>31</v>
      </c>
      <c r="F253" s="304"/>
      <c r="G253" s="304"/>
      <c r="H253" s="304"/>
      <c r="I253" s="304"/>
      <c r="J253" s="304"/>
      <c r="K253" s="332"/>
      <c r="L253" s="332"/>
      <c r="M253" s="332"/>
      <c r="N253" s="332"/>
      <c r="O253" s="332"/>
      <c r="P253" s="332"/>
      <c r="Q253" s="332"/>
      <c r="R253" s="304"/>
      <c r="S253" s="332"/>
      <c r="T253" s="332"/>
      <c r="U253" s="332"/>
      <c r="V253" s="332"/>
      <c r="W253" s="332"/>
      <c r="X253" s="332"/>
      <c r="Y253" s="332"/>
    </row>
    <row r="254" spans="2:29">
      <c r="B254" s="45" t="s">
        <v>23</v>
      </c>
      <c r="C254" s="46" t="s">
        <v>10</v>
      </c>
      <c r="D254" s="47">
        <v>50</v>
      </c>
      <c r="E254" s="46" t="s">
        <v>118</v>
      </c>
      <c r="F254" s="304"/>
      <c r="G254" s="304"/>
      <c r="H254" s="304"/>
      <c r="I254" s="304"/>
      <c r="J254" s="304"/>
      <c r="K254" s="332"/>
      <c r="L254" s="332"/>
      <c r="M254" s="332"/>
      <c r="N254" s="332"/>
      <c r="O254" s="332"/>
      <c r="P254" s="332"/>
      <c r="Q254" s="332"/>
      <c r="R254" s="304"/>
      <c r="S254" s="332"/>
      <c r="T254" s="332"/>
      <c r="U254" s="332"/>
      <c r="V254" s="332"/>
      <c r="W254" s="332"/>
      <c r="X254" s="332"/>
      <c r="Y254" s="332"/>
    </row>
    <row r="255" spans="2:29">
      <c r="B255" s="45" t="s">
        <v>23</v>
      </c>
      <c r="C255" s="46" t="s">
        <v>10</v>
      </c>
      <c r="D255" s="47">
        <v>50</v>
      </c>
      <c r="E255" s="46" t="s">
        <v>119</v>
      </c>
      <c r="F255" s="304"/>
      <c r="G255" s="304"/>
      <c r="H255" s="304"/>
      <c r="I255" s="304"/>
      <c r="J255" s="304"/>
      <c r="K255" s="332"/>
      <c r="L255" s="332"/>
      <c r="M255" s="332"/>
      <c r="N255" s="332"/>
      <c r="O255" s="332"/>
      <c r="P255" s="332"/>
      <c r="Q255" s="332"/>
      <c r="R255" s="304"/>
      <c r="S255" s="332"/>
      <c r="T255" s="332"/>
      <c r="U255" s="332"/>
      <c r="V255" s="332"/>
      <c r="W255" s="332"/>
      <c r="X255" s="332"/>
      <c r="Y255" s="332"/>
    </row>
    <row r="256" spans="2:29">
      <c r="B256" s="45" t="s">
        <v>23</v>
      </c>
      <c r="C256" s="46" t="s">
        <v>10</v>
      </c>
      <c r="D256" s="47">
        <v>50</v>
      </c>
      <c r="E256" s="46" t="s">
        <v>34</v>
      </c>
      <c r="F256" s="304"/>
      <c r="G256" s="304"/>
      <c r="H256" s="304"/>
      <c r="I256" s="304"/>
      <c r="J256" s="304"/>
      <c r="K256" s="332"/>
      <c r="L256" s="332"/>
      <c r="M256" s="332"/>
      <c r="N256" s="332"/>
      <c r="O256" s="332"/>
      <c r="P256" s="332"/>
      <c r="Q256" s="332"/>
      <c r="R256" s="304"/>
      <c r="S256" s="332"/>
      <c r="T256" s="332"/>
      <c r="U256" s="332"/>
      <c r="V256" s="332"/>
      <c r="W256" s="332"/>
      <c r="X256" s="332"/>
      <c r="Y256" s="332"/>
    </row>
    <row r="257" spans="2:29" ht="15.6">
      <c r="B257" s="54" t="s">
        <v>23</v>
      </c>
      <c r="C257" s="55" t="s">
        <v>10</v>
      </c>
      <c r="D257" s="56" t="s">
        <v>133</v>
      </c>
      <c r="E257" s="57" t="s">
        <v>121</v>
      </c>
      <c r="F257" s="307"/>
      <c r="G257" s="307"/>
      <c r="H257" s="307"/>
      <c r="I257" s="307"/>
      <c r="J257" s="333"/>
      <c r="K257" s="337"/>
      <c r="L257" s="335"/>
      <c r="M257" s="335"/>
      <c r="N257" s="335"/>
      <c r="O257" s="337"/>
      <c r="P257" s="335"/>
      <c r="Q257" s="335"/>
      <c r="R257" s="333"/>
      <c r="S257" s="337"/>
      <c r="T257" s="335"/>
      <c r="U257" s="335"/>
      <c r="V257" s="336"/>
      <c r="W257" s="337"/>
      <c r="X257" s="335"/>
      <c r="Y257" s="335"/>
      <c r="AA257" s="66"/>
      <c r="AC257" s="66"/>
    </row>
    <row r="258" spans="2:29">
      <c r="B258" s="45" t="s">
        <v>23</v>
      </c>
      <c r="C258" s="46" t="s">
        <v>10</v>
      </c>
      <c r="D258" s="47">
        <v>70</v>
      </c>
      <c r="E258" s="46" t="s">
        <v>31</v>
      </c>
      <c r="F258" s="304"/>
      <c r="G258" s="304"/>
      <c r="H258" s="304"/>
      <c r="I258" s="304"/>
      <c r="J258" s="304"/>
      <c r="K258" s="332"/>
      <c r="L258" s="332"/>
      <c r="M258" s="332"/>
      <c r="N258" s="332"/>
      <c r="O258" s="332"/>
      <c r="P258" s="332"/>
      <c r="Q258" s="332"/>
      <c r="R258" s="304"/>
      <c r="S258" s="332"/>
      <c r="T258" s="332"/>
      <c r="U258" s="332"/>
      <c r="V258" s="332"/>
      <c r="W258" s="332"/>
      <c r="X258" s="332"/>
      <c r="Y258" s="332"/>
    </row>
    <row r="259" spans="2:29">
      <c r="B259" s="45" t="s">
        <v>23</v>
      </c>
      <c r="C259" s="46" t="s">
        <v>10</v>
      </c>
      <c r="D259" s="47">
        <v>70</v>
      </c>
      <c r="E259" s="46" t="s">
        <v>118</v>
      </c>
      <c r="F259" s="304"/>
      <c r="G259" s="304"/>
      <c r="H259" s="304"/>
      <c r="I259" s="304"/>
      <c r="J259" s="304"/>
      <c r="K259" s="332"/>
      <c r="L259" s="332"/>
      <c r="M259" s="332"/>
      <c r="N259" s="332"/>
      <c r="O259" s="332"/>
      <c r="P259" s="332"/>
      <c r="Q259" s="332"/>
      <c r="R259" s="304"/>
      <c r="S259" s="332"/>
      <c r="T259" s="332"/>
      <c r="U259" s="332"/>
      <c r="V259" s="332"/>
      <c r="W259" s="332"/>
      <c r="X259" s="332"/>
      <c r="Y259" s="332"/>
    </row>
    <row r="260" spans="2:29">
      <c r="B260" s="45" t="s">
        <v>23</v>
      </c>
      <c r="C260" s="46" t="s">
        <v>10</v>
      </c>
      <c r="D260" s="47">
        <v>70</v>
      </c>
      <c r="E260" s="46" t="s">
        <v>119</v>
      </c>
      <c r="F260" s="304"/>
      <c r="G260" s="304"/>
      <c r="H260" s="304"/>
      <c r="I260" s="304"/>
      <c r="J260" s="304"/>
      <c r="K260" s="332"/>
      <c r="L260" s="332"/>
      <c r="M260" s="332"/>
      <c r="N260" s="332"/>
      <c r="O260" s="332"/>
      <c r="P260" s="332"/>
      <c r="Q260" s="332"/>
      <c r="R260" s="304"/>
      <c r="S260" s="332"/>
      <c r="T260" s="332"/>
      <c r="U260" s="332"/>
      <c r="V260" s="332"/>
      <c r="W260" s="332"/>
      <c r="X260" s="332"/>
      <c r="Y260" s="332"/>
    </row>
    <row r="261" spans="2:29">
      <c r="B261" s="45" t="s">
        <v>23</v>
      </c>
      <c r="C261" s="46" t="s">
        <v>10</v>
      </c>
      <c r="D261" s="47">
        <v>70</v>
      </c>
      <c r="E261" s="46" t="s">
        <v>34</v>
      </c>
      <c r="F261" s="304"/>
      <c r="G261" s="304"/>
      <c r="H261" s="304"/>
      <c r="I261" s="304"/>
      <c r="J261" s="304"/>
      <c r="K261" s="332"/>
      <c r="L261" s="332"/>
      <c r="M261" s="332"/>
      <c r="N261" s="332"/>
      <c r="O261" s="332"/>
      <c r="P261" s="332"/>
      <c r="Q261" s="332"/>
      <c r="R261" s="304"/>
      <c r="S261" s="332"/>
      <c r="T261" s="332"/>
      <c r="U261" s="332"/>
      <c r="V261" s="332"/>
      <c r="W261" s="332"/>
      <c r="X261" s="332"/>
      <c r="Y261" s="332"/>
    </row>
    <row r="262" spans="2:29" ht="15.6">
      <c r="B262" s="54" t="s">
        <v>23</v>
      </c>
      <c r="C262" s="55" t="s">
        <v>10</v>
      </c>
      <c r="D262" s="56" t="s">
        <v>130</v>
      </c>
      <c r="E262" s="57" t="s">
        <v>121</v>
      </c>
      <c r="F262" s="307"/>
      <c r="G262" s="307"/>
      <c r="H262" s="307"/>
      <c r="I262" s="307"/>
      <c r="J262" s="333"/>
      <c r="K262" s="337"/>
      <c r="L262" s="335"/>
      <c r="M262" s="335"/>
      <c r="N262" s="335"/>
      <c r="O262" s="337"/>
      <c r="P262" s="335"/>
      <c r="Q262" s="335"/>
      <c r="R262" s="333"/>
      <c r="S262" s="337"/>
      <c r="T262" s="335"/>
      <c r="U262" s="335"/>
      <c r="V262" s="336"/>
      <c r="W262" s="337"/>
      <c r="X262" s="335"/>
      <c r="Y262" s="335"/>
      <c r="AA262" s="66"/>
      <c r="AC262" s="66"/>
    </row>
    <row r="263" spans="2:29" ht="15.6">
      <c r="B263" s="54" t="s">
        <v>23</v>
      </c>
      <c r="C263" s="55" t="s">
        <v>10</v>
      </c>
      <c r="D263" s="67" t="s">
        <v>127</v>
      </c>
      <c r="E263" s="68" t="s">
        <v>31</v>
      </c>
      <c r="F263" s="307"/>
      <c r="G263" s="307"/>
      <c r="H263" s="307"/>
      <c r="I263" s="307"/>
      <c r="J263" s="333"/>
      <c r="K263" s="338"/>
      <c r="L263" s="335"/>
      <c r="M263" s="335"/>
      <c r="N263" s="335"/>
      <c r="O263" s="338"/>
      <c r="P263" s="335"/>
      <c r="Q263" s="335"/>
      <c r="R263" s="333"/>
      <c r="S263" s="338"/>
      <c r="T263" s="335"/>
      <c r="U263" s="335"/>
      <c r="V263" s="336"/>
      <c r="W263" s="338"/>
      <c r="X263" s="335"/>
      <c r="Y263" s="335"/>
      <c r="AA263" s="66"/>
      <c r="AC263" s="66"/>
    </row>
    <row r="264" spans="2:29" ht="15.6">
      <c r="B264" s="54" t="s">
        <v>23</v>
      </c>
      <c r="C264" s="55" t="s">
        <v>10</v>
      </c>
      <c r="D264" s="67" t="s">
        <v>127</v>
      </c>
      <c r="E264" s="68" t="s">
        <v>118</v>
      </c>
      <c r="F264" s="307"/>
      <c r="G264" s="307"/>
      <c r="H264" s="307"/>
      <c r="I264" s="307"/>
      <c r="J264" s="333"/>
      <c r="K264" s="338"/>
      <c r="L264" s="335"/>
      <c r="M264" s="335"/>
      <c r="N264" s="335"/>
      <c r="O264" s="338"/>
      <c r="P264" s="335"/>
      <c r="Q264" s="335"/>
      <c r="R264" s="333"/>
      <c r="S264" s="338"/>
      <c r="T264" s="335"/>
      <c r="U264" s="335"/>
      <c r="V264" s="336"/>
      <c r="W264" s="338"/>
      <c r="X264" s="335"/>
      <c r="Y264" s="335"/>
      <c r="AA264" s="66"/>
      <c r="AC264" s="66"/>
    </row>
    <row r="265" spans="2:29" ht="15.6">
      <c r="B265" s="54" t="s">
        <v>23</v>
      </c>
      <c r="C265" s="55" t="s">
        <v>10</v>
      </c>
      <c r="D265" s="67" t="s">
        <v>127</v>
      </c>
      <c r="E265" s="68" t="s">
        <v>119</v>
      </c>
      <c r="F265" s="307"/>
      <c r="G265" s="307"/>
      <c r="H265" s="307"/>
      <c r="I265" s="307"/>
      <c r="J265" s="333"/>
      <c r="K265" s="338"/>
      <c r="L265" s="335"/>
      <c r="M265" s="335"/>
      <c r="N265" s="335"/>
      <c r="O265" s="338"/>
      <c r="P265" s="335"/>
      <c r="Q265" s="335"/>
      <c r="R265" s="333"/>
      <c r="S265" s="338"/>
      <c r="T265" s="335"/>
      <c r="U265" s="335"/>
      <c r="V265" s="336"/>
      <c r="W265" s="338"/>
      <c r="X265" s="335"/>
      <c r="Y265" s="335"/>
      <c r="AA265" s="66"/>
      <c r="AC265" s="66"/>
    </row>
    <row r="266" spans="2:29" ht="15.6">
      <c r="B266" s="54" t="s">
        <v>23</v>
      </c>
      <c r="C266" s="55" t="s">
        <v>10</v>
      </c>
      <c r="D266" s="67" t="s">
        <v>127</v>
      </c>
      <c r="E266" s="68" t="s">
        <v>34</v>
      </c>
      <c r="F266" s="307"/>
      <c r="G266" s="307"/>
      <c r="H266" s="307"/>
      <c r="I266" s="307"/>
      <c r="J266" s="333"/>
      <c r="K266" s="338"/>
      <c r="L266" s="335"/>
      <c r="M266" s="335"/>
      <c r="N266" s="335"/>
      <c r="O266" s="338"/>
      <c r="P266" s="335"/>
      <c r="Q266" s="335"/>
      <c r="R266" s="333"/>
      <c r="S266" s="338"/>
      <c r="T266" s="335"/>
      <c r="U266" s="335"/>
      <c r="V266" s="336"/>
      <c r="W266" s="338"/>
      <c r="X266" s="335"/>
      <c r="Y266" s="335"/>
      <c r="AA266" s="66"/>
      <c r="AC266" s="66"/>
    </row>
    <row r="267" spans="2:29" ht="15.6">
      <c r="B267" s="76" t="s">
        <v>23</v>
      </c>
      <c r="C267" s="77" t="s">
        <v>134</v>
      </c>
      <c r="D267" s="78" t="s">
        <v>127</v>
      </c>
      <c r="E267" s="79" t="s">
        <v>121</v>
      </c>
      <c r="F267" s="315"/>
      <c r="G267" s="315"/>
      <c r="H267" s="315"/>
      <c r="I267" s="315"/>
      <c r="J267" s="341"/>
      <c r="K267" s="346"/>
      <c r="L267" s="343"/>
      <c r="M267" s="343"/>
      <c r="N267" s="343"/>
      <c r="O267" s="346"/>
      <c r="P267" s="343"/>
      <c r="Q267" s="343"/>
      <c r="R267" s="341"/>
      <c r="S267" s="346"/>
      <c r="T267" s="343"/>
      <c r="U267" s="343"/>
      <c r="V267" s="344"/>
      <c r="W267" s="346"/>
      <c r="X267" s="343"/>
      <c r="Y267" s="343"/>
      <c r="AA267" s="66"/>
      <c r="AC267" s="66"/>
    </row>
    <row r="268" spans="2:29" ht="15.6">
      <c r="B268" s="76" t="s">
        <v>23</v>
      </c>
      <c r="C268" s="79" t="s">
        <v>135</v>
      </c>
      <c r="D268" s="78" t="s">
        <v>136</v>
      </c>
      <c r="E268" s="77" t="s">
        <v>137</v>
      </c>
      <c r="F268" s="261"/>
      <c r="G268" s="261"/>
      <c r="H268" s="283"/>
      <c r="I268" s="283"/>
      <c r="J268" s="341"/>
      <c r="K268" s="346"/>
      <c r="L268" s="343"/>
      <c r="M268" s="343"/>
      <c r="N268" s="343"/>
      <c r="O268" s="346"/>
      <c r="P268" s="343"/>
      <c r="Q268" s="343"/>
      <c r="R268" s="341"/>
      <c r="S268" s="346"/>
      <c r="T268" s="343"/>
      <c r="U268" s="343"/>
      <c r="V268" s="343"/>
      <c r="W268" s="346"/>
      <c r="X268" s="343"/>
      <c r="Y268" s="343"/>
    </row>
    <row r="269" spans="2:29" ht="15.6">
      <c r="B269" s="76" t="s">
        <v>23</v>
      </c>
      <c r="C269" s="79" t="s">
        <v>135</v>
      </c>
      <c r="D269" s="78" t="s">
        <v>136</v>
      </c>
      <c r="E269" s="77" t="s">
        <v>138</v>
      </c>
      <c r="F269" s="261"/>
      <c r="G269" s="261"/>
      <c r="H269" s="283"/>
      <c r="I269" s="283"/>
      <c r="J269" s="341"/>
      <c r="K269" s="346"/>
      <c r="L269" s="343"/>
      <c r="M269" s="343"/>
      <c r="N269" s="343"/>
      <c r="O269" s="346"/>
      <c r="P269" s="343"/>
      <c r="Q269" s="343"/>
      <c r="R269" s="341"/>
      <c r="S269" s="346"/>
      <c r="T269" s="343"/>
      <c r="U269" s="343"/>
      <c r="V269" s="343"/>
      <c r="W269" s="346"/>
      <c r="X269" s="343"/>
      <c r="Y269" s="343"/>
    </row>
    <row r="270" spans="2:29" ht="15.6">
      <c r="B270" s="76" t="s">
        <v>23</v>
      </c>
      <c r="C270" s="79" t="s">
        <v>135</v>
      </c>
      <c r="D270" s="78" t="s">
        <v>136</v>
      </c>
      <c r="E270" s="77" t="s">
        <v>139</v>
      </c>
      <c r="F270" s="261"/>
      <c r="G270" s="261"/>
      <c r="H270" s="283"/>
      <c r="I270" s="283"/>
      <c r="J270" s="341"/>
      <c r="K270" s="346"/>
      <c r="L270" s="343"/>
      <c r="M270" s="343"/>
      <c r="N270" s="343"/>
      <c r="O270" s="346"/>
      <c r="P270" s="343"/>
      <c r="Q270" s="343"/>
      <c r="R270" s="341"/>
      <c r="S270" s="346"/>
      <c r="T270" s="343"/>
      <c r="U270" s="343"/>
      <c r="V270" s="343"/>
      <c r="W270" s="346"/>
      <c r="X270" s="343"/>
      <c r="Y270" s="343"/>
    </row>
    <row r="271" spans="2:29" ht="15.6">
      <c r="B271" s="76" t="s">
        <v>23</v>
      </c>
      <c r="C271" s="79" t="s">
        <v>135</v>
      </c>
      <c r="D271" s="78" t="s">
        <v>136</v>
      </c>
      <c r="E271" s="77" t="s">
        <v>140</v>
      </c>
      <c r="F271" s="261"/>
      <c r="G271" s="261"/>
      <c r="H271" s="261"/>
      <c r="I271" s="261"/>
      <c r="J271" s="350"/>
      <c r="K271" s="346"/>
      <c r="L271" s="346"/>
      <c r="M271" s="346"/>
      <c r="N271" s="346"/>
      <c r="O271" s="346"/>
      <c r="P271" s="346"/>
      <c r="Q271" s="346"/>
      <c r="R271" s="350"/>
      <c r="S271" s="346"/>
      <c r="T271" s="346"/>
      <c r="U271" s="346"/>
      <c r="V271" s="346"/>
      <c r="W271" s="346"/>
      <c r="X271" s="346"/>
      <c r="Y271" s="346"/>
    </row>
    <row r="272" spans="2:29" ht="15.6">
      <c r="B272" s="96" t="s">
        <v>143</v>
      </c>
      <c r="C272" s="97" t="s">
        <v>135</v>
      </c>
      <c r="D272" s="98" t="s">
        <v>136</v>
      </c>
      <c r="E272" s="97" t="s">
        <v>121</v>
      </c>
      <c r="F272" s="319"/>
      <c r="G272" s="319"/>
      <c r="H272" s="319"/>
      <c r="I272" s="319"/>
      <c r="J272" s="351"/>
      <c r="K272" s="352"/>
      <c r="L272" s="353"/>
      <c r="M272" s="353"/>
      <c r="N272" s="351"/>
      <c r="O272" s="352"/>
      <c r="P272" s="353"/>
      <c r="Q272" s="353"/>
      <c r="R272" s="351"/>
      <c r="S272" s="352"/>
      <c r="T272" s="353"/>
      <c r="U272" s="353"/>
      <c r="V272" s="354"/>
      <c r="W272" s="352"/>
      <c r="X272" s="353"/>
      <c r="Y272" s="353"/>
    </row>
    <row r="273" spans="2:25">
      <c r="B273" s="45" t="s">
        <v>25</v>
      </c>
      <c r="C273" s="46" t="s">
        <v>14</v>
      </c>
      <c r="D273" s="47">
        <v>80</v>
      </c>
      <c r="E273" s="46" t="s">
        <v>31</v>
      </c>
      <c r="F273" s="304"/>
      <c r="G273" s="304"/>
      <c r="H273" s="304"/>
      <c r="I273" s="304"/>
      <c r="J273" s="304"/>
      <c r="K273" s="332"/>
      <c r="L273" s="332"/>
      <c r="M273" s="332"/>
      <c r="N273" s="332"/>
      <c r="O273" s="332"/>
      <c r="P273" s="332"/>
      <c r="Q273" s="332"/>
      <c r="R273" s="304"/>
      <c r="S273" s="332"/>
      <c r="T273" s="332"/>
      <c r="U273" s="332"/>
      <c r="V273" s="332"/>
      <c r="W273" s="332"/>
      <c r="X273" s="332"/>
      <c r="Y273" s="332"/>
    </row>
    <row r="274" spans="2:25">
      <c r="B274" s="45" t="s">
        <v>25</v>
      </c>
      <c r="C274" s="46" t="s">
        <v>14</v>
      </c>
      <c r="D274" s="47">
        <v>80</v>
      </c>
      <c r="E274" s="46" t="s">
        <v>118</v>
      </c>
      <c r="F274" s="304"/>
      <c r="G274" s="304"/>
      <c r="H274" s="304"/>
      <c r="I274" s="304"/>
      <c r="J274" s="304"/>
      <c r="K274" s="332"/>
      <c r="L274" s="332"/>
      <c r="M274" s="332"/>
      <c r="N274" s="332"/>
      <c r="O274" s="332"/>
      <c r="P274" s="332"/>
      <c r="Q274" s="332"/>
      <c r="R274" s="304"/>
      <c r="S274" s="332"/>
      <c r="T274" s="332"/>
      <c r="U274" s="332"/>
      <c r="V274" s="332"/>
      <c r="W274" s="332"/>
      <c r="X274" s="332"/>
      <c r="Y274" s="332"/>
    </row>
    <row r="275" spans="2:25">
      <c r="B275" s="45" t="s">
        <v>25</v>
      </c>
      <c r="C275" s="46" t="s">
        <v>14</v>
      </c>
      <c r="D275" s="47">
        <v>80</v>
      </c>
      <c r="E275" s="46" t="s">
        <v>119</v>
      </c>
      <c r="F275" s="304"/>
      <c r="G275" s="304"/>
      <c r="H275" s="304"/>
      <c r="I275" s="304"/>
      <c r="J275" s="304"/>
      <c r="K275" s="332"/>
      <c r="L275" s="332"/>
      <c r="M275" s="332"/>
      <c r="N275" s="332"/>
      <c r="O275" s="332"/>
      <c r="P275" s="332"/>
      <c r="Q275" s="332"/>
      <c r="R275" s="304"/>
      <c r="S275" s="332"/>
      <c r="T275" s="332"/>
      <c r="U275" s="332"/>
      <c r="V275" s="332"/>
      <c r="W275" s="332"/>
      <c r="X275" s="332"/>
      <c r="Y275" s="332"/>
    </row>
    <row r="276" spans="2:25">
      <c r="B276" s="45" t="s">
        <v>25</v>
      </c>
      <c r="C276" s="46" t="s">
        <v>14</v>
      </c>
      <c r="D276" s="47">
        <v>80</v>
      </c>
      <c r="E276" s="46" t="s">
        <v>34</v>
      </c>
      <c r="F276" s="304"/>
      <c r="G276" s="304"/>
      <c r="H276" s="304"/>
      <c r="I276" s="304"/>
      <c r="J276" s="304"/>
      <c r="K276" s="332"/>
      <c r="L276" s="332"/>
      <c r="M276" s="332"/>
      <c r="N276" s="332"/>
      <c r="O276" s="332"/>
      <c r="P276" s="332"/>
      <c r="Q276" s="332"/>
      <c r="R276" s="304"/>
      <c r="S276" s="332"/>
      <c r="T276" s="332"/>
      <c r="U276" s="332"/>
      <c r="V276" s="332"/>
      <c r="W276" s="332"/>
      <c r="X276" s="332"/>
      <c r="Y276" s="332"/>
    </row>
    <row r="277" spans="2:25" s="66" customFormat="1" ht="15.6">
      <c r="B277" s="54" t="s">
        <v>25</v>
      </c>
      <c r="C277" s="55" t="s">
        <v>14</v>
      </c>
      <c r="D277" s="56" t="s">
        <v>120</v>
      </c>
      <c r="E277" s="57" t="s">
        <v>121</v>
      </c>
      <c r="F277" s="307"/>
      <c r="G277" s="307"/>
      <c r="H277" s="307"/>
      <c r="I277" s="307"/>
      <c r="J277" s="333"/>
      <c r="K277" s="334"/>
      <c r="L277" s="335"/>
      <c r="M277" s="335"/>
      <c r="N277" s="335"/>
      <c r="O277" s="334"/>
      <c r="P277" s="335"/>
      <c r="Q277" s="335"/>
      <c r="R277" s="333"/>
      <c r="S277" s="334"/>
      <c r="T277" s="335"/>
      <c r="U277" s="335"/>
      <c r="V277" s="336"/>
      <c r="W277" s="334"/>
      <c r="X277" s="335"/>
      <c r="Y277" s="335"/>
    </row>
    <row r="278" spans="2:25">
      <c r="B278" s="45" t="s">
        <v>25</v>
      </c>
      <c r="C278" s="46" t="s">
        <v>14</v>
      </c>
      <c r="D278" s="47">
        <v>90</v>
      </c>
      <c r="E278" s="46" t="s">
        <v>31</v>
      </c>
      <c r="F278" s="304"/>
      <c r="G278" s="304"/>
      <c r="H278" s="304"/>
      <c r="I278" s="304"/>
      <c r="J278" s="304"/>
      <c r="K278" s="332"/>
      <c r="L278" s="332"/>
      <c r="M278" s="332"/>
      <c r="N278" s="332"/>
      <c r="O278" s="332"/>
      <c r="P278" s="332"/>
      <c r="Q278" s="332"/>
      <c r="R278" s="304"/>
      <c r="S278" s="332"/>
      <c r="T278" s="332"/>
      <c r="U278" s="332"/>
      <c r="V278" s="332"/>
      <c r="W278" s="332"/>
      <c r="X278" s="332"/>
      <c r="Y278" s="332"/>
    </row>
    <row r="279" spans="2:25">
      <c r="B279" s="45" t="s">
        <v>25</v>
      </c>
      <c r="C279" s="46" t="s">
        <v>14</v>
      </c>
      <c r="D279" s="47">
        <v>90</v>
      </c>
      <c r="E279" s="46" t="s">
        <v>118</v>
      </c>
      <c r="F279" s="304"/>
      <c r="G279" s="304"/>
      <c r="H279" s="304"/>
      <c r="I279" s="304"/>
      <c r="J279" s="304"/>
      <c r="K279" s="332"/>
      <c r="L279" s="332"/>
      <c r="M279" s="332"/>
      <c r="N279" s="332"/>
      <c r="O279" s="332"/>
      <c r="P279" s="332"/>
      <c r="Q279" s="332"/>
      <c r="R279" s="304"/>
      <c r="S279" s="332"/>
      <c r="T279" s="332"/>
      <c r="U279" s="332"/>
      <c r="V279" s="332"/>
      <c r="W279" s="332"/>
      <c r="X279" s="332"/>
      <c r="Y279" s="332"/>
    </row>
    <row r="280" spans="2:25">
      <c r="B280" s="45" t="s">
        <v>25</v>
      </c>
      <c r="C280" s="46" t="s">
        <v>14</v>
      </c>
      <c r="D280" s="47">
        <v>90</v>
      </c>
      <c r="E280" s="46" t="s">
        <v>119</v>
      </c>
      <c r="F280" s="304"/>
      <c r="G280" s="304"/>
      <c r="H280" s="304"/>
      <c r="I280" s="304"/>
      <c r="J280" s="304"/>
      <c r="K280" s="332"/>
      <c r="L280" s="332"/>
      <c r="M280" s="332"/>
      <c r="N280" s="332"/>
      <c r="O280" s="332"/>
      <c r="P280" s="332"/>
      <c r="Q280" s="332"/>
      <c r="R280" s="304"/>
      <c r="S280" s="332"/>
      <c r="T280" s="332"/>
      <c r="U280" s="332"/>
      <c r="V280" s="332"/>
      <c r="W280" s="332"/>
      <c r="X280" s="332"/>
      <c r="Y280" s="332"/>
    </row>
    <row r="281" spans="2:25">
      <c r="B281" s="45" t="s">
        <v>25</v>
      </c>
      <c r="C281" s="46" t="s">
        <v>14</v>
      </c>
      <c r="D281" s="47">
        <v>90</v>
      </c>
      <c r="E281" s="46" t="s">
        <v>34</v>
      </c>
      <c r="F281" s="304"/>
      <c r="G281" s="304"/>
      <c r="H281" s="304"/>
      <c r="I281" s="304"/>
      <c r="J281" s="304"/>
      <c r="K281" s="332"/>
      <c r="L281" s="332"/>
      <c r="M281" s="332"/>
      <c r="N281" s="332"/>
      <c r="O281" s="332"/>
      <c r="P281" s="332"/>
      <c r="Q281" s="332"/>
      <c r="R281" s="304"/>
      <c r="S281" s="332"/>
      <c r="T281" s="332"/>
      <c r="U281" s="332"/>
      <c r="V281" s="332"/>
      <c r="W281" s="332"/>
      <c r="X281" s="332"/>
      <c r="Y281" s="332"/>
    </row>
    <row r="282" spans="2:25" s="66" customFormat="1" ht="15.6">
      <c r="B282" s="54" t="s">
        <v>25</v>
      </c>
      <c r="C282" s="55" t="s">
        <v>14</v>
      </c>
      <c r="D282" s="56" t="s">
        <v>122</v>
      </c>
      <c r="E282" s="57" t="s">
        <v>121</v>
      </c>
      <c r="F282" s="307"/>
      <c r="G282" s="307"/>
      <c r="H282" s="307"/>
      <c r="I282" s="307"/>
      <c r="J282" s="333"/>
      <c r="K282" s="334"/>
      <c r="L282" s="335"/>
      <c r="M282" s="335"/>
      <c r="N282" s="335"/>
      <c r="O282" s="334"/>
      <c r="P282" s="335"/>
      <c r="Q282" s="335"/>
      <c r="R282" s="333"/>
      <c r="S282" s="334"/>
      <c r="T282" s="335"/>
      <c r="U282" s="335"/>
      <c r="V282" s="336"/>
      <c r="W282" s="334"/>
      <c r="X282" s="335"/>
      <c r="Y282" s="335"/>
    </row>
    <row r="283" spans="2:25">
      <c r="B283" s="45" t="s">
        <v>25</v>
      </c>
      <c r="C283" s="46" t="s">
        <v>14</v>
      </c>
      <c r="D283" s="47">
        <v>100</v>
      </c>
      <c r="E283" s="46" t="s">
        <v>31</v>
      </c>
      <c r="F283" s="304"/>
      <c r="G283" s="304"/>
      <c r="H283" s="304"/>
      <c r="I283" s="304"/>
      <c r="J283" s="304"/>
      <c r="K283" s="332"/>
      <c r="L283" s="332"/>
      <c r="M283" s="332"/>
      <c r="N283" s="332"/>
      <c r="O283" s="332"/>
      <c r="P283" s="332"/>
      <c r="Q283" s="332"/>
      <c r="R283" s="304"/>
      <c r="S283" s="332"/>
      <c r="T283" s="332"/>
      <c r="U283" s="332"/>
      <c r="V283" s="332"/>
      <c r="W283" s="332"/>
      <c r="X283" s="332"/>
      <c r="Y283" s="332"/>
    </row>
    <row r="284" spans="2:25">
      <c r="B284" s="45" t="s">
        <v>25</v>
      </c>
      <c r="C284" s="46" t="s">
        <v>14</v>
      </c>
      <c r="D284" s="47">
        <v>100</v>
      </c>
      <c r="E284" s="46" t="s">
        <v>118</v>
      </c>
      <c r="F284" s="304"/>
      <c r="G284" s="304"/>
      <c r="H284" s="304"/>
      <c r="I284" s="304"/>
      <c r="J284" s="304"/>
      <c r="K284" s="332"/>
      <c r="L284" s="332"/>
      <c r="M284" s="332"/>
      <c r="N284" s="332"/>
      <c r="O284" s="332"/>
      <c r="P284" s="332"/>
      <c r="Q284" s="332"/>
      <c r="R284" s="304"/>
      <c r="S284" s="332"/>
      <c r="T284" s="332"/>
      <c r="U284" s="332"/>
      <c r="V284" s="332"/>
      <c r="W284" s="332"/>
      <c r="X284" s="332"/>
      <c r="Y284" s="332"/>
    </row>
    <row r="285" spans="2:25">
      <c r="B285" s="45" t="s">
        <v>25</v>
      </c>
      <c r="C285" s="46" t="s">
        <v>14</v>
      </c>
      <c r="D285" s="47">
        <v>100</v>
      </c>
      <c r="E285" s="46" t="s">
        <v>119</v>
      </c>
      <c r="F285" s="304"/>
      <c r="G285" s="304"/>
      <c r="H285" s="304"/>
      <c r="I285" s="304"/>
      <c r="J285" s="304"/>
      <c r="K285" s="332"/>
      <c r="L285" s="332"/>
      <c r="M285" s="332"/>
      <c r="N285" s="332"/>
      <c r="O285" s="332"/>
      <c r="P285" s="332"/>
      <c r="Q285" s="332"/>
      <c r="R285" s="304"/>
      <c r="S285" s="332"/>
      <c r="T285" s="332"/>
      <c r="U285" s="332"/>
      <c r="V285" s="332"/>
      <c r="W285" s="332"/>
      <c r="X285" s="332"/>
      <c r="Y285" s="332"/>
    </row>
    <row r="286" spans="2:25">
      <c r="B286" s="45" t="s">
        <v>25</v>
      </c>
      <c r="C286" s="46" t="s">
        <v>14</v>
      </c>
      <c r="D286" s="47">
        <v>100</v>
      </c>
      <c r="E286" s="46" t="s">
        <v>34</v>
      </c>
      <c r="F286" s="304"/>
      <c r="G286" s="304"/>
      <c r="H286" s="304"/>
      <c r="I286" s="304"/>
      <c r="J286" s="304"/>
      <c r="K286" s="332"/>
      <c r="L286" s="332"/>
      <c r="M286" s="332"/>
      <c r="N286" s="332"/>
      <c r="O286" s="332"/>
      <c r="P286" s="332"/>
      <c r="Q286" s="332"/>
      <c r="R286" s="304"/>
      <c r="S286" s="332"/>
      <c r="T286" s="332"/>
      <c r="U286" s="332"/>
      <c r="V286" s="332"/>
      <c r="W286" s="332"/>
      <c r="X286" s="332"/>
      <c r="Y286" s="332"/>
    </row>
    <row r="287" spans="2:25" s="66" customFormat="1" ht="15.6">
      <c r="B287" s="54" t="s">
        <v>25</v>
      </c>
      <c r="C287" s="55" t="s">
        <v>14</v>
      </c>
      <c r="D287" s="56" t="s">
        <v>123</v>
      </c>
      <c r="E287" s="57" t="s">
        <v>121</v>
      </c>
      <c r="F287" s="307"/>
      <c r="G287" s="307"/>
      <c r="H287" s="307"/>
      <c r="I287" s="307"/>
      <c r="J287" s="333"/>
      <c r="K287" s="334"/>
      <c r="L287" s="335"/>
      <c r="M287" s="335"/>
      <c r="N287" s="335"/>
      <c r="O287" s="334"/>
      <c r="P287" s="335"/>
      <c r="Q287" s="335"/>
      <c r="R287" s="333"/>
      <c r="S287" s="334"/>
      <c r="T287" s="335"/>
      <c r="U287" s="335"/>
      <c r="V287" s="336"/>
      <c r="W287" s="334"/>
      <c r="X287" s="335"/>
      <c r="Y287" s="335"/>
    </row>
    <row r="288" spans="2:25">
      <c r="B288" s="45" t="s">
        <v>25</v>
      </c>
      <c r="C288" s="46" t="s">
        <v>14</v>
      </c>
      <c r="D288" s="47">
        <v>110</v>
      </c>
      <c r="E288" s="46" t="s">
        <v>31</v>
      </c>
      <c r="F288" s="304"/>
      <c r="G288" s="304"/>
      <c r="H288" s="304"/>
      <c r="I288" s="304"/>
      <c r="J288" s="304"/>
      <c r="K288" s="332"/>
      <c r="L288" s="332"/>
      <c r="M288" s="332"/>
      <c r="N288" s="332"/>
      <c r="O288" s="332"/>
      <c r="P288" s="332"/>
      <c r="Q288" s="332"/>
      <c r="R288" s="304"/>
      <c r="S288" s="332"/>
      <c r="T288" s="332"/>
      <c r="U288" s="332"/>
      <c r="V288" s="332"/>
      <c r="W288" s="332"/>
      <c r="X288" s="332"/>
      <c r="Y288" s="332"/>
    </row>
    <row r="289" spans="2:29">
      <c r="B289" s="45" t="s">
        <v>25</v>
      </c>
      <c r="C289" s="46" t="s">
        <v>14</v>
      </c>
      <c r="D289" s="47">
        <v>110</v>
      </c>
      <c r="E289" s="46" t="s">
        <v>118</v>
      </c>
      <c r="F289" s="304"/>
      <c r="G289" s="304"/>
      <c r="H289" s="304"/>
      <c r="I289" s="304"/>
      <c r="J289" s="304"/>
      <c r="K289" s="332"/>
      <c r="L289" s="332"/>
      <c r="M289" s="332"/>
      <c r="N289" s="332"/>
      <c r="O289" s="332"/>
      <c r="P289" s="332"/>
      <c r="Q289" s="332"/>
      <c r="R289" s="304"/>
      <c r="S289" s="332"/>
      <c r="T289" s="332"/>
      <c r="U289" s="332"/>
      <c r="V289" s="332"/>
      <c r="W289" s="332"/>
      <c r="X289" s="332"/>
      <c r="Y289" s="332"/>
    </row>
    <row r="290" spans="2:29">
      <c r="B290" s="45" t="s">
        <v>25</v>
      </c>
      <c r="C290" s="46" t="s">
        <v>14</v>
      </c>
      <c r="D290" s="47">
        <v>110</v>
      </c>
      <c r="E290" s="46" t="s">
        <v>119</v>
      </c>
      <c r="F290" s="304"/>
      <c r="G290" s="304"/>
      <c r="H290" s="304"/>
      <c r="I290" s="304"/>
      <c r="J290" s="304"/>
      <c r="K290" s="332"/>
      <c r="L290" s="332"/>
      <c r="M290" s="332"/>
      <c r="N290" s="332"/>
      <c r="O290" s="332"/>
      <c r="P290" s="332"/>
      <c r="Q290" s="332"/>
      <c r="R290" s="304"/>
      <c r="S290" s="332"/>
      <c r="T290" s="332"/>
      <c r="U290" s="332"/>
      <c r="V290" s="332"/>
      <c r="W290" s="332"/>
      <c r="X290" s="332"/>
      <c r="Y290" s="332"/>
    </row>
    <row r="291" spans="2:29">
      <c r="B291" s="45" t="s">
        <v>25</v>
      </c>
      <c r="C291" s="46" t="s">
        <v>14</v>
      </c>
      <c r="D291" s="47">
        <v>110</v>
      </c>
      <c r="E291" s="46" t="s">
        <v>34</v>
      </c>
      <c r="F291" s="304"/>
      <c r="G291" s="304"/>
      <c r="H291" s="304"/>
      <c r="I291" s="304"/>
      <c r="J291" s="304"/>
      <c r="K291" s="332"/>
      <c r="L291" s="332"/>
      <c r="M291" s="332"/>
      <c r="N291" s="332"/>
      <c r="O291" s="332"/>
      <c r="P291" s="332"/>
      <c r="Q291" s="332"/>
      <c r="R291" s="304"/>
      <c r="S291" s="332"/>
      <c r="T291" s="332"/>
      <c r="U291" s="332"/>
      <c r="V291" s="332"/>
      <c r="W291" s="332"/>
      <c r="X291" s="332"/>
      <c r="Y291" s="332"/>
    </row>
    <row r="292" spans="2:29" s="66" customFormat="1" ht="15.6">
      <c r="B292" s="54" t="s">
        <v>25</v>
      </c>
      <c r="C292" s="55" t="s">
        <v>14</v>
      </c>
      <c r="D292" s="56" t="s">
        <v>124</v>
      </c>
      <c r="E292" s="57" t="s">
        <v>121</v>
      </c>
      <c r="F292" s="307"/>
      <c r="G292" s="307"/>
      <c r="H292" s="307"/>
      <c r="I292" s="307"/>
      <c r="J292" s="333"/>
      <c r="K292" s="334"/>
      <c r="L292" s="335"/>
      <c r="M292" s="335"/>
      <c r="N292" s="335"/>
      <c r="O292" s="334"/>
      <c r="P292" s="335"/>
      <c r="Q292" s="335"/>
      <c r="R292" s="333"/>
      <c r="S292" s="334"/>
      <c r="T292" s="335"/>
      <c r="U292" s="335"/>
      <c r="V292" s="336"/>
      <c r="W292" s="334"/>
      <c r="X292" s="335"/>
      <c r="Y292" s="335"/>
    </row>
    <row r="293" spans="2:29">
      <c r="B293" s="45" t="s">
        <v>25</v>
      </c>
      <c r="C293" s="46" t="s">
        <v>14</v>
      </c>
      <c r="D293" s="47">
        <v>120</v>
      </c>
      <c r="E293" s="46" t="s">
        <v>31</v>
      </c>
      <c r="F293" s="304"/>
      <c r="G293" s="304"/>
      <c r="H293" s="304"/>
      <c r="I293" s="304"/>
      <c r="J293" s="304"/>
      <c r="K293" s="332"/>
      <c r="L293" s="332"/>
      <c r="M293" s="332"/>
      <c r="N293" s="332"/>
      <c r="O293" s="332"/>
      <c r="P293" s="332"/>
      <c r="Q293" s="332"/>
      <c r="R293" s="304"/>
      <c r="S293" s="332"/>
      <c r="T293" s="332"/>
      <c r="U293" s="332"/>
      <c r="V293" s="332"/>
      <c r="W293" s="332"/>
      <c r="X293" s="332"/>
      <c r="Y293" s="332"/>
    </row>
    <row r="294" spans="2:29">
      <c r="B294" s="45" t="s">
        <v>25</v>
      </c>
      <c r="C294" s="46" t="s">
        <v>14</v>
      </c>
      <c r="D294" s="47">
        <v>120</v>
      </c>
      <c r="E294" s="46" t="s">
        <v>118</v>
      </c>
      <c r="F294" s="304"/>
      <c r="G294" s="304"/>
      <c r="H294" s="304"/>
      <c r="I294" s="304"/>
      <c r="J294" s="304"/>
      <c r="K294" s="332"/>
      <c r="L294" s="332"/>
      <c r="M294" s="332"/>
      <c r="N294" s="332"/>
      <c r="O294" s="332"/>
      <c r="P294" s="332"/>
      <c r="Q294" s="332"/>
      <c r="R294" s="304"/>
      <c r="S294" s="332"/>
      <c r="T294" s="332"/>
      <c r="U294" s="332"/>
      <c r="V294" s="332"/>
      <c r="W294" s="332"/>
      <c r="X294" s="332"/>
      <c r="Y294" s="332"/>
    </row>
    <row r="295" spans="2:29">
      <c r="B295" s="45" t="s">
        <v>25</v>
      </c>
      <c r="C295" s="46" t="s">
        <v>14</v>
      </c>
      <c r="D295" s="47">
        <v>120</v>
      </c>
      <c r="E295" s="46" t="s">
        <v>119</v>
      </c>
      <c r="F295" s="304"/>
      <c r="G295" s="304"/>
      <c r="H295" s="304"/>
      <c r="I295" s="304"/>
      <c r="J295" s="304"/>
      <c r="K295" s="332"/>
      <c r="L295" s="332"/>
      <c r="M295" s="332"/>
      <c r="N295" s="332"/>
      <c r="O295" s="332"/>
      <c r="P295" s="332"/>
      <c r="Q295" s="332"/>
      <c r="R295" s="304"/>
      <c r="S295" s="332"/>
      <c r="T295" s="332"/>
      <c r="U295" s="332"/>
      <c r="V295" s="332"/>
      <c r="W295" s="332"/>
      <c r="X295" s="332"/>
      <c r="Y295" s="332"/>
    </row>
    <row r="296" spans="2:29">
      <c r="B296" s="45" t="s">
        <v>25</v>
      </c>
      <c r="C296" s="46" t="s">
        <v>14</v>
      </c>
      <c r="D296" s="47">
        <v>120</v>
      </c>
      <c r="E296" s="46" t="s">
        <v>34</v>
      </c>
      <c r="F296" s="304"/>
      <c r="G296" s="304"/>
      <c r="H296" s="304"/>
      <c r="I296" s="304"/>
      <c r="J296" s="304"/>
      <c r="K296" s="332"/>
      <c r="L296" s="332"/>
      <c r="M296" s="332"/>
      <c r="N296" s="332"/>
      <c r="O296" s="332"/>
      <c r="P296" s="332"/>
      <c r="Q296" s="332"/>
      <c r="R296" s="304"/>
      <c r="S296" s="332"/>
      <c r="T296" s="332"/>
      <c r="U296" s="332"/>
      <c r="V296" s="332"/>
      <c r="W296" s="332"/>
      <c r="X296" s="332"/>
      <c r="Y296" s="332"/>
    </row>
    <row r="297" spans="2:29" s="66" customFormat="1" ht="15.6">
      <c r="B297" s="54" t="s">
        <v>25</v>
      </c>
      <c r="C297" s="55" t="s">
        <v>14</v>
      </c>
      <c r="D297" s="56" t="s">
        <v>125</v>
      </c>
      <c r="E297" s="57" t="s">
        <v>121</v>
      </c>
      <c r="F297" s="307"/>
      <c r="G297" s="307"/>
      <c r="H297" s="307"/>
      <c r="I297" s="307"/>
      <c r="J297" s="333"/>
      <c r="K297" s="334"/>
      <c r="L297" s="335"/>
      <c r="M297" s="335"/>
      <c r="N297" s="335"/>
      <c r="O297" s="334"/>
      <c r="P297" s="335"/>
      <c r="Q297" s="335"/>
      <c r="R297" s="333"/>
      <c r="S297" s="334"/>
      <c r="T297" s="335"/>
      <c r="U297" s="335"/>
      <c r="V297" s="336"/>
      <c r="W297" s="334"/>
      <c r="X297" s="335"/>
      <c r="Y297" s="335"/>
    </row>
    <row r="298" spans="2:29">
      <c r="B298" s="45" t="s">
        <v>25</v>
      </c>
      <c r="C298" s="46" t="s">
        <v>14</v>
      </c>
      <c r="D298" s="47">
        <v>130</v>
      </c>
      <c r="E298" s="46" t="s">
        <v>31</v>
      </c>
      <c r="F298" s="304"/>
      <c r="G298" s="304"/>
      <c r="H298" s="304"/>
      <c r="I298" s="304"/>
      <c r="J298" s="304"/>
      <c r="K298" s="332"/>
      <c r="L298" s="332"/>
      <c r="M298" s="332"/>
      <c r="N298" s="332"/>
      <c r="O298" s="332"/>
      <c r="P298" s="332"/>
      <c r="Q298" s="332"/>
      <c r="R298" s="304"/>
      <c r="S298" s="332"/>
      <c r="T298" s="332"/>
      <c r="U298" s="332"/>
      <c r="V298" s="332"/>
      <c r="W298" s="332"/>
      <c r="X298" s="332"/>
      <c r="Y298" s="332"/>
    </row>
    <row r="299" spans="2:29">
      <c r="B299" s="45" t="s">
        <v>25</v>
      </c>
      <c r="C299" s="46" t="s">
        <v>14</v>
      </c>
      <c r="D299" s="47">
        <v>130</v>
      </c>
      <c r="E299" s="46" t="s">
        <v>118</v>
      </c>
      <c r="F299" s="304"/>
      <c r="G299" s="304"/>
      <c r="H299" s="304"/>
      <c r="I299" s="304"/>
      <c r="J299" s="304"/>
      <c r="K299" s="332"/>
      <c r="L299" s="332"/>
      <c r="M299" s="332"/>
      <c r="N299" s="332"/>
      <c r="O299" s="332"/>
      <c r="P299" s="332"/>
      <c r="Q299" s="332"/>
      <c r="R299" s="304"/>
      <c r="S299" s="332"/>
      <c r="T299" s="332"/>
      <c r="U299" s="332"/>
      <c r="V299" s="332"/>
      <c r="W299" s="332"/>
      <c r="X299" s="332"/>
      <c r="Y299" s="332"/>
    </row>
    <row r="300" spans="2:29">
      <c r="B300" s="45" t="s">
        <v>25</v>
      </c>
      <c r="C300" s="46" t="s">
        <v>14</v>
      </c>
      <c r="D300" s="47">
        <v>130</v>
      </c>
      <c r="E300" s="46" t="s">
        <v>119</v>
      </c>
      <c r="F300" s="304"/>
      <c r="G300" s="304"/>
      <c r="H300" s="304"/>
      <c r="I300" s="304"/>
      <c r="J300" s="304"/>
      <c r="K300" s="332"/>
      <c r="L300" s="332"/>
      <c r="M300" s="332"/>
      <c r="N300" s="332"/>
      <c r="O300" s="332"/>
      <c r="P300" s="332"/>
      <c r="Q300" s="332"/>
      <c r="R300" s="304"/>
      <c r="S300" s="332"/>
      <c r="T300" s="332"/>
      <c r="U300" s="332"/>
      <c r="V300" s="332"/>
      <c r="W300" s="332"/>
      <c r="X300" s="332"/>
      <c r="Y300" s="332"/>
    </row>
    <row r="301" spans="2:29">
      <c r="B301" s="45" t="s">
        <v>25</v>
      </c>
      <c r="C301" s="46" t="s">
        <v>14</v>
      </c>
      <c r="D301" s="47">
        <v>130</v>
      </c>
      <c r="E301" s="46" t="s">
        <v>34</v>
      </c>
      <c r="F301" s="304"/>
      <c r="G301" s="304"/>
      <c r="H301" s="304"/>
      <c r="I301" s="304"/>
      <c r="J301" s="304"/>
      <c r="K301" s="332"/>
      <c r="L301" s="332"/>
      <c r="M301" s="332"/>
      <c r="N301" s="332"/>
      <c r="O301" s="332"/>
      <c r="P301" s="332"/>
      <c r="Q301" s="332"/>
      <c r="R301" s="304"/>
      <c r="S301" s="332"/>
      <c r="T301" s="332"/>
      <c r="U301" s="332"/>
      <c r="V301" s="332"/>
      <c r="W301" s="332"/>
      <c r="X301" s="332"/>
      <c r="Y301" s="332"/>
    </row>
    <row r="302" spans="2:29" s="66" customFormat="1" ht="15.6">
      <c r="B302" s="54" t="s">
        <v>25</v>
      </c>
      <c r="C302" s="55" t="s">
        <v>14</v>
      </c>
      <c r="D302" s="56" t="s">
        <v>126</v>
      </c>
      <c r="E302" s="57" t="s">
        <v>121</v>
      </c>
      <c r="F302" s="307"/>
      <c r="G302" s="307"/>
      <c r="H302" s="307"/>
      <c r="I302" s="307"/>
      <c r="J302" s="333"/>
      <c r="K302" s="334"/>
      <c r="L302" s="335"/>
      <c r="M302" s="335"/>
      <c r="N302" s="335"/>
      <c r="O302" s="334"/>
      <c r="P302" s="335"/>
      <c r="Q302" s="335"/>
      <c r="R302" s="333"/>
      <c r="S302" s="334"/>
      <c r="T302" s="335"/>
      <c r="U302" s="335"/>
      <c r="V302" s="336"/>
      <c r="W302" s="334"/>
      <c r="X302" s="335"/>
      <c r="Y302" s="335"/>
    </row>
    <row r="303" spans="2:29" ht="15.6">
      <c r="B303" s="54" t="s">
        <v>25</v>
      </c>
      <c r="C303" s="55" t="s">
        <v>14</v>
      </c>
      <c r="D303" s="67" t="s">
        <v>127</v>
      </c>
      <c r="E303" s="68" t="s">
        <v>31</v>
      </c>
      <c r="F303" s="307"/>
      <c r="G303" s="307"/>
      <c r="H303" s="307"/>
      <c r="I303" s="307"/>
      <c r="J303" s="333"/>
      <c r="K303" s="338"/>
      <c r="L303" s="335"/>
      <c r="M303" s="335"/>
      <c r="N303" s="335"/>
      <c r="O303" s="338"/>
      <c r="P303" s="335"/>
      <c r="Q303" s="335"/>
      <c r="R303" s="333"/>
      <c r="S303" s="338"/>
      <c r="T303" s="335"/>
      <c r="U303" s="335"/>
      <c r="V303" s="336"/>
      <c r="W303" s="338"/>
      <c r="X303" s="335"/>
      <c r="Y303" s="335"/>
      <c r="AA303" s="66"/>
      <c r="AC303" s="66"/>
    </row>
    <row r="304" spans="2:29" ht="15.6">
      <c r="B304" s="54" t="s">
        <v>25</v>
      </c>
      <c r="C304" s="55" t="s">
        <v>14</v>
      </c>
      <c r="D304" s="67" t="s">
        <v>127</v>
      </c>
      <c r="E304" s="68" t="s">
        <v>118</v>
      </c>
      <c r="F304" s="307"/>
      <c r="G304" s="307"/>
      <c r="H304" s="307"/>
      <c r="I304" s="307"/>
      <c r="J304" s="333"/>
      <c r="K304" s="338"/>
      <c r="L304" s="335"/>
      <c r="M304" s="335"/>
      <c r="N304" s="335"/>
      <c r="O304" s="338"/>
      <c r="P304" s="335"/>
      <c r="Q304" s="335"/>
      <c r="R304" s="333"/>
      <c r="S304" s="338"/>
      <c r="T304" s="335"/>
      <c r="U304" s="335"/>
      <c r="V304" s="336"/>
      <c r="W304" s="338"/>
      <c r="X304" s="335"/>
      <c r="Y304" s="335"/>
      <c r="AA304" s="66"/>
      <c r="AC304" s="66"/>
    </row>
    <row r="305" spans="2:29" ht="15.6">
      <c r="B305" s="54" t="s">
        <v>25</v>
      </c>
      <c r="C305" s="55" t="s">
        <v>14</v>
      </c>
      <c r="D305" s="67" t="s">
        <v>127</v>
      </c>
      <c r="E305" s="68" t="s">
        <v>119</v>
      </c>
      <c r="F305" s="307"/>
      <c r="G305" s="307"/>
      <c r="H305" s="307"/>
      <c r="I305" s="307"/>
      <c r="J305" s="333"/>
      <c r="K305" s="338"/>
      <c r="L305" s="335"/>
      <c r="M305" s="335"/>
      <c r="N305" s="335"/>
      <c r="O305" s="338"/>
      <c r="P305" s="335"/>
      <c r="Q305" s="335"/>
      <c r="R305" s="333"/>
      <c r="S305" s="338"/>
      <c r="T305" s="335"/>
      <c r="U305" s="335"/>
      <c r="V305" s="336"/>
      <c r="W305" s="338"/>
      <c r="X305" s="335"/>
      <c r="Y305" s="335"/>
      <c r="AA305" s="66"/>
      <c r="AC305" s="66"/>
    </row>
    <row r="306" spans="2:29" ht="15.6">
      <c r="B306" s="54" t="s">
        <v>25</v>
      </c>
      <c r="C306" s="55" t="s">
        <v>14</v>
      </c>
      <c r="D306" s="67" t="s">
        <v>127</v>
      </c>
      <c r="E306" s="68" t="s">
        <v>34</v>
      </c>
      <c r="F306" s="307"/>
      <c r="G306" s="307"/>
      <c r="H306" s="307"/>
      <c r="I306" s="307"/>
      <c r="J306" s="333"/>
      <c r="K306" s="338"/>
      <c r="L306" s="335"/>
      <c r="M306" s="335"/>
      <c r="N306" s="335"/>
      <c r="O306" s="338"/>
      <c r="P306" s="335"/>
      <c r="Q306" s="335"/>
      <c r="R306" s="333"/>
      <c r="S306" s="338"/>
      <c r="T306" s="335"/>
      <c r="U306" s="335"/>
      <c r="V306" s="336"/>
      <c r="W306" s="338"/>
      <c r="X306" s="335"/>
      <c r="Y306" s="335"/>
      <c r="AA306" s="66"/>
      <c r="AC306" s="66"/>
    </row>
    <row r="307" spans="2:29" s="66" customFormat="1" ht="15.6">
      <c r="B307" s="76" t="s">
        <v>25</v>
      </c>
      <c r="C307" s="77" t="s">
        <v>128</v>
      </c>
      <c r="D307" s="78" t="s">
        <v>127</v>
      </c>
      <c r="E307" s="79" t="s">
        <v>121</v>
      </c>
      <c r="F307" s="315"/>
      <c r="G307" s="315"/>
      <c r="H307" s="315"/>
      <c r="I307" s="315"/>
      <c r="J307" s="341"/>
      <c r="K307" s="345"/>
      <c r="L307" s="343"/>
      <c r="M307" s="343"/>
      <c r="N307" s="343"/>
      <c r="O307" s="345"/>
      <c r="P307" s="343"/>
      <c r="Q307" s="343"/>
      <c r="R307" s="341"/>
      <c r="S307" s="345"/>
      <c r="T307" s="343"/>
      <c r="U307" s="343"/>
      <c r="V307" s="344"/>
      <c r="W307" s="345"/>
      <c r="X307" s="343"/>
      <c r="Y307" s="343"/>
    </row>
    <row r="308" spans="2:29">
      <c r="B308" s="45" t="s">
        <v>25</v>
      </c>
      <c r="C308" s="46" t="s">
        <v>12</v>
      </c>
      <c r="D308" s="47">
        <v>60</v>
      </c>
      <c r="E308" s="46" t="s">
        <v>31</v>
      </c>
      <c r="F308" s="304"/>
      <c r="G308" s="304"/>
      <c r="H308" s="304"/>
      <c r="I308" s="304"/>
      <c r="J308" s="304"/>
      <c r="K308" s="332"/>
      <c r="L308" s="332"/>
      <c r="M308" s="332"/>
      <c r="N308" s="332"/>
      <c r="O308" s="332"/>
      <c r="P308" s="332"/>
      <c r="Q308" s="332"/>
      <c r="R308" s="304"/>
      <c r="S308" s="332"/>
      <c r="T308" s="332"/>
      <c r="U308" s="332"/>
      <c r="V308" s="332"/>
      <c r="W308" s="332"/>
      <c r="X308" s="332"/>
      <c r="Y308" s="332"/>
    </row>
    <row r="309" spans="2:29">
      <c r="B309" s="45" t="s">
        <v>25</v>
      </c>
      <c r="C309" s="46" t="s">
        <v>12</v>
      </c>
      <c r="D309" s="47">
        <v>60</v>
      </c>
      <c r="E309" s="46" t="s">
        <v>118</v>
      </c>
      <c r="F309" s="304"/>
      <c r="G309" s="304"/>
      <c r="H309" s="304"/>
      <c r="I309" s="304"/>
      <c r="J309" s="304"/>
      <c r="K309" s="332"/>
      <c r="L309" s="332"/>
      <c r="M309" s="332"/>
      <c r="N309" s="332"/>
      <c r="O309" s="332"/>
      <c r="P309" s="332"/>
      <c r="Q309" s="332"/>
      <c r="R309" s="304"/>
      <c r="S309" s="332"/>
      <c r="T309" s="332"/>
      <c r="U309" s="332"/>
      <c r="V309" s="332"/>
      <c r="W309" s="332"/>
      <c r="X309" s="332"/>
      <c r="Y309" s="332"/>
    </row>
    <row r="310" spans="2:29">
      <c r="B310" s="45" t="s">
        <v>25</v>
      </c>
      <c r="C310" s="46" t="s">
        <v>12</v>
      </c>
      <c r="D310" s="47">
        <v>60</v>
      </c>
      <c r="E310" s="46" t="s">
        <v>119</v>
      </c>
      <c r="F310" s="304"/>
      <c r="G310" s="304"/>
      <c r="H310" s="304"/>
      <c r="I310" s="304"/>
      <c r="J310" s="304"/>
      <c r="K310" s="332"/>
      <c r="L310" s="332"/>
      <c r="M310" s="332"/>
      <c r="N310" s="332"/>
      <c r="O310" s="332"/>
      <c r="P310" s="332"/>
      <c r="Q310" s="332"/>
      <c r="R310" s="304"/>
      <c r="S310" s="332"/>
      <c r="T310" s="332"/>
      <c r="U310" s="332"/>
      <c r="V310" s="332"/>
      <c r="W310" s="332"/>
      <c r="X310" s="332"/>
      <c r="Y310" s="332"/>
    </row>
    <row r="311" spans="2:29">
      <c r="B311" s="45" t="s">
        <v>25</v>
      </c>
      <c r="C311" s="46" t="s">
        <v>12</v>
      </c>
      <c r="D311" s="47">
        <v>60</v>
      </c>
      <c r="E311" s="46" t="s">
        <v>34</v>
      </c>
      <c r="F311" s="304"/>
      <c r="G311" s="304"/>
      <c r="H311" s="304"/>
      <c r="I311" s="304"/>
      <c r="J311" s="304"/>
      <c r="K311" s="332"/>
      <c r="L311" s="332"/>
      <c r="M311" s="332"/>
      <c r="N311" s="332"/>
      <c r="O311" s="332"/>
      <c r="P311" s="332"/>
      <c r="Q311" s="332"/>
      <c r="R311" s="304"/>
      <c r="S311" s="332"/>
      <c r="T311" s="332"/>
      <c r="U311" s="332"/>
      <c r="V311" s="332"/>
      <c r="W311" s="332"/>
      <c r="X311" s="332"/>
      <c r="Y311" s="332"/>
    </row>
    <row r="312" spans="2:29" ht="15.6">
      <c r="B312" s="54" t="s">
        <v>25</v>
      </c>
      <c r="C312" s="55" t="s">
        <v>12</v>
      </c>
      <c r="D312" s="56" t="s">
        <v>129</v>
      </c>
      <c r="E312" s="57" t="s">
        <v>121</v>
      </c>
      <c r="F312" s="307"/>
      <c r="G312" s="307"/>
      <c r="H312" s="307"/>
      <c r="I312" s="307"/>
      <c r="J312" s="333"/>
      <c r="K312" s="334"/>
      <c r="L312" s="335"/>
      <c r="M312" s="335"/>
      <c r="N312" s="335"/>
      <c r="O312" s="334"/>
      <c r="P312" s="335"/>
      <c r="Q312" s="335"/>
      <c r="R312" s="333"/>
      <c r="S312" s="334"/>
      <c r="T312" s="335"/>
      <c r="U312" s="335"/>
      <c r="V312" s="336"/>
      <c r="W312" s="334"/>
      <c r="X312" s="335"/>
      <c r="Y312" s="335"/>
      <c r="AA312" s="66"/>
      <c r="AC312" s="66"/>
    </row>
    <row r="313" spans="2:29">
      <c r="B313" s="45" t="s">
        <v>25</v>
      </c>
      <c r="C313" s="46" t="s">
        <v>12</v>
      </c>
      <c r="D313" s="47">
        <v>70</v>
      </c>
      <c r="E313" s="46" t="s">
        <v>31</v>
      </c>
      <c r="F313" s="304"/>
      <c r="G313" s="304"/>
      <c r="H313" s="304"/>
      <c r="I313" s="304"/>
      <c r="J313" s="304"/>
      <c r="K313" s="332"/>
      <c r="L313" s="332"/>
      <c r="M313" s="332"/>
      <c r="N313" s="332"/>
      <c r="O313" s="332"/>
      <c r="P313" s="332"/>
      <c r="Q313" s="332"/>
      <c r="R313" s="304"/>
      <c r="S313" s="332"/>
      <c r="T313" s="332"/>
      <c r="U313" s="332"/>
      <c r="V313" s="332"/>
      <c r="W313" s="332"/>
      <c r="X313" s="332"/>
      <c r="Y313" s="332"/>
    </row>
    <row r="314" spans="2:29">
      <c r="B314" s="45" t="s">
        <v>25</v>
      </c>
      <c r="C314" s="46" t="s">
        <v>12</v>
      </c>
      <c r="D314" s="47">
        <v>70</v>
      </c>
      <c r="E314" s="46" t="s">
        <v>118</v>
      </c>
      <c r="F314" s="304"/>
      <c r="G314" s="304"/>
      <c r="H314" s="304"/>
      <c r="I314" s="304"/>
      <c r="J314" s="304"/>
      <c r="K314" s="332"/>
      <c r="L314" s="332"/>
      <c r="M314" s="332"/>
      <c r="N314" s="332"/>
      <c r="O314" s="332"/>
      <c r="P314" s="332"/>
      <c r="Q314" s="332"/>
      <c r="R314" s="304"/>
      <c r="S314" s="332"/>
      <c r="T314" s="332"/>
      <c r="U314" s="332"/>
      <c r="V314" s="332"/>
      <c r="W314" s="332"/>
      <c r="X314" s="332"/>
      <c r="Y314" s="332"/>
    </row>
    <row r="315" spans="2:29">
      <c r="B315" s="45" t="s">
        <v>25</v>
      </c>
      <c r="C315" s="46" t="s">
        <v>12</v>
      </c>
      <c r="D315" s="47">
        <v>70</v>
      </c>
      <c r="E315" s="46" t="s">
        <v>119</v>
      </c>
      <c r="F315" s="304"/>
      <c r="G315" s="304"/>
      <c r="H315" s="304"/>
      <c r="I315" s="304"/>
      <c r="J315" s="304"/>
      <c r="K315" s="332"/>
      <c r="L315" s="332"/>
      <c r="M315" s="332"/>
      <c r="N315" s="332"/>
      <c r="O315" s="332"/>
      <c r="P315" s="332"/>
      <c r="Q315" s="332"/>
      <c r="R315" s="304"/>
      <c r="S315" s="332"/>
      <c r="T315" s="332"/>
      <c r="U315" s="332"/>
      <c r="V315" s="332"/>
      <c r="W315" s="332"/>
      <c r="X315" s="332"/>
      <c r="Y315" s="332"/>
    </row>
    <row r="316" spans="2:29">
      <c r="B316" s="45" t="s">
        <v>25</v>
      </c>
      <c r="C316" s="46" t="s">
        <v>12</v>
      </c>
      <c r="D316" s="47">
        <v>70</v>
      </c>
      <c r="E316" s="46" t="s">
        <v>34</v>
      </c>
      <c r="F316" s="304"/>
      <c r="G316" s="304"/>
      <c r="H316" s="304"/>
      <c r="I316" s="304"/>
      <c r="J316" s="304"/>
      <c r="K316" s="332"/>
      <c r="L316" s="332"/>
      <c r="M316" s="332"/>
      <c r="N316" s="332"/>
      <c r="O316" s="332"/>
      <c r="P316" s="332"/>
      <c r="Q316" s="332"/>
      <c r="R316" s="304"/>
      <c r="S316" s="332"/>
      <c r="T316" s="332"/>
      <c r="U316" s="332"/>
      <c r="V316" s="332"/>
      <c r="W316" s="332"/>
      <c r="X316" s="332"/>
      <c r="Y316" s="332"/>
    </row>
    <row r="317" spans="2:29" ht="15.6">
      <c r="B317" s="54" t="s">
        <v>25</v>
      </c>
      <c r="C317" s="55" t="s">
        <v>12</v>
      </c>
      <c r="D317" s="56" t="s">
        <v>130</v>
      </c>
      <c r="E317" s="57" t="s">
        <v>121</v>
      </c>
      <c r="F317" s="307"/>
      <c r="G317" s="307"/>
      <c r="H317" s="307"/>
      <c r="I317" s="307"/>
      <c r="J317" s="333"/>
      <c r="K317" s="334"/>
      <c r="L317" s="335"/>
      <c r="M317" s="335"/>
      <c r="N317" s="335"/>
      <c r="O317" s="334"/>
      <c r="P317" s="335"/>
      <c r="Q317" s="335"/>
      <c r="R317" s="333"/>
      <c r="S317" s="334"/>
      <c r="T317" s="335"/>
      <c r="U317" s="335"/>
      <c r="V317" s="336"/>
      <c r="W317" s="334"/>
      <c r="X317" s="335"/>
      <c r="Y317" s="335"/>
      <c r="AA317" s="66"/>
      <c r="AC317" s="66"/>
    </row>
    <row r="318" spans="2:29">
      <c r="B318" s="45" t="s">
        <v>25</v>
      </c>
      <c r="C318" s="46" t="s">
        <v>12</v>
      </c>
      <c r="D318" s="47">
        <v>80</v>
      </c>
      <c r="E318" s="46" t="s">
        <v>31</v>
      </c>
      <c r="F318" s="304"/>
      <c r="G318" s="304"/>
      <c r="H318" s="304"/>
      <c r="I318" s="304"/>
      <c r="J318" s="304"/>
      <c r="K318" s="332"/>
      <c r="L318" s="332"/>
      <c r="M318" s="332"/>
      <c r="N318" s="332"/>
      <c r="O318" s="332"/>
      <c r="P318" s="332"/>
      <c r="Q318" s="332"/>
      <c r="R318" s="304"/>
      <c r="S318" s="332"/>
      <c r="T318" s="332"/>
      <c r="U318" s="332"/>
      <c r="V318" s="332"/>
      <c r="W318" s="332"/>
      <c r="X318" s="332"/>
      <c r="Y318" s="332"/>
    </row>
    <row r="319" spans="2:29">
      <c r="B319" s="45" t="s">
        <v>25</v>
      </c>
      <c r="C319" s="46" t="s">
        <v>12</v>
      </c>
      <c r="D319" s="47">
        <v>80</v>
      </c>
      <c r="E319" s="46" t="s">
        <v>118</v>
      </c>
      <c r="F319" s="304"/>
      <c r="G319" s="304"/>
      <c r="H319" s="304"/>
      <c r="I319" s="304"/>
      <c r="J319" s="304"/>
      <c r="K319" s="332"/>
      <c r="L319" s="332"/>
      <c r="M319" s="332"/>
      <c r="N319" s="332"/>
      <c r="O319" s="332"/>
      <c r="P319" s="332"/>
      <c r="Q319" s="332"/>
      <c r="R319" s="304"/>
      <c r="S319" s="332"/>
      <c r="T319" s="332"/>
      <c r="U319" s="332"/>
      <c r="V319" s="332"/>
      <c r="W319" s="332"/>
      <c r="X319" s="332"/>
      <c r="Y319" s="332"/>
    </row>
    <row r="320" spans="2:29">
      <c r="B320" s="45" t="s">
        <v>25</v>
      </c>
      <c r="C320" s="46" t="s">
        <v>12</v>
      </c>
      <c r="D320" s="47">
        <v>80</v>
      </c>
      <c r="E320" s="46" t="s">
        <v>119</v>
      </c>
      <c r="F320" s="304"/>
      <c r="G320" s="304"/>
      <c r="H320" s="304"/>
      <c r="I320" s="304"/>
      <c r="J320" s="304"/>
      <c r="K320" s="332"/>
      <c r="L320" s="332"/>
      <c r="M320" s="332"/>
      <c r="N320" s="332"/>
      <c r="O320" s="332"/>
      <c r="P320" s="332"/>
      <c r="Q320" s="332"/>
      <c r="R320" s="304"/>
      <c r="S320" s="332"/>
      <c r="T320" s="332"/>
      <c r="U320" s="332"/>
      <c r="V320" s="332"/>
      <c r="W320" s="332"/>
      <c r="X320" s="332"/>
      <c r="Y320" s="332"/>
    </row>
    <row r="321" spans="2:29">
      <c r="B321" s="45" t="s">
        <v>25</v>
      </c>
      <c r="C321" s="46" t="s">
        <v>12</v>
      </c>
      <c r="D321" s="47">
        <v>80</v>
      </c>
      <c r="E321" s="46" t="s">
        <v>34</v>
      </c>
      <c r="F321" s="304"/>
      <c r="G321" s="304"/>
      <c r="H321" s="304"/>
      <c r="I321" s="304"/>
      <c r="J321" s="304"/>
      <c r="K321" s="332"/>
      <c r="L321" s="332"/>
      <c r="M321" s="332"/>
      <c r="N321" s="332"/>
      <c r="O321" s="332"/>
      <c r="P321" s="332"/>
      <c r="Q321" s="332"/>
      <c r="R321" s="304"/>
      <c r="S321" s="332"/>
      <c r="T321" s="332"/>
      <c r="U321" s="332"/>
      <c r="V321" s="332"/>
      <c r="W321" s="332"/>
      <c r="X321" s="332"/>
      <c r="Y321" s="332"/>
    </row>
    <row r="322" spans="2:29" ht="15.6">
      <c r="B322" s="54" t="s">
        <v>25</v>
      </c>
      <c r="C322" s="55" t="s">
        <v>12</v>
      </c>
      <c r="D322" s="56" t="s">
        <v>120</v>
      </c>
      <c r="E322" s="57" t="s">
        <v>121</v>
      </c>
      <c r="F322" s="307"/>
      <c r="G322" s="307"/>
      <c r="H322" s="307"/>
      <c r="I322" s="307"/>
      <c r="J322" s="333"/>
      <c r="K322" s="334"/>
      <c r="L322" s="335"/>
      <c r="M322" s="335"/>
      <c r="N322" s="335"/>
      <c r="O322" s="334"/>
      <c r="P322" s="335"/>
      <c r="Q322" s="335"/>
      <c r="R322" s="333"/>
      <c r="S322" s="334"/>
      <c r="T322" s="335"/>
      <c r="U322" s="335"/>
      <c r="V322" s="336"/>
      <c r="W322" s="334"/>
      <c r="X322" s="335"/>
      <c r="Y322" s="335"/>
      <c r="AA322" s="66"/>
      <c r="AC322" s="66"/>
    </row>
    <row r="323" spans="2:29">
      <c r="B323" s="45" t="s">
        <v>25</v>
      </c>
      <c r="C323" s="46" t="s">
        <v>12</v>
      </c>
      <c r="D323" s="47">
        <v>90</v>
      </c>
      <c r="E323" s="46" t="s">
        <v>31</v>
      </c>
      <c r="F323" s="304"/>
      <c r="G323" s="304"/>
      <c r="H323" s="304"/>
      <c r="I323" s="304"/>
      <c r="J323" s="304"/>
      <c r="K323" s="332"/>
      <c r="L323" s="332"/>
      <c r="M323" s="332"/>
      <c r="N323" s="332"/>
      <c r="O323" s="332"/>
      <c r="P323" s="332"/>
      <c r="Q323" s="332"/>
      <c r="R323" s="304"/>
      <c r="S323" s="332"/>
      <c r="T323" s="332"/>
      <c r="U323" s="332"/>
      <c r="V323" s="332"/>
      <c r="W323" s="332"/>
      <c r="X323" s="332"/>
      <c r="Y323" s="332"/>
    </row>
    <row r="324" spans="2:29">
      <c r="B324" s="45" t="s">
        <v>25</v>
      </c>
      <c r="C324" s="46" t="s">
        <v>12</v>
      </c>
      <c r="D324" s="47">
        <v>90</v>
      </c>
      <c r="E324" s="46" t="s">
        <v>118</v>
      </c>
      <c r="F324" s="304"/>
      <c r="G324" s="304"/>
      <c r="H324" s="304"/>
      <c r="I324" s="304"/>
      <c r="J324" s="304"/>
      <c r="K324" s="332"/>
      <c r="L324" s="332"/>
      <c r="M324" s="332"/>
      <c r="N324" s="332"/>
      <c r="O324" s="332"/>
      <c r="P324" s="332"/>
      <c r="Q324" s="332"/>
      <c r="R324" s="304"/>
      <c r="S324" s="332"/>
      <c r="T324" s="332"/>
      <c r="U324" s="332"/>
      <c r="V324" s="332"/>
      <c r="W324" s="332"/>
      <c r="X324" s="332"/>
      <c r="Y324" s="332"/>
    </row>
    <row r="325" spans="2:29">
      <c r="B325" s="45" t="s">
        <v>25</v>
      </c>
      <c r="C325" s="46" t="s">
        <v>12</v>
      </c>
      <c r="D325" s="47">
        <v>90</v>
      </c>
      <c r="E325" s="46" t="s">
        <v>119</v>
      </c>
      <c r="F325" s="304"/>
      <c r="G325" s="304"/>
      <c r="H325" s="304"/>
      <c r="I325" s="304"/>
      <c r="J325" s="304"/>
      <c r="K325" s="332"/>
      <c r="L325" s="332"/>
      <c r="M325" s="332"/>
      <c r="N325" s="332"/>
      <c r="O325" s="332"/>
      <c r="P325" s="332"/>
      <c r="Q325" s="332"/>
      <c r="R325" s="304"/>
      <c r="S325" s="332"/>
      <c r="T325" s="332"/>
      <c r="U325" s="332"/>
      <c r="V325" s="332"/>
      <c r="W325" s="332"/>
      <c r="X325" s="332"/>
      <c r="Y325" s="332"/>
    </row>
    <row r="326" spans="2:29">
      <c r="B326" s="45" t="s">
        <v>25</v>
      </c>
      <c r="C326" s="46" t="s">
        <v>12</v>
      </c>
      <c r="D326" s="47">
        <v>90</v>
      </c>
      <c r="E326" s="46" t="s">
        <v>34</v>
      </c>
      <c r="F326" s="304"/>
      <c r="G326" s="304"/>
      <c r="H326" s="304"/>
      <c r="I326" s="304"/>
      <c r="J326" s="304"/>
      <c r="K326" s="332"/>
      <c r="L326" s="332"/>
      <c r="M326" s="332"/>
      <c r="N326" s="332"/>
      <c r="O326" s="332"/>
      <c r="P326" s="332"/>
      <c r="Q326" s="332"/>
      <c r="R326" s="304"/>
      <c r="S326" s="332"/>
      <c r="T326" s="332"/>
      <c r="U326" s="332"/>
      <c r="V326" s="332"/>
      <c r="W326" s="332"/>
      <c r="X326" s="332"/>
      <c r="Y326" s="332"/>
    </row>
    <row r="327" spans="2:29" ht="15.6">
      <c r="B327" s="54" t="s">
        <v>25</v>
      </c>
      <c r="C327" s="55" t="s">
        <v>12</v>
      </c>
      <c r="D327" s="56" t="s">
        <v>122</v>
      </c>
      <c r="E327" s="57" t="s">
        <v>121</v>
      </c>
      <c r="F327" s="307"/>
      <c r="G327" s="307"/>
      <c r="H327" s="307"/>
      <c r="I327" s="307"/>
      <c r="J327" s="333"/>
      <c r="K327" s="334"/>
      <c r="L327" s="335"/>
      <c r="M327" s="335"/>
      <c r="N327" s="335"/>
      <c r="O327" s="334"/>
      <c r="P327" s="335"/>
      <c r="Q327" s="335"/>
      <c r="R327" s="333"/>
      <c r="S327" s="334"/>
      <c r="T327" s="335"/>
      <c r="U327" s="335"/>
      <c r="V327" s="336"/>
      <c r="W327" s="334"/>
      <c r="X327" s="335"/>
      <c r="Y327" s="335"/>
      <c r="AA327" s="66"/>
      <c r="AC327" s="66"/>
    </row>
    <row r="328" spans="2:29">
      <c r="B328" s="45" t="s">
        <v>25</v>
      </c>
      <c r="C328" s="46" t="s">
        <v>12</v>
      </c>
      <c r="D328" s="47">
        <v>100</v>
      </c>
      <c r="E328" s="46" t="s">
        <v>31</v>
      </c>
      <c r="F328" s="304"/>
      <c r="G328" s="304"/>
      <c r="H328" s="304"/>
      <c r="I328" s="304"/>
      <c r="J328" s="304"/>
      <c r="K328" s="332"/>
      <c r="L328" s="332"/>
      <c r="M328" s="332"/>
      <c r="N328" s="332"/>
      <c r="O328" s="332"/>
      <c r="P328" s="332"/>
      <c r="Q328" s="332"/>
      <c r="R328" s="304"/>
      <c r="S328" s="332"/>
      <c r="T328" s="332"/>
      <c r="U328" s="332"/>
      <c r="V328" s="332"/>
      <c r="W328" s="332"/>
      <c r="X328" s="332"/>
      <c r="Y328" s="332"/>
    </row>
    <row r="329" spans="2:29">
      <c r="B329" s="45" t="s">
        <v>25</v>
      </c>
      <c r="C329" s="46" t="s">
        <v>12</v>
      </c>
      <c r="D329" s="47">
        <v>100</v>
      </c>
      <c r="E329" s="46" t="s">
        <v>118</v>
      </c>
      <c r="F329" s="304"/>
      <c r="G329" s="304"/>
      <c r="H329" s="304"/>
      <c r="I329" s="304"/>
      <c r="J329" s="304"/>
      <c r="K329" s="332"/>
      <c r="L329" s="332"/>
      <c r="M329" s="332"/>
      <c r="N329" s="332"/>
      <c r="O329" s="332"/>
      <c r="P329" s="332"/>
      <c r="Q329" s="332"/>
      <c r="R329" s="304"/>
      <c r="S329" s="332"/>
      <c r="T329" s="332"/>
      <c r="U329" s="332"/>
      <c r="V329" s="332"/>
      <c r="W329" s="332"/>
      <c r="X329" s="332"/>
      <c r="Y329" s="332"/>
    </row>
    <row r="330" spans="2:29">
      <c r="B330" s="45" t="s">
        <v>25</v>
      </c>
      <c r="C330" s="46" t="s">
        <v>12</v>
      </c>
      <c r="D330" s="47">
        <v>100</v>
      </c>
      <c r="E330" s="46" t="s">
        <v>119</v>
      </c>
      <c r="F330" s="304"/>
      <c r="G330" s="304"/>
      <c r="H330" s="304"/>
      <c r="I330" s="304"/>
      <c r="J330" s="304"/>
      <c r="K330" s="332"/>
      <c r="L330" s="332"/>
      <c r="M330" s="332"/>
      <c r="N330" s="332"/>
      <c r="O330" s="332"/>
      <c r="P330" s="332"/>
      <c r="Q330" s="332"/>
      <c r="R330" s="304"/>
      <c r="S330" s="332"/>
      <c r="T330" s="332"/>
      <c r="U330" s="332"/>
      <c r="V330" s="332"/>
      <c r="W330" s="332"/>
      <c r="X330" s="332"/>
      <c r="Y330" s="332"/>
    </row>
    <row r="331" spans="2:29">
      <c r="B331" s="45" t="s">
        <v>25</v>
      </c>
      <c r="C331" s="46" t="s">
        <v>12</v>
      </c>
      <c r="D331" s="47">
        <v>100</v>
      </c>
      <c r="E331" s="46" t="s">
        <v>34</v>
      </c>
      <c r="F331" s="304"/>
      <c r="G331" s="304"/>
      <c r="H331" s="304"/>
      <c r="I331" s="304"/>
      <c r="J331" s="304"/>
      <c r="K331" s="332"/>
      <c r="L331" s="332"/>
      <c r="M331" s="332"/>
      <c r="N331" s="332"/>
      <c r="O331" s="332"/>
      <c r="P331" s="332"/>
      <c r="Q331" s="332"/>
      <c r="R331" s="304"/>
      <c r="S331" s="332"/>
      <c r="T331" s="332"/>
      <c r="U331" s="332"/>
      <c r="V331" s="332"/>
      <c r="W331" s="332"/>
      <c r="X331" s="332"/>
      <c r="Y331" s="332"/>
    </row>
    <row r="332" spans="2:29" ht="15.6">
      <c r="B332" s="54" t="s">
        <v>25</v>
      </c>
      <c r="C332" s="55" t="s">
        <v>12</v>
      </c>
      <c r="D332" s="56" t="s">
        <v>123</v>
      </c>
      <c r="E332" s="57" t="s">
        <v>121</v>
      </c>
      <c r="F332" s="307"/>
      <c r="G332" s="307"/>
      <c r="H332" s="307"/>
      <c r="I332" s="307"/>
      <c r="J332" s="333"/>
      <c r="K332" s="334"/>
      <c r="L332" s="335"/>
      <c r="M332" s="335"/>
      <c r="N332" s="335"/>
      <c r="O332" s="334"/>
      <c r="P332" s="335"/>
      <c r="Q332" s="335"/>
      <c r="R332" s="333"/>
      <c r="S332" s="334"/>
      <c r="T332" s="335"/>
      <c r="U332" s="335"/>
      <c r="V332" s="336"/>
      <c r="W332" s="334"/>
      <c r="X332" s="335"/>
      <c r="Y332" s="335"/>
      <c r="AA332" s="66"/>
      <c r="AC332" s="66"/>
    </row>
    <row r="333" spans="2:29" ht="15.6">
      <c r="B333" s="54" t="s">
        <v>25</v>
      </c>
      <c r="C333" s="55" t="s">
        <v>12</v>
      </c>
      <c r="D333" s="67" t="s">
        <v>127</v>
      </c>
      <c r="E333" s="68" t="s">
        <v>31</v>
      </c>
      <c r="F333" s="307"/>
      <c r="G333" s="307"/>
      <c r="H333" s="307"/>
      <c r="I333" s="307"/>
      <c r="J333" s="333"/>
      <c r="K333" s="338"/>
      <c r="L333" s="335"/>
      <c r="M333" s="335"/>
      <c r="N333" s="335"/>
      <c r="O333" s="338"/>
      <c r="P333" s="335"/>
      <c r="Q333" s="335"/>
      <c r="R333" s="333"/>
      <c r="S333" s="338"/>
      <c r="T333" s="335"/>
      <c r="U333" s="335"/>
      <c r="V333" s="336"/>
      <c r="W333" s="338"/>
      <c r="X333" s="335"/>
      <c r="Y333" s="335"/>
      <c r="AA333" s="66"/>
      <c r="AC333" s="66"/>
    </row>
    <row r="334" spans="2:29" ht="15.6">
      <c r="B334" s="54" t="s">
        <v>25</v>
      </c>
      <c r="C334" s="55" t="s">
        <v>12</v>
      </c>
      <c r="D334" s="67" t="s">
        <v>127</v>
      </c>
      <c r="E334" s="68" t="s">
        <v>118</v>
      </c>
      <c r="F334" s="307"/>
      <c r="G334" s="307"/>
      <c r="H334" s="307"/>
      <c r="I334" s="307"/>
      <c r="J334" s="333"/>
      <c r="K334" s="338"/>
      <c r="L334" s="335"/>
      <c r="M334" s="335"/>
      <c r="N334" s="335"/>
      <c r="O334" s="338"/>
      <c r="P334" s="335"/>
      <c r="Q334" s="335"/>
      <c r="R334" s="333"/>
      <c r="S334" s="338"/>
      <c r="T334" s="335"/>
      <c r="U334" s="335"/>
      <c r="V334" s="336"/>
      <c r="W334" s="338"/>
      <c r="X334" s="335"/>
      <c r="Y334" s="335"/>
      <c r="AA334" s="66"/>
      <c r="AC334" s="66"/>
    </row>
    <row r="335" spans="2:29" ht="15.6">
      <c r="B335" s="54" t="s">
        <v>25</v>
      </c>
      <c r="C335" s="55" t="s">
        <v>12</v>
      </c>
      <c r="D335" s="67" t="s">
        <v>127</v>
      </c>
      <c r="E335" s="68" t="s">
        <v>119</v>
      </c>
      <c r="F335" s="307"/>
      <c r="G335" s="307"/>
      <c r="H335" s="307"/>
      <c r="I335" s="307"/>
      <c r="J335" s="333"/>
      <c r="K335" s="338"/>
      <c r="L335" s="335"/>
      <c r="M335" s="335"/>
      <c r="N335" s="335"/>
      <c r="O335" s="338"/>
      <c r="P335" s="335"/>
      <c r="Q335" s="335"/>
      <c r="R335" s="333"/>
      <c r="S335" s="338"/>
      <c r="T335" s="335"/>
      <c r="U335" s="335"/>
      <c r="V335" s="336"/>
      <c r="W335" s="338"/>
      <c r="X335" s="335"/>
      <c r="Y335" s="335"/>
      <c r="AA335" s="66"/>
      <c r="AC335" s="66"/>
    </row>
    <row r="336" spans="2:29" ht="15.6">
      <c r="B336" s="54" t="s">
        <v>25</v>
      </c>
      <c r="C336" s="55" t="s">
        <v>12</v>
      </c>
      <c r="D336" s="67" t="s">
        <v>127</v>
      </c>
      <c r="E336" s="68" t="s">
        <v>34</v>
      </c>
      <c r="F336" s="307"/>
      <c r="G336" s="307"/>
      <c r="H336" s="307"/>
      <c r="I336" s="307"/>
      <c r="J336" s="333"/>
      <c r="K336" s="338"/>
      <c r="L336" s="335"/>
      <c r="M336" s="335"/>
      <c r="N336" s="335"/>
      <c r="O336" s="338"/>
      <c r="P336" s="335"/>
      <c r="Q336" s="335"/>
      <c r="R336" s="333"/>
      <c r="S336" s="338"/>
      <c r="T336" s="335"/>
      <c r="U336" s="335"/>
      <c r="V336" s="336"/>
      <c r="W336" s="338"/>
      <c r="X336" s="335"/>
      <c r="Y336" s="335"/>
      <c r="AA336" s="66"/>
      <c r="AC336" s="66"/>
    </row>
    <row r="337" spans="2:29" ht="15.6">
      <c r="B337" s="76" t="s">
        <v>25</v>
      </c>
      <c r="C337" s="77" t="s">
        <v>131</v>
      </c>
      <c r="D337" s="78" t="s">
        <v>127</v>
      </c>
      <c r="E337" s="79" t="s">
        <v>121</v>
      </c>
      <c r="F337" s="315"/>
      <c r="G337" s="315"/>
      <c r="H337" s="315"/>
      <c r="I337" s="315"/>
      <c r="J337" s="341"/>
      <c r="K337" s="345"/>
      <c r="L337" s="343"/>
      <c r="M337" s="343"/>
      <c r="N337" s="343"/>
      <c r="O337" s="345"/>
      <c r="P337" s="343"/>
      <c r="Q337" s="343"/>
      <c r="R337" s="341"/>
      <c r="S337" s="345"/>
      <c r="T337" s="343"/>
      <c r="U337" s="343"/>
      <c r="V337" s="344"/>
      <c r="W337" s="345"/>
      <c r="X337" s="343"/>
      <c r="Y337" s="343"/>
      <c r="AA337" s="66"/>
      <c r="AC337" s="66"/>
    </row>
    <row r="338" spans="2:29">
      <c r="B338" s="45" t="s">
        <v>25</v>
      </c>
      <c r="C338" s="46" t="s">
        <v>10</v>
      </c>
      <c r="D338" s="47">
        <v>30</v>
      </c>
      <c r="E338" s="46" t="s">
        <v>31</v>
      </c>
      <c r="F338" s="304"/>
      <c r="G338" s="304"/>
      <c r="H338" s="304"/>
      <c r="I338" s="304"/>
      <c r="J338" s="304"/>
      <c r="K338" s="332"/>
      <c r="L338" s="332"/>
      <c r="M338" s="332"/>
      <c r="N338" s="332"/>
      <c r="O338" s="332"/>
      <c r="P338" s="332"/>
      <c r="Q338" s="332"/>
      <c r="R338" s="304"/>
      <c r="S338" s="332"/>
      <c r="T338" s="332"/>
      <c r="U338" s="332"/>
      <c r="V338" s="332"/>
      <c r="W338" s="332"/>
      <c r="X338" s="332"/>
      <c r="Y338" s="332"/>
    </row>
    <row r="339" spans="2:29">
      <c r="B339" s="45" t="s">
        <v>25</v>
      </c>
      <c r="C339" s="46" t="s">
        <v>10</v>
      </c>
      <c r="D339" s="47">
        <v>30</v>
      </c>
      <c r="E339" s="46" t="s">
        <v>118</v>
      </c>
      <c r="F339" s="304"/>
      <c r="G339" s="304"/>
      <c r="H339" s="304"/>
      <c r="I339" s="304"/>
      <c r="J339" s="304"/>
      <c r="K339" s="332"/>
      <c r="L339" s="332"/>
      <c r="M339" s="332"/>
      <c r="N339" s="332"/>
      <c r="O339" s="332"/>
      <c r="P339" s="332"/>
      <c r="Q339" s="332"/>
      <c r="R339" s="304"/>
      <c r="S339" s="332"/>
      <c r="T339" s="332"/>
      <c r="U339" s="332"/>
      <c r="V339" s="332"/>
      <c r="W339" s="332"/>
      <c r="X339" s="332"/>
      <c r="Y339" s="332"/>
    </row>
    <row r="340" spans="2:29">
      <c r="B340" s="45" t="s">
        <v>25</v>
      </c>
      <c r="C340" s="46" t="s">
        <v>10</v>
      </c>
      <c r="D340" s="47">
        <v>30</v>
      </c>
      <c r="E340" s="46" t="s">
        <v>119</v>
      </c>
      <c r="F340" s="304"/>
      <c r="G340" s="304"/>
      <c r="H340" s="304"/>
      <c r="I340" s="304"/>
      <c r="J340" s="304"/>
      <c r="K340" s="332"/>
      <c r="L340" s="332"/>
      <c r="M340" s="332"/>
      <c r="N340" s="332"/>
      <c r="O340" s="332"/>
      <c r="P340" s="332"/>
      <c r="Q340" s="332"/>
      <c r="R340" s="304"/>
      <c r="S340" s="332"/>
      <c r="T340" s="332"/>
      <c r="U340" s="332"/>
      <c r="V340" s="332"/>
      <c r="W340" s="332"/>
      <c r="X340" s="332"/>
      <c r="Y340" s="332"/>
    </row>
    <row r="341" spans="2:29">
      <c r="B341" s="45" t="s">
        <v>25</v>
      </c>
      <c r="C341" s="46" t="s">
        <v>10</v>
      </c>
      <c r="D341" s="47">
        <v>30</v>
      </c>
      <c r="E341" s="46" t="s">
        <v>34</v>
      </c>
      <c r="F341" s="304"/>
      <c r="G341" s="304"/>
      <c r="H341" s="304"/>
      <c r="I341" s="304"/>
      <c r="J341" s="304"/>
      <c r="K341" s="332"/>
      <c r="L341" s="332"/>
      <c r="M341" s="332"/>
      <c r="N341" s="332"/>
      <c r="O341" s="332"/>
      <c r="P341" s="332"/>
      <c r="Q341" s="332"/>
      <c r="R341" s="304"/>
      <c r="S341" s="332"/>
      <c r="T341" s="332"/>
      <c r="U341" s="332"/>
      <c r="V341" s="332"/>
      <c r="W341" s="332"/>
      <c r="X341" s="332"/>
      <c r="Y341" s="332"/>
    </row>
    <row r="342" spans="2:29" ht="15.6">
      <c r="B342" s="54" t="s">
        <v>25</v>
      </c>
      <c r="C342" s="55" t="s">
        <v>10</v>
      </c>
      <c r="D342" s="56" t="s">
        <v>132</v>
      </c>
      <c r="E342" s="57" t="s">
        <v>121</v>
      </c>
      <c r="F342" s="307"/>
      <c r="G342" s="307"/>
      <c r="H342" s="307"/>
      <c r="I342" s="307"/>
      <c r="J342" s="333"/>
      <c r="K342" s="337"/>
      <c r="L342" s="335"/>
      <c r="M342" s="335"/>
      <c r="N342" s="335"/>
      <c r="O342" s="337"/>
      <c r="P342" s="335"/>
      <c r="Q342" s="335"/>
      <c r="R342" s="333"/>
      <c r="S342" s="337"/>
      <c r="T342" s="335"/>
      <c r="U342" s="335"/>
      <c r="V342" s="336"/>
      <c r="W342" s="337"/>
      <c r="X342" s="335"/>
      <c r="Y342" s="335"/>
      <c r="AA342" s="66"/>
      <c r="AC342" s="66"/>
    </row>
    <row r="343" spans="2:29">
      <c r="B343" s="45" t="s">
        <v>25</v>
      </c>
      <c r="C343" s="46" t="s">
        <v>10</v>
      </c>
      <c r="D343" s="47">
        <v>50</v>
      </c>
      <c r="E343" s="46" t="s">
        <v>31</v>
      </c>
      <c r="F343" s="304"/>
      <c r="G343" s="304"/>
      <c r="H343" s="304"/>
      <c r="I343" s="304"/>
      <c r="J343" s="304"/>
      <c r="K343" s="332"/>
      <c r="L343" s="332"/>
      <c r="M343" s="332"/>
      <c r="N343" s="332"/>
      <c r="O343" s="332"/>
      <c r="P343" s="332"/>
      <c r="Q343" s="332"/>
      <c r="R343" s="304"/>
      <c r="S343" s="332"/>
      <c r="T343" s="332"/>
      <c r="U343" s="332"/>
      <c r="V343" s="332"/>
      <c r="W343" s="332"/>
      <c r="X343" s="332"/>
      <c r="Y343" s="332"/>
    </row>
    <row r="344" spans="2:29">
      <c r="B344" s="45" t="s">
        <v>25</v>
      </c>
      <c r="C344" s="46" t="s">
        <v>10</v>
      </c>
      <c r="D344" s="47">
        <v>50</v>
      </c>
      <c r="E344" s="46" t="s">
        <v>118</v>
      </c>
      <c r="F344" s="304"/>
      <c r="G344" s="304"/>
      <c r="H344" s="304"/>
      <c r="I344" s="304"/>
      <c r="J344" s="304"/>
      <c r="K344" s="332"/>
      <c r="L344" s="332"/>
      <c r="M344" s="332"/>
      <c r="N344" s="332"/>
      <c r="O344" s="332"/>
      <c r="P344" s="332"/>
      <c r="Q344" s="332"/>
      <c r="R344" s="304"/>
      <c r="S344" s="332"/>
      <c r="T344" s="332"/>
      <c r="U344" s="332"/>
      <c r="V344" s="332"/>
      <c r="W344" s="332"/>
      <c r="X344" s="332"/>
      <c r="Y344" s="332"/>
    </row>
    <row r="345" spans="2:29">
      <c r="B345" s="45" t="s">
        <v>25</v>
      </c>
      <c r="C345" s="46" t="s">
        <v>10</v>
      </c>
      <c r="D345" s="47">
        <v>50</v>
      </c>
      <c r="E345" s="46" t="s">
        <v>119</v>
      </c>
      <c r="F345" s="304"/>
      <c r="G345" s="304"/>
      <c r="H345" s="304"/>
      <c r="I345" s="304"/>
      <c r="J345" s="304"/>
      <c r="K345" s="332"/>
      <c r="L345" s="332"/>
      <c r="M345" s="332"/>
      <c r="N345" s="332"/>
      <c r="O345" s="332"/>
      <c r="P345" s="332"/>
      <c r="Q345" s="332"/>
      <c r="R345" s="304"/>
      <c r="S345" s="332"/>
      <c r="T345" s="332"/>
      <c r="U345" s="332"/>
      <c r="V345" s="332"/>
      <c r="W345" s="332"/>
      <c r="X345" s="332"/>
      <c r="Y345" s="332"/>
    </row>
    <row r="346" spans="2:29">
      <c r="B346" s="45" t="s">
        <v>25</v>
      </c>
      <c r="C346" s="46" t="s">
        <v>10</v>
      </c>
      <c r="D346" s="47">
        <v>50</v>
      </c>
      <c r="E346" s="46" t="s">
        <v>34</v>
      </c>
      <c r="F346" s="304"/>
      <c r="G346" s="304"/>
      <c r="H346" s="304"/>
      <c r="I346" s="304"/>
      <c r="J346" s="304"/>
      <c r="K346" s="332"/>
      <c r="L346" s="332"/>
      <c r="M346" s="332"/>
      <c r="N346" s="332"/>
      <c r="O346" s="332"/>
      <c r="P346" s="332"/>
      <c r="Q346" s="332"/>
      <c r="R346" s="304"/>
      <c r="S346" s="332"/>
      <c r="T346" s="332"/>
      <c r="U346" s="332"/>
      <c r="V346" s="332"/>
      <c r="W346" s="332"/>
      <c r="X346" s="332"/>
      <c r="Y346" s="332"/>
    </row>
    <row r="347" spans="2:29" ht="15.6">
      <c r="B347" s="54" t="s">
        <v>25</v>
      </c>
      <c r="C347" s="55" t="s">
        <v>10</v>
      </c>
      <c r="D347" s="56" t="s">
        <v>133</v>
      </c>
      <c r="E347" s="57" t="s">
        <v>121</v>
      </c>
      <c r="F347" s="307"/>
      <c r="G347" s="307"/>
      <c r="H347" s="307"/>
      <c r="I347" s="307"/>
      <c r="J347" s="333"/>
      <c r="K347" s="337"/>
      <c r="L347" s="335"/>
      <c r="M347" s="335"/>
      <c r="N347" s="335"/>
      <c r="O347" s="337"/>
      <c r="P347" s="335"/>
      <c r="Q347" s="335"/>
      <c r="R347" s="333"/>
      <c r="S347" s="337"/>
      <c r="T347" s="335"/>
      <c r="U347" s="335"/>
      <c r="V347" s="336"/>
      <c r="W347" s="337"/>
      <c r="X347" s="335"/>
      <c r="Y347" s="335"/>
      <c r="AA347" s="66"/>
      <c r="AC347" s="66"/>
    </row>
    <row r="348" spans="2:29">
      <c r="B348" s="45" t="s">
        <v>25</v>
      </c>
      <c r="C348" s="46" t="s">
        <v>10</v>
      </c>
      <c r="D348" s="47">
        <v>70</v>
      </c>
      <c r="E348" s="46" t="s">
        <v>31</v>
      </c>
      <c r="F348" s="304"/>
      <c r="G348" s="304"/>
      <c r="H348" s="304"/>
      <c r="I348" s="304"/>
      <c r="J348" s="304"/>
      <c r="K348" s="332"/>
      <c r="L348" s="332"/>
      <c r="M348" s="332"/>
      <c r="N348" s="332"/>
      <c r="O348" s="332"/>
      <c r="P348" s="332"/>
      <c r="Q348" s="332"/>
      <c r="R348" s="304"/>
      <c r="S348" s="332"/>
      <c r="T348" s="332"/>
      <c r="U348" s="332"/>
      <c r="V348" s="332"/>
      <c r="W348" s="332"/>
      <c r="X348" s="332"/>
      <c r="Y348" s="332"/>
    </row>
    <row r="349" spans="2:29">
      <c r="B349" s="45" t="s">
        <v>25</v>
      </c>
      <c r="C349" s="46" t="s">
        <v>10</v>
      </c>
      <c r="D349" s="47">
        <v>70</v>
      </c>
      <c r="E349" s="46" t="s">
        <v>118</v>
      </c>
      <c r="F349" s="304"/>
      <c r="G349" s="304"/>
      <c r="H349" s="304"/>
      <c r="I349" s="304"/>
      <c r="J349" s="304"/>
      <c r="K349" s="332"/>
      <c r="L349" s="332"/>
      <c r="M349" s="332"/>
      <c r="N349" s="332"/>
      <c r="O349" s="332"/>
      <c r="P349" s="332"/>
      <c r="Q349" s="332"/>
      <c r="R349" s="304"/>
      <c r="S349" s="332"/>
      <c r="T349" s="332"/>
      <c r="U349" s="332"/>
      <c r="V349" s="332"/>
      <c r="W349" s="332"/>
      <c r="X349" s="332"/>
      <c r="Y349" s="332"/>
    </row>
    <row r="350" spans="2:29">
      <c r="B350" s="45" t="s">
        <v>25</v>
      </c>
      <c r="C350" s="46" t="s">
        <v>10</v>
      </c>
      <c r="D350" s="47">
        <v>70</v>
      </c>
      <c r="E350" s="46" t="s">
        <v>119</v>
      </c>
      <c r="F350" s="304"/>
      <c r="G350" s="304"/>
      <c r="H350" s="304"/>
      <c r="I350" s="304"/>
      <c r="J350" s="304"/>
      <c r="K350" s="332"/>
      <c r="L350" s="332"/>
      <c r="M350" s="332"/>
      <c r="N350" s="332"/>
      <c r="O350" s="332"/>
      <c r="P350" s="332"/>
      <c r="Q350" s="332"/>
      <c r="R350" s="304"/>
      <c r="S350" s="332"/>
      <c r="T350" s="332"/>
      <c r="U350" s="332"/>
      <c r="V350" s="332"/>
      <c r="W350" s="332"/>
      <c r="X350" s="332"/>
      <c r="Y350" s="332"/>
    </row>
    <row r="351" spans="2:29">
      <c r="B351" s="45" t="s">
        <v>25</v>
      </c>
      <c r="C351" s="46" t="s">
        <v>10</v>
      </c>
      <c r="D351" s="47">
        <v>70</v>
      </c>
      <c r="E351" s="46" t="s">
        <v>34</v>
      </c>
      <c r="F351" s="304"/>
      <c r="G351" s="304"/>
      <c r="H351" s="304"/>
      <c r="I351" s="304"/>
      <c r="J351" s="304"/>
      <c r="K351" s="332"/>
      <c r="L351" s="332"/>
      <c r="M351" s="332"/>
      <c r="N351" s="332"/>
      <c r="O351" s="332"/>
      <c r="P351" s="332"/>
      <c r="Q351" s="332"/>
      <c r="R351" s="304"/>
      <c r="S351" s="332"/>
      <c r="T351" s="332"/>
      <c r="U351" s="332"/>
      <c r="V351" s="332"/>
      <c r="W351" s="332"/>
      <c r="X351" s="332"/>
      <c r="Y351" s="332"/>
    </row>
    <row r="352" spans="2:29" ht="15.6">
      <c r="B352" s="54" t="s">
        <v>25</v>
      </c>
      <c r="C352" s="55" t="s">
        <v>10</v>
      </c>
      <c r="D352" s="56" t="s">
        <v>130</v>
      </c>
      <c r="E352" s="57" t="s">
        <v>121</v>
      </c>
      <c r="F352" s="307"/>
      <c r="G352" s="307"/>
      <c r="H352" s="307"/>
      <c r="I352" s="307"/>
      <c r="J352" s="333"/>
      <c r="K352" s="337"/>
      <c r="L352" s="335"/>
      <c r="M352" s="335"/>
      <c r="N352" s="335"/>
      <c r="O352" s="337"/>
      <c r="P352" s="335"/>
      <c r="Q352" s="335"/>
      <c r="R352" s="333"/>
      <c r="S352" s="337"/>
      <c r="T352" s="335"/>
      <c r="U352" s="335"/>
      <c r="V352" s="336"/>
      <c r="W352" s="337"/>
      <c r="X352" s="335"/>
      <c r="Y352" s="335"/>
      <c r="AA352" s="66"/>
      <c r="AC352" s="66"/>
    </row>
    <row r="353" spans="2:29" ht="15.6">
      <c r="B353" s="54" t="s">
        <v>25</v>
      </c>
      <c r="C353" s="55" t="s">
        <v>10</v>
      </c>
      <c r="D353" s="67" t="s">
        <v>127</v>
      </c>
      <c r="E353" s="68" t="s">
        <v>31</v>
      </c>
      <c r="F353" s="307"/>
      <c r="G353" s="307"/>
      <c r="H353" s="307"/>
      <c r="I353" s="307"/>
      <c r="J353" s="333"/>
      <c r="K353" s="338"/>
      <c r="L353" s="335"/>
      <c r="M353" s="335"/>
      <c r="N353" s="335"/>
      <c r="O353" s="338"/>
      <c r="P353" s="335"/>
      <c r="Q353" s="335"/>
      <c r="R353" s="333"/>
      <c r="S353" s="338"/>
      <c r="T353" s="335"/>
      <c r="U353" s="335"/>
      <c r="V353" s="336"/>
      <c r="W353" s="338"/>
      <c r="X353" s="335"/>
      <c r="Y353" s="335"/>
      <c r="AA353" s="66"/>
      <c r="AC353" s="66"/>
    </row>
    <row r="354" spans="2:29" ht="15.6">
      <c r="B354" s="54" t="s">
        <v>25</v>
      </c>
      <c r="C354" s="55" t="s">
        <v>10</v>
      </c>
      <c r="D354" s="67" t="s">
        <v>127</v>
      </c>
      <c r="E354" s="68" t="s">
        <v>118</v>
      </c>
      <c r="F354" s="307"/>
      <c r="G354" s="307"/>
      <c r="H354" s="307"/>
      <c r="I354" s="307"/>
      <c r="J354" s="333"/>
      <c r="K354" s="338"/>
      <c r="L354" s="335"/>
      <c r="M354" s="335"/>
      <c r="N354" s="335"/>
      <c r="O354" s="338"/>
      <c r="P354" s="335"/>
      <c r="Q354" s="335"/>
      <c r="R354" s="333"/>
      <c r="S354" s="338"/>
      <c r="T354" s="335"/>
      <c r="U354" s="335"/>
      <c r="V354" s="336"/>
      <c r="W354" s="338"/>
      <c r="X354" s="335"/>
      <c r="Y354" s="335"/>
      <c r="AA354" s="66"/>
      <c r="AC354" s="66"/>
    </row>
    <row r="355" spans="2:29" ht="15.6">
      <c r="B355" s="54" t="s">
        <v>25</v>
      </c>
      <c r="C355" s="55" t="s">
        <v>10</v>
      </c>
      <c r="D355" s="67" t="s">
        <v>127</v>
      </c>
      <c r="E355" s="68" t="s">
        <v>119</v>
      </c>
      <c r="F355" s="307"/>
      <c r="G355" s="307"/>
      <c r="H355" s="307"/>
      <c r="I355" s="307"/>
      <c r="J355" s="333"/>
      <c r="K355" s="338"/>
      <c r="L355" s="335"/>
      <c r="M355" s="335"/>
      <c r="N355" s="335"/>
      <c r="O355" s="338"/>
      <c r="P355" s="335"/>
      <c r="Q355" s="335"/>
      <c r="R355" s="333"/>
      <c r="S355" s="338"/>
      <c r="T355" s="335"/>
      <c r="U355" s="335"/>
      <c r="V355" s="336"/>
      <c r="W355" s="338"/>
      <c r="X355" s="335"/>
      <c r="Y355" s="335"/>
      <c r="AA355" s="66"/>
      <c r="AC355" s="66"/>
    </row>
    <row r="356" spans="2:29" ht="15.6">
      <c r="B356" s="54" t="s">
        <v>25</v>
      </c>
      <c r="C356" s="55" t="s">
        <v>10</v>
      </c>
      <c r="D356" s="67" t="s">
        <v>127</v>
      </c>
      <c r="E356" s="68" t="s">
        <v>34</v>
      </c>
      <c r="F356" s="307"/>
      <c r="G356" s="307"/>
      <c r="H356" s="307"/>
      <c r="I356" s="307"/>
      <c r="J356" s="333"/>
      <c r="K356" s="338"/>
      <c r="L356" s="335"/>
      <c r="M356" s="335"/>
      <c r="N356" s="335"/>
      <c r="O356" s="338"/>
      <c r="P356" s="335"/>
      <c r="Q356" s="335"/>
      <c r="R356" s="333"/>
      <c r="S356" s="338"/>
      <c r="T356" s="335"/>
      <c r="U356" s="335"/>
      <c r="V356" s="336"/>
      <c r="W356" s="338"/>
      <c r="X356" s="335"/>
      <c r="Y356" s="335"/>
      <c r="AA356" s="66"/>
      <c r="AC356" s="66"/>
    </row>
    <row r="357" spans="2:29" ht="15.6">
      <c r="B357" s="76" t="s">
        <v>25</v>
      </c>
      <c r="C357" s="77" t="s">
        <v>134</v>
      </c>
      <c r="D357" s="78" t="s">
        <v>127</v>
      </c>
      <c r="E357" s="79" t="s">
        <v>121</v>
      </c>
      <c r="F357" s="315"/>
      <c r="G357" s="315"/>
      <c r="H357" s="315"/>
      <c r="I357" s="315"/>
      <c r="J357" s="341"/>
      <c r="K357" s="346"/>
      <c r="L357" s="343"/>
      <c r="M357" s="343"/>
      <c r="N357" s="343"/>
      <c r="O357" s="346"/>
      <c r="P357" s="343"/>
      <c r="Q357" s="343"/>
      <c r="R357" s="341"/>
      <c r="S357" s="346"/>
      <c r="T357" s="343"/>
      <c r="U357" s="343"/>
      <c r="V357" s="344"/>
      <c r="W357" s="346"/>
      <c r="X357" s="343"/>
      <c r="Y357" s="343"/>
      <c r="AA357" s="66"/>
      <c r="AC357" s="66"/>
    </row>
    <row r="358" spans="2:29" ht="15.6">
      <c r="B358" s="76" t="s">
        <v>25</v>
      </c>
      <c r="C358" s="79" t="s">
        <v>135</v>
      </c>
      <c r="D358" s="78" t="s">
        <v>136</v>
      </c>
      <c r="E358" s="77" t="s">
        <v>137</v>
      </c>
      <c r="F358" s="261"/>
      <c r="G358" s="261"/>
      <c r="H358" s="283"/>
      <c r="I358" s="283"/>
      <c r="J358" s="341"/>
      <c r="K358" s="346"/>
      <c r="L358" s="343"/>
      <c r="M358" s="343"/>
      <c r="N358" s="343"/>
      <c r="O358" s="346"/>
      <c r="P358" s="343"/>
      <c r="Q358" s="343"/>
      <c r="R358" s="341"/>
      <c r="S358" s="346"/>
      <c r="T358" s="343"/>
      <c r="U358" s="343"/>
      <c r="V358" s="343"/>
      <c r="W358" s="346"/>
      <c r="X358" s="343"/>
      <c r="Y358" s="343"/>
    </row>
    <row r="359" spans="2:29" ht="15.6">
      <c r="B359" s="76" t="s">
        <v>25</v>
      </c>
      <c r="C359" s="79" t="s">
        <v>135</v>
      </c>
      <c r="D359" s="78" t="s">
        <v>136</v>
      </c>
      <c r="E359" s="77" t="s">
        <v>138</v>
      </c>
      <c r="F359" s="261"/>
      <c r="G359" s="261"/>
      <c r="H359" s="283"/>
      <c r="I359" s="283"/>
      <c r="J359" s="341"/>
      <c r="K359" s="346"/>
      <c r="L359" s="343"/>
      <c r="M359" s="343"/>
      <c r="N359" s="343"/>
      <c r="O359" s="346"/>
      <c r="P359" s="343"/>
      <c r="Q359" s="343"/>
      <c r="R359" s="341"/>
      <c r="S359" s="346"/>
      <c r="T359" s="343"/>
      <c r="U359" s="343"/>
      <c r="V359" s="343"/>
      <c r="W359" s="346"/>
      <c r="X359" s="343"/>
      <c r="Y359" s="343"/>
    </row>
    <row r="360" spans="2:29" ht="15.6">
      <c r="B360" s="76" t="s">
        <v>25</v>
      </c>
      <c r="C360" s="79" t="s">
        <v>135</v>
      </c>
      <c r="D360" s="78" t="s">
        <v>136</v>
      </c>
      <c r="E360" s="77" t="s">
        <v>139</v>
      </c>
      <c r="F360" s="261"/>
      <c r="G360" s="261"/>
      <c r="H360" s="283"/>
      <c r="I360" s="283"/>
      <c r="J360" s="341"/>
      <c r="K360" s="346"/>
      <c r="L360" s="343"/>
      <c r="M360" s="343"/>
      <c r="N360" s="343"/>
      <c r="O360" s="346"/>
      <c r="P360" s="343"/>
      <c r="Q360" s="343"/>
      <c r="R360" s="341"/>
      <c r="S360" s="346"/>
      <c r="T360" s="343"/>
      <c r="U360" s="343"/>
      <c r="V360" s="343"/>
      <c r="W360" s="346"/>
      <c r="X360" s="343"/>
      <c r="Y360" s="343"/>
    </row>
    <row r="361" spans="2:29" ht="15.6">
      <c r="B361" s="76" t="s">
        <v>25</v>
      </c>
      <c r="C361" s="79" t="s">
        <v>135</v>
      </c>
      <c r="D361" s="78" t="s">
        <v>136</v>
      </c>
      <c r="E361" s="77" t="s">
        <v>140</v>
      </c>
      <c r="F361" s="261"/>
      <c r="G361" s="261"/>
      <c r="H361" s="261"/>
      <c r="I361" s="261"/>
      <c r="J361" s="350"/>
      <c r="K361" s="346"/>
      <c r="L361" s="346"/>
      <c r="M361" s="346"/>
      <c r="N361" s="346"/>
      <c r="O361" s="346"/>
      <c r="P361" s="346"/>
      <c r="Q361" s="346"/>
      <c r="R361" s="350"/>
      <c r="S361" s="346"/>
      <c r="T361" s="346"/>
      <c r="U361" s="346"/>
      <c r="V361" s="346"/>
      <c r="W361" s="346"/>
      <c r="X361" s="346"/>
      <c r="Y361" s="346"/>
    </row>
    <row r="362" spans="2:29" ht="15.6">
      <c r="B362" s="96" t="s">
        <v>144</v>
      </c>
      <c r="C362" s="97" t="s">
        <v>135</v>
      </c>
      <c r="D362" s="98" t="s">
        <v>136</v>
      </c>
      <c r="E362" s="97" t="s">
        <v>121</v>
      </c>
      <c r="F362" s="319"/>
      <c r="G362" s="319"/>
      <c r="H362" s="319"/>
      <c r="I362" s="319"/>
      <c r="J362" s="351"/>
      <c r="K362" s="352"/>
      <c r="L362" s="353"/>
      <c r="M362" s="353"/>
      <c r="N362" s="351"/>
      <c r="O362" s="352"/>
      <c r="P362" s="353"/>
      <c r="Q362" s="353"/>
      <c r="R362" s="351"/>
      <c r="S362" s="352"/>
      <c r="T362" s="353"/>
      <c r="U362" s="353"/>
      <c r="V362" s="354"/>
      <c r="W362" s="352"/>
      <c r="X362" s="353"/>
      <c r="Y362" s="353"/>
    </row>
    <row r="363" spans="2:29" ht="15.6">
      <c r="B363" s="112" t="s">
        <v>145</v>
      </c>
      <c r="C363" s="55" t="s">
        <v>14</v>
      </c>
      <c r="D363" s="113">
        <v>80</v>
      </c>
      <c r="E363" s="68" t="s">
        <v>137</v>
      </c>
      <c r="F363" s="56"/>
      <c r="G363" s="56"/>
      <c r="H363" s="56"/>
      <c r="I363" s="56"/>
      <c r="J363" s="113"/>
      <c r="K363" s="113"/>
      <c r="L363" s="335"/>
      <c r="M363" s="335"/>
      <c r="N363" s="113"/>
      <c r="O363" s="113"/>
      <c r="P363" s="335"/>
      <c r="Q363" s="335"/>
      <c r="R363" s="113"/>
      <c r="S363" s="113"/>
      <c r="T363" s="335"/>
      <c r="U363" s="335"/>
      <c r="V363" s="347"/>
      <c r="W363" s="113"/>
      <c r="X363" s="335"/>
      <c r="Y363" s="335"/>
    </row>
    <row r="364" spans="2:29" ht="15.6">
      <c r="B364" s="112" t="s">
        <v>145</v>
      </c>
      <c r="C364" s="55" t="s">
        <v>14</v>
      </c>
      <c r="D364" s="113">
        <v>80</v>
      </c>
      <c r="E364" s="68" t="s">
        <v>138</v>
      </c>
      <c r="F364" s="56"/>
      <c r="G364" s="56"/>
      <c r="H364" s="56"/>
      <c r="I364" s="56"/>
      <c r="J364" s="113"/>
      <c r="K364" s="113"/>
      <c r="L364" s="335"/>
      <c r="M364" s="335"/>
      <c r="N364" s="113"/>
      <c r="O364" s="113"/>
      <c r="P364" s="335"/>
      <c r="Q364" s="335"/>
      <c r="R364" s="113"/>
      <c r="S364" s="113"/>
      <c r="T364" s="335"/>
      <c r="U364" s="335"/>
      <c r="V364" s="347"/>
      <c r="W364" s="113"/>
      <c r="X364" s="335"/>
      <c r="Y364" s="335"/>
    </row>
    <row r="365" spans="2:29" ht="15.6">
      <c r="B365" s="112" t="s">
        <v>145</v>
      </c>
      <c r="C365" s="55" t="s">
        <v>14</v>
      </c>
      <c r="D365" s="113">
        <v>80</v>
      </c>
      <c r="E365" s="68" t="s">
        <v>139</v>
      </c>
      <c r="F365" s="56"/>
      <c r="G365" s="56"/>
      <c r="H365" s="56"/>
      <c r="I365" s="56"/>
      <c r="J365" s="113"/>
      <c r="K365" s="113"/>
      <c r="L365" s="335"/>
      <c r="M365" s="335"/>
      <c r="N365" s="113"/>
      <c r="O365" s="113"/>
      <c r="P365" s="335"/>
      <c r="Q365" s="335"/>
      <c r="R365" s="113"/>
      <c r="S365" s="113"/>
      <c r="T365" s="335"/>
      <c r="U365" s="335"/>
      <c r="V365" s="347"/>
      <c r="W365" s="113"/>
      <c r="X365" s="335"/>
      <c r="Y365" s="335"/>
    </row>
    <row r="366" spans="2:29" ht="15.6">
      <c r="B366" s="112" t="s">
        <v>145</v>
      </c>
      <c r="C366" s="55" t="s">
        <v>14</v>
      </c>
      <c r="D366" s="113">
        <v>80</v>
      </c>
      <c r="E366" s="68" t="s">
        <v>140</v>
      </c>
      <c r="F366" s="56"/>
      <c r="G366" s="56"/>
      <c r="H366" s="56"/>
      <c r="I366" s="56"/>
      <c r="J366" s="113"/>
      <c r="K366" s="113"/>
      <c r="L366" s="335"/>
      <c r="M366" s="335"/>
      <c r="N366" s="113"/>
      <c r="O366" s="113"/>
      <c r="P366" s="335"/>
      <c r="Q366" s="335"/>
      <c r="R366" s="113"/>
      <c r="S366" s="113"/>
      <c r="T366" s="335"/>
      <c r="U366" s="335"/>
      <c r="V366" s="347"/>
      <c r="W366" s="113"/>
      <c r="X366" s="335"/>
      <c r="Y366" s="335"/>
    </row>
    <row r="367" spans="2:29" ht="15.6">
      <c r="B367" s="112" t="s">
        <v>145</v>
      </c>
      <c r="C367" s="55" t="s">
        <v>14</v>
      </c>
      <c r="D367" s="113">
        <v>90</v>
      </c>
      <c r="E367" s="68" t="s">
        <v>137</v>
      </c>
      <c r="F367" s="56"/>
      <c r="G367" s="56"/>
      <c r="H367" s="56"/>
      <c r="I367" s="56"/>
      <c r="J367" s="113"/>
      <c r="K367" s="113"/>
      <c r="L367" s="335"/>
      <c r="M367" s="335"/>
      <c r="N367" s="113"/>
      <c r="O367" s="113"/>
      <c r="P367" s="335"/>
      <c r="Q367" s="335"/>
      <c r="R367" s="113"/>
      <c r="S367" s="113"/>
      <c r="T367" s="335"/>
      <c r="U367" s="335"/>
      <c r="V367" s="347"/>
      <c r="W367" s="113"/>
      <c r="X367" s="335"/>
      <c r="Y367" s="335"/>
    </row>
    <row r="368" spans="2:29" ht="15.6">
      <c r="B368" s="112" t="s">
        <v>145</v>
      </c>
      <c r="C368" s="55" t="s">
        <v>14</v>
      </c>
      <c r="D368" s="113">
        <v>90</v>
      </c>
      <c r="E368" s="68" t="s">
        <v>138</v>
      </c>
      <c r="F368" s="56"/>
      <c r="G368" s="56"/>
      <c r="H368" s="56"/>
      <c r="I368" s="56"/>
      <c r="J368" s="113"/>
      <c r="K368" s="113"/>
      <c r="L368" s="335"/>
      <c r="M368" s="335"/>
      <c r="N368" s="113"/>
      <c r="O368" s="113"/>
      <c r="P368" s="335"/>
      <c r="Q368" s="335"/>
      <c r="R368" s="113"/>
      <c r="S368" s="113"/>
      <c r="T368" s="335"/>
      <c r="U368" s="335"/>
      <c r="V368" s="347"/>
      <c r="W368" s="113"/>
      <c r="X368" s="335"/>
      <c r="Y368" s="335"/>
    </row>
    <row r="369" spans="2:25" ht="15.6">
      <c r="B369" s="112" t="s">
        <v>145</v>
      </c>
      <c r="C369" s="55" t="s">
        <v>14</v>
      </c>
      <c r="D369" s="113">
        <v>90</v>
      </c>
      <c r="E369" s="68" t="s">
        <v>139</v>
      </c>
      <c r="F369" s="56"/>
      <c r="G369" s="56"/>
      <c r="H369" s="56"/>
      <c r="I369" s="56"/>
      <c r="J369" s="113"/>
      <c r="K369" s="113"/>
      <c r="L369" s="335"/>
      <c r="M369" s="335"/>
      <c r="N369" s="113"/>
      <c r="O369" s="113"/>
      <c r="P369" s="335"/>
      <c r="Q369" s="335"/>
      <c r="R369" s="113"/>
      <c r="S369" s="113"/>
      <c r="T369" s="335"/>
      <c r="U369" s="335"/>
      <c r="V369" s="347"/>
      <c r="W369" s="113"/>
      <c r="X369" s="335"/>
      <c r="Y369" s="335"/>
    </row>
    <row r="370" spans="2:25" ht="15.6">
      <c r="B370" s="112" t="s">
        <v>145</v>
      </c>
      <c r="C370" s="55" t="s">
        <v>14</v>
      </c>
      <c r="D370" s="113">
        <v>90</v>
      </c>
      <c r="E370" s="68" t="s">
        <v>140</v>
      </c>
      <c r="F370" s="56"/>
      <c r="G370" s="56"/>
      <c r="H370" s="56"/>
      <c r="I370" s="56"/>
      <c r="J370" s="113"/>
      <c r="K370" s="113"/>
      <c r="L370" s="335"/>
      <c r="M370" s="335"/>
      <c r="N370" s="113"/>
      <c r="O370" s="113"/>
      <c r="P370" s="335"/>
      <c r="Q370" s="335"/>
      <c r="R370" s="113"/>
      <c r="S370" s="113"/>
      <c r="T370" s="335"/>
      <c r="U370" s="335"/>
      <c r="V370" s="347"/>
      <c r="W370" s="113"/>
      <c r="X370" s="335"/>
      <c r="Y370" s="335"/>
    </row>
    <row r="371" spans="2:25" ht="15.6">
      <c r="B371" s="112" t="s">
        <v>145</v>
      </c>
      <c r="C371" s="55" t="s">
        <v>14</v>
      </c>
      <c r="D371" s="113">
        <v>100</v>
      </c>
      <c r="E371" s="68" t="s">
        <v>137</v>
      </c>
      <c r="F371" s="56"/>
      <c r="G371" s="56"/>
      <c r="H371" s="56"/>
      <c r="I371" s="56"/>
      <c r="J371" s="113"/>
      <c r="K371" s="113"/>
      <c r="L371" s="335"/>
      <c r="M371" s="335"/>
      <c r="N371" s="113"/>
      <c r="O371" s="113"/>
      <c r="P371" s="335"/>
      <c r="Q371" s="335"/>
      <c r="R371" s="113"/>
      <c r="S371" s="113"/>
      <c r="T371" s="335"/>
      <c r="U371" s="335"/>
      <c r="V371" s="347"/>
      <c r="W371" s="113"/>
      <c r="X371" s="335"/>
      <c r="Y371" s="335"/>
    </row>
    <row r="372" spans="2:25" ht="15.6">
      <c r="B372" s="112" t="s">
        <v>145</v>
      </c>
      <c r="C372" s="55" t="s">
        <v>14</v>
      </c>
      <c r="D372" s="113">
        <v>100</v>
      </c>
      <c r="E372" s="68" t="s">
        <v>138</v>
      </c>
      <c r="F372" s="56"/>
      <c r="G372" s="56"/>
      <c r="H372" s="56"/>
      <c r="I372" s="56"/>
      <c r="J372" s="113"/>
      <c r="K372" s="113"/>
      <c r="L372" s="335"/>
      <c r="M372" s="335"/>
      <c r="N372" s="113"/>
      <c r="O372" s="113"/>
      <c r="P372" s="335"/>
      <c r="Q372" s="335"/>
      <c r="R372" s="113"/>
      <c r="S372" s="113"/>
      <c r="T372" s="335"/>
      <c r="U372" s="335"/>
      <c r="V372" s="347"/>
      <c r="W372" s="113"/>
      <c r="X372" s="335"/>
      <c r="Y372" s="335"/>
    </row>
    <row r="373" spans="2:25" ht="15.6">
      <c r="B373" s="112" t="s">
        <v>145</v>
      </c>
      <c r="C373" s="55" t="s">
        <v>14</v>
      </c>
      <c r="D373" s="113">
        <v>100</v>
      </c>
      <c r="E373" s="68" t="s">
        <v>139</v>
      </c>
      <c r="F373" s="56"/>
      <c r="G373" s="56"/>
      <c r="H373" s="56"/>
      <c r="I373" s="56"/>
      <c r="J373" s="113"/>
      <c r="K373" s="113"/>
      <c r="L373" s="335"/>
      <c r="M373" s="335"/>
      <c r="N373" s="113"/>
      <c r="O373" s="113"/>
      <c r="P373" s="335"/>
      <c r="Q373" s="335"/>
      <c r="R373" s="113"/>
      <c r="S373" s="113"/>
      <c r="T373" s="335"/>
      <c r="U373" s="335"/>
      <c r="V373" s="347"/>
      <c r="W373" s="113"/>
      <c r="X373" s="335"/>
      <c r="Y373" s="335"/>
    </row>
    <row r="374" spans="2:25" ht="15.6">
      <c r="B374" s="112" t="s">
        <v>145</v>
      </c>
      <c r="C374" s="55" t="s">
        <v>14</v>
      </c>
      <c r="D374" s="113">
        <v>100</v>
      </c>
      <c r="E374" s="68" t="s">
        <v>140</v>
      </c>
      <c r="F374" s="56"/>
      <c r="G374" s="56"/>
      <c r="H374" s="56"/>
      <c r="I374" s="56"/>
      <c r="J374" s="113"/>
      <c r="K374" s="113"/>
      <c r="L374" s="335"/>
      <c r="M374" s="335"/>
      <c r="N374" s="113"/>
      <c r="O374" s="113"/>
      <c r="P374" s="335"/>
      <c r="Q374" s="335"/>
      <c r="R374" s="113"/>
      <c r="S374" s="113"/>
      <c r="T374" s="335"/>
      <c r="U374" s="335"/>
      <c r="V374" s="347"/>
      <c r="W374" s="113"/>
      <c r="X374" s="335"/>
      <c r="Y374" s="335"/>
    </row>
    <row r="375" spans="2:25" ht="15.6">
      <c r="B375" s="112" t="s">
        <v>145</v>
      </c>
      <c r="C375" s="55" t="s">
        <v>14</v>
      </c>
      <c r="D375" s="113">
        <v>110</v>
      </c>
      <c r="E375" s="68" t="s">
        <v>137</v>
      </c>
      <c r="F375" s="56"/>
      <c r="G375" s="56"/>
      <c r="H375" s="56"/>
      <c r="I375" s="56"/>
      <c r="J375" s="113"/>
      <c r="K375" s="113"/>
      <c r="L375" s="335"/>
      <c r="M375" s="335"/>
      <c r="N375" s="113"/>
      <c r="O375" s="113"/>
      <c r="P375" s="335"/>
      <c r="Q375" s="335"/>
      <c r="R375" s="113"/>
      <c r="S375" s="113"/>
      <c r="T375" s="335"/>
      <c r="U375" s="335"/>
      <c r="V375" s="347"/>
      <c r="W375" s="113"/>
      <c r="X375" s="335"/>
      <c r="Y375" s="335"/>
    </row>
    <row r="376" spans="2:25" ht="15.6">
      <c r="B376" s="112" t="s">
        <v>145</v>
      </c>
      <c r="C376" s="55" t="s">
        <v>14</v>
      </c>
      <c r="D376" s="113">
        <v>110</v>
      </c>
      <c r="E376" s="68" t="s">
        <v>138</v>
      </c>
      <c r="F376" s="56"/>
      <c r="G376" s="56"/>
      <c r="H376" s="56"/>
      <c r="I376" s="56"/>
      <c r="J376" s="113"/>
      <c r="K376" s="113"/>
      <c r="L376" s="335"/>
      <c r="M376" s="335"/>
      <c r="N376" s="113"/>
      <c r="O376" s="113"/>
      <c r="P376" s="335"/>
      <c r="Q376" s="335"/>
      <c r="R376" s="113"/>
      <c r="S376" s="113"/>
      <c r="T376" s="335"/>
      <c r="U376" s="335"/>
      <c r="V376" s="347"/>
      <c r="W376" s="113"/>
      <c r="X376" s="335"/>
      <c r="Y376" s="335"/>
    </row>
    <row r="377" spans="2:25" ht="15.6">
      <c r="B377" s="112" t="s">
        <v>145</v>
      </c>
      <c r="C377" s="55" t="s">
        <v>14</v>
      </c>
      <c r="D377" s="113">
        <v>110</v>
      </c>
      <c r="E377" s="68" t="s">
        <v>139</v>
      </c>
      <c r="F377" s="56"/>
      <c r="G377" s="56"/>
      <c r="H377" s="56"/>
      <c r="I377" s="56"/>
      <c r="J377" s="113"/>
      <c r="K377" s="113"/>
      <c r="L377" s="335"/>
      <c r="M377" s="335"/>
      <c r="N377" s="113"/>
      <c r="O377" s="113"/>
      <c r="P377" s="335"/>
      <c r="Q377" s="335"/>
      <c r="R377" s="113"/>
      <c r="S377" s="113"/>
      <c r="T377" s="335"/>
      <c r="U377" s="335"/>
      <c r="V377" s="347"/>
      <c r="W377" s="113"/>
      <c r="X377" s="335"/>
      <c r="Y377" s="335"/>
    </row>
    <row r="378" spans="2:25" ht="15.6">
      <c r="B378" s="112" t="s">
        <v>145</v>
      </c>
      <c r="C378" s="55" t="s">
        <v>14</v>
      </c>
      <c r="D378" s="113">
        <v>110</v>
      </c>
      <c r="E378" s="68" t="s">
        <v>140</v>
      </c>
      <c r="F378" s="56"/>
      <c r="G378" s="56"/>
      <c r="H378" s="56"/>
      <c r="I378" s="56"/>
      <c r="J378" s="113"/>
      <c r="K378" s="113"/>
      <c r="L378" s="335"/>
      <c r="M378" s="335"/>
      <c r="N378" s="113"/>
      <c r="O378" s="113"/>
      <c r="P378" s="335"/>
      <c r="Q378" s="335"/>
      <c r="R378" s="113"/>
      <c r="S378" s="113"/>
      <c r="T378" s="335"/>
      <c r="U378" s="335"/>
      <c r="V378" s="347"/>
      <c r="W378" s="113"/>
      <c r="X378" s="335"/>
      <c r="Y378" s="335"/>
    </row>
    <row r="379" spans="2:25" ht="15.6">
      <c r="B379" s="112" t="s">
        <v>145</v>
      </c>
      <c r="C379" s="55" t="s">
        <v>14</v>
      </c>
      <c r="D379" s="113">
        <v>120</v>
      </c>
      <c r="E379" s="68" t="s">
        <v>137</v>
      </c>
      <c r="F379" s="56"/>
      <c r="G379" s="56"/>
      <c r="H379" s="56"/>
      <c r="I379" s="56"/>
      <c r="J379" s="113"/>
      <c r="K379" s="113"/>
      <c r="L379" s="335"/>
      <c r="M379" s="335"/>
      <c r="N379" s="113"/>
      <c r="O379" s="113"/>
      <c r="P379" s="335"/>
      <c r="Q379" s="335"/>
      <c r="R379" s="113"/>
      <c r="S379" s="113"/>
      <c r="T379" s="335"/>
      <c r="U379" s="335"/>
      <c r="V379" s="347"/>
      <c r="W379" s="113"/>
      <c r="X379" s="335"/>
      <c r="Y379" s="335"/>
    </row>
    <row r="380" spans="2:25" ht="15.6">
      <c r="B380" s="112" t="s">
        <v>145</v>
      </c>
      <c r="C380" s="55" t="s">
        <v>14</v>
      </c>
      <c r="D380" s="113">
        <v>120</v>
      </c>
      <c r="E380" s="68" t="s">
        <v>138</v>
      </c>
      <c r="F380" s="56"/>
      <c r="G380" s="56"/>
      <c r="H380" s="56"/>
      <c r="I380" s="56"/>
      <c r="J380" s="113"/>
      <c r="K380" s="113"/>
      <c r="L380" s="335"/>
      <c r="M380" s="335"/>
      <c r="N380" s="113"/>
      <c r="O380" s="113"/>
      <c r="P380" s="335"/>
      <c r="Q380" s="335"/>
      <c r="R380" s="113"/>
      <c r="S380" s="113"/>
      <c r="T380" s="335"/>
      <c r="U380" s="335"/>
      <c r="V380" s="347"/>
      <c r="W380" s="113"/>
      <c r="X380" s="335"/>
      <c r="Y380" s="335"/>
    </row>
    <row r="381" spans="2:25" ht="15.6">
      <c r="B381" s="112" t="s">
        <v>145</v>
      </c>
      <c r="C381" s="55" t="s">
        <v>14</v>
      </c>
      <c r="D381" s="113">
        <v>120</v>
      </c>
      <c r="E381" s="68" t="s">
        <v>139</v>
      </c>
      <c r="F381" s="56"/>
      <c r="G381" s="56"/>
      <c r="H381" s="56"/>
      <c r="I381" s="56"/>
      <c r="J381" s="113"/>
      <c r="K381" s="113"/>
      <c r="L381" s="335"/>
      <c r="M381" s="335"/>
      <c r="N381" s="113"/>
      <c r="O381" s="113"/>
      <c r="P381" s="335"/>
      <c r="Q381" s="335"/>
      <c r="R381" s="113"/>
      <c r="S381" s="113"/>
      <c r="T381" s="335"/>
      <c r="U381" s="335"/>
      <c r="V381" s="347"/>
      <c r="W381" s="113"/>
      <c r="X381" s="335"/>
      <c r="Y381" s="335"/>
    </row>
    <row r="382" spans="2:25" ht="15.6">
      <c r="B382" s="112" t="s">
        <v>145</v>
      </c>
      <c r="C382" s="55" t="s">
        <v>14</v>
      </c>
      <c r="D382" s="113">
        <v>120</v>
      </c>
      <c r="E382" s="68" t="s">
        <v>140</v>
      </c>
      <c r="F382" s="56"/>
      <c r="G382" s="56"/>
      <c r="H382" s="56"/>
      <c r="I382" s="56"/>
      <c r="J382" s="113"/>
      <c r="K382" s="113"/>
      <c r="L382" s="335"/>
      <c r="M382" s="335"/>
      <c r="N382" s="113"/>
      <c r="O382" s="113"/>
      <c r="P382" s="335"/>
      <c r="Q382" s="335"/>
      <c r="R382" s="113"/>
      <c r="S382" s="113"/>
      <c r="T382" s="335"/>
      <c r="U382" s="335"/>
      <c r="V382" s="347"/>
      <c r="W382" s="113"/>
      <c r="X382" s="335"/>
      <c r="Y382" s="335"/>
    </row>
    <row r="383" spans="2:25" ht="15.6">
      <c r="B383" s="112" t="s">
        <v>145</v>
      </c>
      <c r="C383" s="55" t="s">
        <v>14</v>
      </c>
      <c r="D383" s="113">
        <v>130</v>
      </c>
      <c r="E383" s="68" t="s">
        <v>137</v>
      </c>
      <c r="F383" s="56"/>
      <c r="G383" s="56"/>
      <c r="H383" s="56"/>
      <c r="I383" s="56"/>
      <c r="J383" s="113"/>
      <c r="K383" s="113"/>
      <c r="L383" s="335"/>
      <c r="M383" s="335"/>
      <c r="N383" s="113"/>
      <c r="O383" s="113"/>
      <c r="P383" s="335"/>
      <c r="Q383" s="335"/>
      <c r="R383" s="113"/>
      <c r="S383" s="113"/>
      <c r="T383" s="335"/>
      <c r="U383" s="335"/>
      <c r="V383" s="347"/>
      <c r="W383" s="113"/>
      <c r="X383" s="335"/>
      <c r="Y383" s="335"/>
    </row>
    <row r="384" spans="2:25" ht="15.6">
      <c r="B384" s="112" t="s">
        <v>145</v>
      </c>
      <c r="C384" s="55" t="s">
        <v>14</v>
      </c>
      <c r="D384" s="113">
        <v>130</v>
      </c>
      <c r="E384" s="68" t="s">
        <v>138</v>
      </c>
      <c r="F384" s="56"/>
      <c r="G384" s="56"/>
      <c r="H384" s="56"/>
      <c r="I384" s="56"/>
      <c r="J384" s="113"/>
      <c r="K384" s="113"/>
      <c r="L384" s="335"/>
      <c r="M384" s="335"/>
      <c r="N384" s="113"/>
      <c r="O384" s="113"/>
      <c r="P384" s="335"/>
      <c r="Q384" s="335"/>
      <c r="R384" s="113"/>
      <c r="S384" s="113"/>
      <c r="T384" s="335"/>
      <c r="U384" s="335"/>
      <c r="V384" s="347"/>
      <c r="W384" s="113"/>
      <c r="X384" s="335"/>
      <c r="Y384" s="335"/>
    </row>
    <row r="385" spans="2:25" ht="15.6">
      <c r="B385" s="112" t="s">
        <v>145</v>
      </c>
      <c r="C385" s="55" t="s">
        <v>14</v>
      </c>
      <c r="D385" s="113">
        <v>130</v>
      </c>
      <c r="E385" s="68" t="s">
        <v>139</v>
      </c>
      <c r="F385" s="56"/>
      <c r="G385" s="56"/>
      <c r="H385" s="56"/>
      <c r="I385" s="56"/>
      <c r="J385" s="113"/>
      <c r="K385" s="113"/>
      <c r="L385" s="335"/>
      <c r="M385" s="335"/>
      <c r="N385" s="113"/>
      <c r="O385" s="113"/>
      <c r="P385" s="335"/>
      <c r="Q385" s="335"/>
      <c r="R385" s="113"/>
      <c r="S385" s="113"/>
      <c r="T385" s="335"/>
      <c r="U385" s="335"/>
      <c r="V385" s="347"/>
      <c r="W385" s="113"/>
      <c r="X385" s="335"/>
      <c r="Y385" s="335"/>
    </row>
    <row r="386" spans="2:25" ht="15.6">
      <c r="B386" s="112" t="s">
        <v>145</v>
      </c>
      <c r="C386" s="55" t="s">
        <v>14</v>
      </c>
      <c r="D386" s="113">
        <v>130</v>
      </c>
      <c r="E386" s="68" t="s">
        <v>140</v>
      </c>
      <c r="F386" s="56"/>
      <c r="G386" s="56"/>
      <c r="H386" s="56"/>
      <c r="I386" s="56"/>
      <c r="J386" s="113"/>
      <c r="K386" s="113"/>
      <c r="L386" s="335"/>
      <c r="M386" s="335"/>
      <c r="N386" s="113"/>
      <c r="O386" s="113"/>
      <c r="P386" s="335"/>
      <c r="Q386" s="335"/>
      <c r="R386" s="113"/>
      <c r="S386" s="113"/>
      <c r="T386" s="335"/>
      <c r="U386" s="335"/>
      <c r="V386" s="347"/>
      <c r="W386" s="113"/>
      <c r="X386" s="335"/>
      <c r="Y386" s="335"/>
    </row>
    <row r="387" spans="2:25" ht="15.6">
      <c r="B387" s="112" t="s">
        <v>145</v>
      </c>
      <c r="C387" s="55" t="s">
        <v>12</v>
      </c>
      <c r="D387" s="113">
        <v>60</v>
      </c>
      <c r="E387" s="68" t="s">
        <v>137</v>
      </c>
      <c r="F387" s="56"/>
      <c r="G387" s="56"/>
      <c r="H387" s="56"/>
      <c r="I387" s="56"/>
      <c r="J387" s="113"/>
      <c r="K387" s="113"/>
      <c r="L387" s="335"/>
      <c r="M387" s="335"/>
      <c r="N387" s="113"/>
      <c r="O387" s="113"/>
      <c r="P387" s="335"/>
      <c r="Q387" s="335"/>
      <c r="R387" s="113"/>
      <c r="S387" s="113"/>
      <c r="T387" s="335"/>
      <c r="U387" s="335"/>
      <c r="V387" s="347"/>
      <c r="W387" s="113"/>
      <c r="X387" s="335"/>
      <c r="Y387" s="335"/>
    </row>
    <row r="388" spans="2:25" ht="15.6">
      <c r="B388" s="112" t="s">
        <v>145</v>
      </c>
      <c r="C388" s="55" t="s">
        <v>12</v>
      </c>
      <c r="D388" s="113">
        <v>60</v>
      </c>
      <c r="E388" s="68" t="s">
        <v>138</v>
      </c>
      <c r="F388" s="56"/>
      <c r="G388" s="56"/>
      <c r="H388" s="56"/>
      <c r="I388" s="56"/>
      <c r="J388" s="113"/>
      <c r="K388" s="113"/>
      <c r="L388" s="335"/>
      <c r="M388" s="335"/>
      <c r="N388" s="113"/>
      <c r="O388" s="113"/>
      <c r="P388" s="335"/>
      <c r="Q388" s="335"/>
      <c r="R388" s="113"/>
      <c r="S388" s="113"/>
      <c r="T388" s="335"/>
      <c r="U388" s="335"/>
      <c r="V388" s="347"/>
      <c r="W388" s="113"/>
      <c r="X388" s="335"/>
      <c r="Y388" s="335"/>
    </row>
    <row r="389" spans="2:25" ht="15.6">
      <c r="B389" s="112" t="s">
        <v>145</v>
      </c>
      <c r="C389" s="55" t="s">
        <v>12</v>
      </c>
      <c r="D389" s="113">
        <v>60</v>
      </c>
      <c r="E389" s="68" t="s">
        <v>139</v>
      </c>
      <c r="F389" s="56"/>
      <c r="G389" s="56"/>
      <c r="H389" s="56"/>
      <c r="I389" s="56"/>
      <c r="J389" s="113"/>
      <c r="K389" s="113"/>
      <c r="L389" s="335"/>
      <c r="M389" s="335"/>
      <c r="N389" s="113"/>
      <c r="O389" s="113"/>
      <c r="P389" s="335"/>
      <c r="Q389" s="335"/>
      <c r="R389" s="113"/>
      <c r="S389" s="113"/>
      <c r="T389" s="335"/>
      <c r="U389" s="335"/>
      <c r="V389" s="347"/>
      <c r="W389" s="113"/>
      <c r="X389" s="335"/>
      <c r="Y389" s="335"/>
    </row>
    <row r="390" spans="2:25" ht="15.6">
      <c r="B390" s="112" t="s">
        <v>145</v>
      </c>
      <c r="C390" s="55" t="s">
        <v>12</v>
      </c>
      <c r="D390" s="113">
        <v>60</v>
      </c>
      <c r="E390" s="68" t="s">
        <v>140</v>
      </c>
      <c r="F390" s="56"/>
      <c r="G390" s="56"/>
      <c r="H390" s="56"/>
      <c r="I390" s="56"/>
      <c r="J390" s="113"/>
      <c r="K390" s="113"/>
      <c r="L390" s="335"/>
      <c r="M390" s="335"/>
      <c r="N390" s="113"/>
      <c r="O390" s="113"/>
      <c r="P390" s="335"/>
      <c r="Q390" s="335"/>
      <c r="R390" s="113"/>
      <c r="S390" s="113"/>
      <c r="T390" s="335"/>
      <c r="U390" s="335"/>
      <c r="V390" s="347"/>
      <c r="W390" s="113"/>
      <c r="X390" s="335"/>
      <c r="Y390" s="335"/>
    </row>
    <row r="391" spans="2:25" ht="15.6">
      <c r="B391" s="112" t="s">
        <v>145</v>
      </c>
      <c r="C391" s="55" t="s">
        <v>12</v>
      </c>
      <c r="D391" s="113">
        <v>70</v>
      </c>
      <c r="E391" s="68" t="s">
        <v>137</v>
      </c>
      <c r="F391" s="56"/>
      <c r="G391" s="56"/>
      <c r="H391" s="56"/>
      <c r="I391" s="56"/>
      <c r="J391" s="113"/>
      <c r="K391" s="113"/>
      <c r="L391" s="335"/>
      <c r="M391" s="335"/>
      <c r="N391" s="113"/>
      <c r="O391" s="113"/>
      <c r="P391" s="335"/>
      <c r="Q391" s="335"/>
      <c r="R391" s="113"/>
      <c r="S391" s="113"/>
      <c r="T391" s="335"/>
      <c r="U391" s="335"/>
      <c r="V391" s="347"/>
      <c r="W391" s="113"/>
      <c r="X391" s="335"/>
      <c r="Y391" s="335"/>
    </row>
    <row r="392" spans="2:25" ht="15.6">
      <c r="B392" s="112" t="s">
        <v>145</v>
      </c>
      <c r="C392" s="55" t="s">
        <v>12</v>
      </c>
      <c r="D392" s="113">
        <v>70</v>
      </c>
      <c r="E392" s="68" t="s">
        <v>138</v>
      </c>
      <c r="F392" s="56"/>
      <c r="G392" s="56"/>
      <c r="H392" s="56"/>
      <c r="I392" s="56"/>
      <c r="J392" s="113"/>
      <c r="K392" s="113"/>
      <c r="L392" s="335"/>
      <c r="M392" s="335"/>
      <c r="N392" s="113"/>
      <c r="O392" s="113"/>
      <c r="P392" s="335"/>
      <c r="Q392" s="335"/>
      <c r="R392" s="113"/>
      <c r="S392" s="113"/>
      <c r="T392" s="335"/>
      <c r="U392" s="335"/>
      <c r="V392" s="347"/>
      <c r="W392" s="113"/>
      <c r="X392" s="335"/>
      <c r="Y392" s="335"/>
    </row>
    <row r="393" spans="2:25" ht="15.6">
      <c r="B393" s="112" t="s">
        <v>145</v>
      </c>
      <c r="C393" s="55" t="s">
        <v>12</v>
      </c>
      <c r="D393" s="113">
        <v>70</v>
      </c>
      <c r="E393" s="68" t="s">
        <v>139</v>
      </c>
      <c r="F393" s="56"/>
      <c r="G393" s="56"/>
      <c r="H393" s="56"/>
      <c r="I393" s="56"/>
      <c r="J393" s="113"/>
      <c r="K393" s="113"/>
      <c r="L393" s="335"/>
      <c r="M393" s="335"/>
      <c r="N393" s="113"/>
      <c r="O393" s="113"/>
      <c r="P393" s="335"/>
      <c r="Q393" s="335"/>
      <c r="R393" s="113"/>
      <c r="S393" s="113"/>
      <c r="T393" s="335"/>
      <c r="U393" s="335"/>
      <c r="V393" s="347"/>
      <c r="W393" s="113"/>
      <c r="X393" s="335"/>
      <c r="Y393" s="335"/>
    </row>
    <row r="394" spans="2:25" ht="15.6">
      <c r="B394" s="112" t="s">
        <v>145</v>
      </c>
      <c r="C394" s="55" t="s">
        <v>12</v>
      </c>
      <c r="D394" s="113">
        <v>70</v>
      </c>
      <c r="E394" s="68" t="s">
        <v>140</v>
      </c>
      <c r="F394" s="56"/>
      <c r="G394" s="56"/>
      <c r="H394" s="56"/>
      <c r="I394" s="56"/>
      <c r="J394" s="113"/>
      <c r="K394" s="113"/>
      <c r="L394" s="335"/>
      <c r="M394" s="335"/>
      <c r="N394" s="113"/>
      <c r="O394" s="113"/>
      <c r="P394" s="335"/>
      <c r="Q394" s="335"/>
      <c r="R394" s="113"/>
      <c r="S394" s="113"/>
      <c r="T394" s="335"/>
      <c r="U394" s="335"/>
      <c r="V394" s="347"/>
      <c r="W394" s="113"/>
      <c r="X394" s="335"/>
      <c r="Y394" s="335"/>
    </row>
    <row r="395" spans="2:25" ht="15.6">
      <c r="B395" s="112" t="s">
        <v>145</v>
      </c>
      <c r="C395" s="55" t="s">
        <v>12</v>
      </c>
      <c r="D395" s="113">
        <v>80</v>
      </c>
      <c r="E395" s="68" t="s">
        <v>137</v>
      </c>
      <c r="F395" s="56"/>
      <c r="G395" s="56"/>
      <c r="H395" s="56"/>
      <c r="I395" s="56"/>
      <c r="J395" s="113"/>
      <c r="K395" s="113"/>
      <c r="L395" s="335"/>
      <c r="M395" s="335"/>
      <c r="N395" s="113"/>
      <c r="O395" s="113"/>
      <c r="P395" s="335"/>
      <c r="Q395" s="335"/>
      <c r="R395" s="113"/>
      <c r="S395" s="113"/>
      <c r="T395" s="335"/>
      <c r="U395" s="335"/>
      <c r="V395" s="347"/>
      <c r="W395" s="113"/>
      <c r="X395" s="335"/>
      <c r="Y395" s="335"/>
    </row>
    <row r="396" spans="2:25" ht="15.6">
      <c r="B396" s="112" t="s">
        <v>145</v>
      </c>
      <c r="C396" s="55" t="s">
        <v>12</v>
      </c>
      <c r="D396" s="113">
        <v>80</v>
      </c>
      <c r="E396" s="68" t="s">
        <v>138</v>
      </c>
      <c r="F396" s="56"/>
      <c r="G396" s="56"/>
      <c r="H396" s="56"/>
      <c r="I396" s="56"/>
      <c r="J396" s="113"/>
      <c r="K396" s="113"/>
      <c r="L396" s="335"/>
      <c r="M396" s="335"/>
      <c r="N396" s="113"/>
      <c r="O396" s="113"/>
      <c r="P396" s="335"/>
      <c r="Q396" s="335"/>
      <c r="R396" s="113"/>
      <c r="S396" s="113"/>
      <c r="T396" s="335"/>
      <c r="U396" s="335"/>
      <c r="V396" s="347"/>
      <c r="W396" s="113"/>
      <c r="X396" s="335"/>
      <c r="Y396" s="335"/>
    </row>
    <row r="397" spans="2:25" ht="15.6">
      <c r="B397" s="112" t="s">
        <v>145</v>
      </c>
      <c r="C397" s="55" t="s">
        <v>12</v>
      </c>
      <c r="D397" s="113">
        <v>80</v>
      </c>
      <c r="E397" s="68" t="s">
        <v>139</v>
      </c>
      <c r="F397" s="56"/>
      <c r="G397" s="56"/>
      <c r="H397" s="56"/>
      <c r="I397" s="56"/>
      <c r="J397" s="113"/>
      <c r="K397" s="113"/>
      <c r="L397" s="335"/>
      <c r="M397" s="335"/>
      <c r="N397" s="113"/>
      <c r="O397" s="113"/>
      <c r="P397" s="335"/>
      <c r="Q397" s="335"/>
      <c r="R397" s="113"/>
      <c r="S397" s="113"/>
      <c r="T397" s="335"/>
      <c r="U397" s="335"/>
      <c r="V397" s="347"/>
      <c r="W397" s="113"/>
      <c r="X397" s="335"/>
      <c r="Y397" s="335"/>
    </row>
    <row r="398" spans="2:25" ht="15.6">
      <c r="B398" s="112" t="s">
        <v>145</v>
      </c>
      <c r="C398" s="55" t="s">
        <v>12</v>
      </c>
      <c r="D398" s="113">
        <v>80</v>
      </c>
      <c r="E398" s="68" t="s">
        <v>140</v>
      </c>
      <c r="F398" s="56"/>
      <c r="G398" s="56"/>
      <c r="H398" s="56"/>
      <c r="I398" s="56"/>
      <c r="J398" s="113"/>
      <c r="K398" s="113"/>
      <c r="L398" s="335"/>
      <c r="M398" s="335"/>
      <c r="N398" s="113"/>
      <c r="O398" s="113"/>
      <c r="P398" s="335"/>
      <c r="Q398" s="335"/>
      <c r="R398" s="113"/>
      <c r="S398" s="113"/>
      <c r="T398" s="335"/>
      <c r="U398" s="335"/>
      <c r="V398" s="347"/>
      <c r="W398" s="113"/>
      <c r="X398" s="335"/>
      <c r="Y398" s="335"/>
    </row>
    <row r="399" spans="2:25" ht="15.6">
      <c r="B399" s="112" t="s">
        <v>145</v>
      </c>
      <c r="C399" s="55" t="s">
        <v>12</v>
      </c>
      <c r="D399" s="113">
        <v>90</v>
      </c>
      <c r="E399" s="68" t="s">
        <v>137</v>
      </c>
      <c r="F399" s="56"/>
      <c r="G399" s="56"/>
      <c r="H399" s="56"/>
      <c r="I399" s="56"/>
      <c r="J399" s="113"/>
      <c r="K399" s="113"/>
      <c r="L399" s="335"/>
      <c r="M399" s="335"/>
      <c r="N399" s="113"/>
      <c r="O399" s="113"/>
      <c r="P399" s="335"/>
      <c r="Q399" s="335"/>
      <c r="R399" s="113"/>
      <c r="S399" s="113"/>
      <c r="T399" s="335"/>
      <c r="U399" s="335"/>
      <c r="V399" s="347"/>
      <c r="W399" s="113"/>
      <c r="X399" s="335"/>
      <c r="Y399" s="335"/>
    </row>
    <row r="400" spans="2:25" ht="15.6">
      <c r="B400" s="112" t="s">
        <v>145</v>
      </c>
      <c r="C400" s="55" t="s">
        <v>12</v>
      </c>
      <c r="D400" s="113">
        <v>90</v>
      </c>
      <c r="E400" s="68" t="s">
        <v>138</v>
      </c>
      <c r="F400" s="56"/>
      <c r="G400" s="56"/>
      <c r="H400" s="56"/>
      <c r="I400" s="56"/>
      <c r="J400" s="113"/>
      <c r="K400" s="113"/>
      <c r="L400" s="335"/>
      <c r="M400" s="335"/>
      <c r="N400" s="113"/>
      <c r="O400" s="113"/>
      <c r="P400" s="335"/>
      <c r="Q400" s="335"/>
      <c r="R400" s="113"/>
      <c r="S400" s="113"/>
      <c r="T400" s="335"/>
      <c r="U400" s="335"/>
      <c r="V400" s="347"/>
      <c r="W400" s="113"/>
      <c r="X400" s="335"/>
      <c r="Y400" s="335"/>
    </row>
    <row r="401" spans="2:25" ht="15.6">
      <c r="B401" s="112" t="s">
        <v>145</v>
      </c>
      <c r="C401" s="55" t="s">
        <v>12</v>
      </c>
      <c r="D401" s="113">
        <v>90</v>
      </c>
      <c r="E401" s="68" t="s">
        <v>139</v>
      </c>
      <c r="F401" s="56"/>
      <c r="G401" s="56"/>
      <c r="H401" s="56"/>
      <c r="I401" s="56"/>
      <c r="J401" s="113"/>
      <c r="K401" s="113"/>
      <c r="L401" s="335"/>
      <c r="M401" s="335"/>
      <c r="N401" s="113"/>
      <c r="O401" s="113"/>
      <c r="P401" s="335"/>
      <c r="Q401" s="335"/>
      <c r="R401" s="113"/>
      <c r="S401" s="113"/>
      <c r="T401" s="335"/>
      <c r="U401" s="335"/>
      <c r="V401" s="347"/>
      <c r="W401" s="113"/>
      <c r="X401" s="335"/>
      <c r="Y401" s="335"/>
    </row>
    <row r="402" spans="2:25" ht="15.6">
      <c r="B402" s="112" t="s">
        <v>145</v>
      </c>
      <c r="C402" s="55" t="s">
        <v>12</v>
      </c>
      <c r="D402" s="113">
        <v>90</v>
      </c>
      <c r="E402" s="68" t="s">
        <v>140</v>
      </c>
      <c r="F402" s="56"/>
      <c r="G402" s="56"/>
      <c r="H402" s="56"/>
      <c r="I402" s="56"/>
      <c r="J402" s="113"/>
      <c r="K402" s="113"/>
      <c r="L402" s="335"/>
      <c r="M402" s="335"/>
      <c r="N402" s="113"/>
      <c r="O402" s="113"/>
      <c r="P402" s="335"/>
      <c r="Q402" s="335"/>
      <c r="R402" s="113"/>
      <c r="S402" s="113"/>
      <c r="T402" s="335"/>
      <c r="U402" s="335"/>
      <c r="V402" s="347"/>
      <c r="W402" s="113"/>
      <c r="X402" s="335"/>
      <c r="Y402" s="335"/>
    </row>
    <row r="403" spans="2:25" ht="15.6">
      <c r="B403" s="112" t="s">
        <v>145</v>
      </c>
      <c r="C403" s="55" t="s">
        <v>12</v>
      </c>
      <c r="D403" s="113">
        <v>100</v>
      </c>
      <c r="E403" s="68" t="s">
        <v>137</v>
      </c>
      <c r="F403" s="56"/>
      <c r="G403" s="56"/>
      <c r="H403" s="56"/>
      <c r="I403" s="56"/>
      <c r="J403" s="113"/>
      <c r="K403" s="113"/>
      <c r="L403" s="335"/>
      <c r="M403" s="335"/>
      <c r="N403" s="113"/>
      <c r="O403" s="113"/>
      <c r="P403" s="335"/>
      <c r="Q403" s="335"/>
      <c r="R403" s="113"/>
      <c r="S403" s="113"/>
      <c r="T403" s="335"/>
      <c r="U403" s="335"/>
      <c r="V403" s="347"/>
      <c r="W403" s="113"/>
      <c r="X403" s="335"/>
      <c r="Y403" s="335"/>
    </row>
    <row r="404" spans="2:25" ht="15.6">
      <c r="B404" s="112" t="s">
        <v>145</v>
      </c>
      <c r="C404" s="55" t="s">
        <v>12</v>
      </c>
      <c r="D404" s="113">
        <v>100</v>
      </c>
      <c r="E404" s="68" t="s">
        <v>138</v>
      </c>
      <c r="F404" s="56"/>
      <c r="G404" s="56"/>
      <c r="H404" s="56"/>
      <c r="I404" s="56"/>
      <c r="J404" s="113"/>
      <c r="K404" s="113"/>
      <c r="L404" s="335"/>
      <c r="M404" s="335"/>
      <c r="N404" s="113"/>
      <c r="O404" s="113"/>
      <c r="P404" s="335"/>
      <c r="Q404" s="335"/>
      <c r="R404" s="113"/>
      <c r="S404" s="113"/>
      <c r="T404" s="335"/>
      <c r="U404" s="335"/>
      <c r="V404" s="347"/>
      <c r="W404" s="113"/>
      <c r="X404" s="335"/>
      <c r="Y404" s="335"/>
    </row>
    <row r="405" spans="2:25" ht="15.6">
      <c r="B405" s="112" t="s">
        <v>145</v>
      </c>
      <c r="C405" s="55" t="s">
        <v>12</v>
      </c>
      <c r="D405" s="113">
        <v>100</v>
      </c>
      <c r="E405" s="68" t="s">
        <v>139</v>
      </c>
      <c r="F405" s="56"/>
      <c r="G405" s="56"/>
      <c r="H405" s="56"/>
      <c r="I405" s="56"/>
      <c r="J405" s="113"/>
      <c r="K405" s="113"/>
      <c r="L405" s="335"/>
      <c r="M405" s="335"/>
      <c r="N405" s="113"/>
      <c r="O405" s="113"/>
      <c r="P405" s="335"/>
      <c r="Q405" s="335"/>
      <c r="R405" s="113"/>
      <c r="S405" s="113"/>
      <c r="T405" s="335"/>
      <c r="U405" s="335"/>
      <c r="V405" s="347"/>
      <c r="W405" s="113"/>
      <c r="X405" s="335"/>
      <c r="Y405" s="335"/>
    </row>
    <row r="406" spans="2:25" ht="15.6">
      <c r="B406" s="112" t="s">
        <v>145</v>
      </c>
      <c r="C406" s="55" t="s">
        <v>12</v>
      </c>
      <c r="D406" s="113">
        <v>100</v>
      </c>
      <c r="E406" s="68" t="s">
        <v>140</v>
      </c>
      <c r="F406" s="56"/>
      <c r="G406" s="56"/>
      <c r="H406" s="56"/>
      <c r="I406" s="56"/>
      <c r="J406" s="113"/>
      <c r="K406" s="113"/>
      <c r="L406" s="335"/>
      <c r="M406" s="335"/>
      <c r="N406" s="113"/>
      <c r="O406" s="113"/>
      <c r="P406" s="335"/>
      <c r="Q406" s="335"/>
      <c r="R406" s="113"/>
      <c r="S406" s="113"/>
      <c r="T406" s="335"/>
      <c r="U406" s="335"/>
      <c r="V406" s="347"/>
      <c r="W406" s="113"/>
      <c r="X406" s="335"/>
      <c r="Y406" s="335"/>
    </row>
    <row r="407" spans="2:25" ht="15.6">
      <c r="B407" s="112" t="s">
        <v>145</v>
      </c>
      <c r="C407" s="55" t="s">
        <v>10</v>
      </c>
      <c r="D407" s="113">
        <v>30</v>
      </c>
      <c r="E407" s="68" t="s">
        <v>137</v>
      </c>
      <c r="F407" s="56"/>
      <c r="G407" s="56"/>
      <c r="H407" s="56"/>
      <c r="I407" s="56"/>
      <c r="J407" s="113"/>
      <c r="K407" s="113"/>
      <c r="L407" s="335"/>
      <c r="M407" s="335"/>
      <c r="N407" s="113"/>
      <c r="O407" s="113"/>
      <c r="P407" s="335"/>
      <c r="Q407" s="335"/>
      <c r="R407" s="113"/>
      <c r="S407" s="113"/>
      <c r="T407" s="335"/>
      <c r="U407" s="335"/>
      <c r="V407" s="347"/>
      <c r="W407" s="113"/>
      <c r="X407" s="335"/>
      <c r="Y407" s="335"/>
    </row>
    <row r="408" spans="2:25" ht="15.6">
      <c r="B408" s="112" t="s">
        <v>145</v>
      </c>
      <c r="C408" s="55" t="s">
        <v>10</v>
      </c>
      <c r="D408" s="113">
        <v>30</v>
      </c>
      <c r="E408" s="68" t="s">
        <v>138</v>
      </c>
      <c r="F408" s="56"/>
      <c r="G408" s="56"/>
      <c r="H408" s="56"/>
      <c r="I408" s="56"/>
      <c r="J408" s="113"/>
      <c r="K408" s="113"/>
      <c r="L408" s="335"/>
      <c r="M408" s="335"/>
      <c r="N408" s="113"/>
      <c r="O408" s="113"/>
      <c r="P408" s="335"/>
      <c r="Q408" s="335"/>
      <c r="R408" s="113"/>
      <c r="S408" s="113"/>
      <c r="T408" s="335"/>
      <c r="U408" s="335"/>
      <c r="V408" s="347"/>
      <c r="W408" s="113"/>
      <c r="X408" s="335"/>
      <c r="Y408" s="335"/>
    </row>
    <row r="409" spans="2:25" ht="15.6">
      <c r="B409" s="112" t="s">
        <v>145</v>
      </c>
      <c r="C409" s="55" t="s">
        <v>10</v>
      </c>
      <c r="D409" s="113">
        <v>30</v>
      </c>
      <c r="E409" s="68" t="s">
        <v>139</v>
      </c>
      <c r="F409" s="56"/>
      <c r="G409" s="56"/>
      <c r="H409" s="56"/>
      <c r="I409" s="56"/>
      <c r="J409" s="113"/>
      <c r="K409" s="113"/>
      <c r="L409" s="335"/>
      <c r="M409" s="335"/>
      <c r="N409" s="113"/>
      <c r="O409" s="113"/>
      <c r="P409" s="335"/>
      <c r="Q409" s="335"/>
      <c r="R409" s="113"/>
      <c r="S409" s="113"/>
      <c r="T409" s="335"/>
      <c r="U409" s="335"/>
      <c r="V409" s="347"/>
      <c r="W409" s="113"/>
      <c r="X409" s="335"/>
      <c r="Y409" s="335"/>
    </row>
    <row r="410" spans="2:25" ht="15.6">
      <c r="B410" s="112" t="s">
        <v>145</v>
      </c>
      <c r="C410" s="55" t="s">
        <v>10</v>
      </c>
      <c r="D410" s="113">
        <v>30</v>
      </c>
      <c r="E410" s="68" t="s">
        <v>140</v>
      </c>
      <c r="F410" s="56"/>
      <c r="G410" s="56"/>
      <c r="H410" s="56"/>
      <c r="I410" s="56"/>
      <c r="J410" s="113"/>
      <c r="K410" s="113"/>
      <c r="L410" s="335"/>
      <c r="M410" s="335"/>
      <c r="N410" s="113"/>
      <c r="O410" s="113"/>
      <c r="P410" s="335"/>
      <c r="Q410" s="335"/>
      <c r="R410" s="113"/>
      <c r="S410" s="113"/>
      <c r="T410" s="335"/>
      <c r="U410" s="335"/>
      <c r="V410" s="347"/>
      <c r="W410" s="113"/>
      <c r="X410" s="335"/>
      <c r="Y410" s="335"/>
    </row>
    <row r="411" spans="2:25" ht="15.6">
      <c r="B411" s="112" t="s">
        <v>145</v>
      </c>
      <c r="C411" s="55" t="s">
        <v>10</v>
      </c>
      <c r="D411" s="113">
        <v>50</v>
      </c>
      <c r="E411" s="68" t="s">
        <v>137</v>
      </c>
      <c r="F411" s="56"/>
      <c r="G411" s="56"/>
      <c r="H411" s="56"/>
      <c r="I411" s="56"/>
      <c r="J411" s="113"/>
      <c r="K411" s="113"/>
      <c r="L411" s="335"/>
      <c r="M411" s="335"/>
      <c r="N411" s="113"/>
      <c r="O411" s="113"/>
      <c r="P411" s="335"/>
      <c r="Q411" s="335"/>
      <c r="R411" s="113"/>
      <c r="S411" s="113"/>
      <c r="T411" s="335"/>
      <c r="U411" s="335"/>
      <c r="V411" s="347"/>
      <c r="W411" s="113"/>
      <c r="X411" s="335"/>
      <c r="Y411" s="335"/>
    </row>
    <row r="412" spans="2:25" ht="15.6">
      <c r="B412" s="112" t="s">
        <v>145</v>
      </c>
      <c r="C412" s="55" t="s">
        <v>10</v>
      </c>
      <c r="D412" s="113">
        <v>50</v>
      </c>
      <c r="E412" s="68" t="s">
        <v>138</v>
      </c>
      <c r="F412" s="56"/>
      <c r="G412" s="56"/>
      <c r="H412" s="56"/>
      <c r="I412" s="56"/>
      <c r="J412" s="113"/>
      <c r="K412" s="113"/>
      <c r="L412" s="335"/>
      <c r="M412" s="335"/>
      <c r="N412" s="113"/>
      <c r="O412" s="113"/>
      <c r="P412" s="335"/>
      <c r="Q412" s="335"/>
      <c r="R412" s="113"/>
      <c r="S412" s="113"/>
      <c r="T412" s="335"/>
      <c r="U412" s="335"/>
      <c r="V412" s="347"/>
      <c r="W412" s="113"/>
      <c r="X412" s="335"/>
      <c r="Y412" s="335"/>
    </row>
    <row r="413" spans="2:25" ht="15.6">
      <c r="B413" s="112" t="s">
        <v>145</v>
      </c>
      <c r="C413" s="55" t="s">
        <v>10</v>
      </c>
      <c r="D413" s="113">
        <v>50</v>
      </c>
      <c r="E413" s="68" t="s">
        <v>139</v>
      </c>
      <c r="F413" s="56"/>
      <c r="G413" s="56"/>
      <c r="H413" s="56"/>
      <c r="I413" s="56"/>
      <c r="J413" s="113"/>
      <c r="K413" s="113"/>
      <c r="L413" s="335"/>
      <c r="M413" s="335"/>
      <c r="N413" s="113"/>
      <c r="O413" s="113"/>
      <c r="P413" s="335"/>
      <c r="Q413" s="335"/>
      <c r="R413" s="113"/>
      <c r="S413" s="113"/>
      <c r="T413" s="335"/>
      <c r="U413" s="335"/>
      <c r="V413" s="347"/>
      <c r="W413" s="113"/>
      <c r="X413" s="335"/>
      <c r="Y413" s="335"/>
    </row>
    <row r="414" spans="2:25" ht="15.6">
      <c r="B414" s="112" t="s">
        <v>145</v>
      </c>
      <c r="C414" s="55" t="s">
        <v>10</v>
      </c>
      <c r="D414" s="113">
        <v>50</v>
      </c>
      <c r="E414" s="68" t="s">
        <v>140</v>
      </c>
      <c r="F414" s="56"/>
      <c r="G414" s="56"/>
      <c r="H414" s="56"/>
      <c r="I414" s="56"/>
      <c r="J414" s="113"/>
      <c r="K414" s="113"/>
      <c r="L414" s="335"/>
      <c r="M414" s="335"/>
      <c r="N414" s="113"/>
      <c r="O414" s="113"/>
      <c r="P414" s="335"/>
      <c r="Q414" s="335"/>
      <c r="R414" s="113"/>
      <c r="S414" s="113"/>
      <c r="T414" s="335"/>
      <c r="U414" s="335"/>
      <c r="V414" s="347"/>
      <c r="W414" s="113"/>
      <c r="X414" s="335"/>
      <c r="Y414" s="335"/>
    </row>
    <row r="415" spans="2:25" ht="15.6">
      <c r="B415" s="112" t="s">
        <v>145</v>
      </c>
      <c r="C415" s="55" t="s">
        <v>10</v>
      </c>
      <c r="D415" s="113">
        <v>70</v>
      </c>
      <c r="E415" s="68" t="s">
        <v>137</v>
      </c>
      <c r="F415" s="56"/>
      <c r="G415" s="56"/>
      <c r="H415" s="56"/>
      <c r="I415" s="56"/>
      <c r="J415" s="113"/>
      <c r="K415" s="113"/>
      <c r="L415" s="335"/>
      <c r="M415" s="335"/>
      <c r="N415" s="113"/>
      <c r="O415" s="113"/>
      <c r="P415" s="335"/>
      <c r="Q415" s="335"/>
      <c r="R415" s="113"/>
      <c r="S415" s="113"/>
      <c r="T415" s="335"/>
      <c r="U415" s="335"/>
      <c r="V415" s="347"/>
      <c r="W415" s="113"/>
      <c r="X415" s="335"/>
      <c r="Y415" s="335"/>
    </row>
    <row r="416" spans="2:25" ht="15.6">
      <c r="B416" s="112" t="s">
        <v>145</v>
      </c>
      <c r="C416" s="55" t="s">
        <v>10</v>
      </c>
      <c r="D416" s="113">
        <v>70</v>
      </c>
      <c r="E416" s="68" t="s">
        <v>138</v>
      </c>
      <c r="F416" s="56"/>
      <c r="G416" s="56"/>
      <c r="H416" s="56"/>
      <c r="I416" s="56"/>
      <c r="J416" s="113"/>
      <c r="K416" s="113"/>
      <c r="L416" s="335"/>
      <c r="M416" s="335"/>
      <c r="N416" s="113"/>
      <c r="O416" s="113"/>
      <c r="P416" s="335"/>
      <c r="Q416" s="335"/>
      <c r="R416" s="113"/>
      <c r="S416" s="113"/>
      <c r="T416" s="335"/>
      <c r="U416" s="335"/>
      <c r="V416" s="347"/>
      <c r="W416" s="113"/>
      <c r="X416" s="335"/>
      <c r="Y416" s="335"/>
    </row>
    <row r="417" spans="2:25" ht="15.6">
      <c r="B417" s="112" t="s">
        <v>145</v>
      </c>
      <c r="C417" s="55" t="s">
        <v>10</v>
      </c>
      <c r="D417" s="113">
        <v>70</v>
      </c>
      <c r="E417" s="68" t="s">
        <v>139</v>
      </c>
      <c r="F417" s="56"/>
      <c r="G417" s="56"/>
      <c r="H417" s="56"/>
      <c r="I417" s="56"/>
      <c r="J417" s="113"/>
      <c r="K417" s="113"/>
      <c r="L417" s="335"/>
      <c r="M417" s="335"/>
      <c r="N417" s="113"/>
      <c r="O417" s="113"/>
      <c r="P417" s="335"/>
      <c r="Q417" s="335"/>
      <c r="R417" s="113"/>
      <c r="S417" s="113"/>
      <c r="T417" s="335"/>
      <c r="U417" s="335"/>
      <c r="V417" s="347"/>
      <c r="W417" s="113"/>
      <c r="X417" s="335"/>
      <c r="Y417" s="335"/>
    </row>
    <row r="418" spans="2:25" ht="15.6">
      <c r="B418" s="112" t="s">
        <v>145</v>
      </c>
      <c r="C418" s="55" t="s">
        <v>10</v>
      </c>
      <c r="D418" s="113">
        <v>70</v>
      </c>
      <c r="E418" s="68" t="s">
        <v>140</v>
      </c>
      <c r="F418" s="56"/>
      <c r="G418" s="56"/>
      <c r="H418" s="56"/>
      <c r="I418" s="56"/>
      <c r="J418" s="113"/>
      <c r="K418" s="113"/>
      <c r="L418" s="335"/>
      <c r="M418" s="335"/>
      <c r="N418" s="113"/>
      <c r="O418" s="113"/>
      <c r="P418" s="335"/>
      <c r="Q418" s="335"/>
      <c r="R418" s="113"/>
      <c r="S418" s="113"/>
      <c r="T418" s="335"/>
      <c r="U418" s="335"/>
      <c r="V418" s="347"/>
      <c r="W418" s="113"/>
      <c r="X418" s="335"/>
      <c r="Y418" s="335"/>
    </row>
    <row r="419" spans="2:25" ht="15.6">
      <c r="B419" s="120" t="s">
        <v>145</v>
      </c>
      <c r="C419" s="121" t="s">
        <v>14</v>
      </c>
      <c r="D419" s="122" t="s">
        <v>120</v>
      </c>
      <c r="E419" s="79" t="s">
        <v>121</v>
      </c>
      <c r="F419" s="122"/>
      <c r="G419" s="122"/>
      <c r="H419" s="122"/>
      <c r="I419" s="122"/>
      <c r="J419" s="348"/>
      <c r="K419" s="348"/>
      <c r="L419" s="343"/>
      <c r="M419" s="343"/>
      <c r="N419" s="348"/>
      <c r="O419" s="348"/>
      <c r="P419" s="343"/>
      <c r="Q419" s="343"/>
      <c r="R419" s="348"/>
      <c r="S419" s="348"/>
      <c r="T419" s="343"/>
      <c r="U419" s="343"/>
      <c r="V419" s="349"/>
      <c r="W419" s="348"/>
      <c r="X419" s="343"/>
      <c r="Y419" s="343"/>
    </row>
    <row r="420" spans="2:25" ht="15.6">
      <c r="B420" s="120" t="s">
        <v>145</v>
      </c>
      <c r="C420" s="121" t="s">
        <v>14</v>
      </c>
      <c r="D420" s="122" t="s">
        <v>122</v>
      </c>
      <c r="E420" s="79" t="s">
        <v>121</v>
      </c>
      <c r="F420" s="122"/>
      <c r="G420" s="122"/>
      <c r="H420" s="122"/>
      <c r="I420" s="122"/>
      <c r="J420" s="348"/>
      <c r="K420" s="348"/>
      <c r="L420" s="343"/>
      <c r="M420" s="343"/>
      <c r="N420" s="348"/>
      <c r="O420" s="348"/>
      <c r="P420" s="343"/>
      <c r="Q420" s="343"/>
      <c r="R420" s="348"/>
      <c r="S420" s="348"/>
      <c r="T420" s="343"/>
      <c r="U420" s="343"/>
      <c r="V420" s="349"/>
      <c r="W420" s="348"/>
      <c r="X420" s="343"/>
      <c r="Y420" s="343"/>
    </row>
    <row r="421" spans="2:25" ht="15.6">
      <c r="B421" s="120" t="s">
        <v>145</v>
      </c>
      <c r="C421" s="121" t="s">
        <v>14</v>
      </c>
      <c r="D421" s="122" t="s">
        <v>123</v>
      </c>
      <c r="E421" s="79" t="s">
        <v>121</v>
      </c>
      <c r="F421" s="122"/>
      <c r="G421" s="122"/>
      <c r="H421" s="122"/>
      <c r="I421" s="122"/>
      <c r="J421" s="348"/>
      <c r="K421" s="348"/>
      <c r="L421" s="343"/>
      <c r="M421" s="343"/>
      <c r="N421" s="348"/>
      <c r="O421" s="348"/>
      <c r="P421" s="343"/>
      <c r="Q421" s="343"/>
      <c r="R421" s="348"/>
      <c r="S421" s="348"/>
      <c r="T421" s="343"/>
      <c r="U421" s="343"/>
      <c r="V421" s="349"/>
      <c r="W421" s="348"/>
      <c r="X421" s="343"/>
      <c r="Y421" s="343"/>
    </row>
    <row r="422" spans="2:25" ht="15.6">
      <c r="B422" s="120" t="s">
        <v>145</v>
      </c>
      <c r="C422" s="121" t="s">
        <v>14</v>
      </c>
      <c r="D422" s="122" t="s">
        <v>124</v>
      </c>
      <c r="E422" s="79" t="s">
        <v>121</v>
      </c>
      <c r="F422" s="122"/>
      <c r="G422" s="122"/>
      <c r="H422" s="122"/>
      <c r="I422" s="122"/>
      <c r="J422" s="348"/>
      <c r="K422" s="348"/>
      <c r="L422" s="343"/>
      <c r="M422" s="343"/>
      <c r="N422" s="348"/>
      <c r="O422" s="348"/>
      <c r="P422" s="343"/>
      <c r="Q422" s="343"/>
      <c r="R422" s="348"/>
      <c r="S422" s="348"/>
      <c r="T422" s="343"/>
      <c r="U422" s="343"/>
      <c r="V422" s="349"/>
      <c r="W422" s="348"/>
      <c r="X422" s="343"/>
      <c r="Y422" s="343"/>
    </row>
    <row r="423" spans="2:25" ht="15.6">
      <c r="B423" s="120" t="s">
        <v>145</v>
      </c>
      <c r="C423" s="121" t="s">
        <v>14</v>
      </c>
      <c r="D423" s="122" t="s">
        <v>125</v>
      </c>
      <c r="E423" s="79" t="s">
        <v>121</v>
      </c>
      <c r="F423" s="122"/>
      <c r="G423" s="122"/>
      <c r="H423" s="122"/>
      <c r="I423" s="122"/>
      <c r="J423" s="348"/>
      <c r="K423" s="348"/>
      <c r="L423" s="343"/>
      <c r="M423" s="343"/>
      <c r="N423" s="348"/>
      <c r="O423" s="348"/>
      <c r="P423" s="343"/>
      <c r="Q423" s="343"/>
      <c r="R423" s="348"/>
      <c r="S423" s="348"/>
      <c r="T423" s="343"/>
      <c r="U423" s="343"/>
      <c r="V423" s="349"/>
      <c r="W423" s="348"/>
      <c r="X423" s="343"/>
      <c r="Y423" s="343"/>
    </row>
    <row r="424" spans="2:25" ht="15.6">
      <c r="B424" s="120" t="s">
        <v>145</v>
      </c>
      <c r="C424" s="121" t="s">
        <v>14</v>
      </c>
      <c r="D424" s="122" t="s">
        <v>126</v>
      </c>
      <c r="E424" s="79" t="s">
        <v>121</v>
      </c>
      <c r="F424" s="122"/>
      <c r="G424" s="122"/>
      <c r="H424" s="122"/>
      <c r="I424" s="122"/>
      <c r="J424" s="348"/>
      <c r="K424" s="348"/>
      <c r="L424" s="343"/>
      <c r="M424" s="343"/>
      <c r="N424" s="348"/>
      <c r="O424" s="348"/>
      <c r="P424" s="343"/>
      <c r="Q424" s="343"/>
      <c r="R424" s="348"/>
      <c r="S424" s="348"/>
      <c r="T424" s="343"/>
      <c r="U424" s="343"/>
      <c r="V424" s="349"/>
      <c r="W424" s="348"/>
      <c r="X424" s="343"/>
      <c r="Y424" s="343"/>
    </row>
    <row r="425" spans="2:25" ht="15.6">
      <c r="B425" s="120" t="s">
        <v>145</v>
      </c>
      <c r="C425" s="121" t="s">
        <v>12</v>
      </c>
      <c r="D425" s="122" t="s">
        <v>129</v>
      </c>
      <c r="E425" s="79" t="s">
        <v>121</v>
      </c>
      <c r="F425" s="122"/>
      <c r="G425" s="122"/>
      <c r="H425" s="122"/>
      <c r="I425" s="122"/>
      <c r="J425" s="348"/>
      <c r="K425" s="348"/>
      <c r="L425" s="343"/>
      <c r="M425" s="343"/>
      <c r="N425" s="348"/>
      <c r="O425" s="348"/>
      <c r="P425" s="343"/>
      <c r="Q425" s="343"/>
      <c r="R425" s="348"/>
      <c r="S425" s="348"/>
      <c r="T425" s="343"/>
      <c r="U425" s="343"/>
      <c r="V425" s="349"/>
      <c r="W425" s="348"/>
      <c r="X425" s="343"/>
      <c r="Y425" s="343"/>
    </row>
    <row r="426" spans="2:25" ht="15.6">
      <c r="B426" s="120" t="s">
        <v>145</v>
      </c>
      <c r="C426" s="121" t="s">
        <v>12</v>
      </c>
      <c r="D426" s="122" t="s">
        <v>130</v>
      </c>
      <c r="E426" s="79" t="s">
        <v>121</v>
      </c>
      <c r="F426" s="122"/>
      <c r="G426" s="122"/>
      <c r="H426" s="122"/>
      <c r="I426" s="122"/>
      <c r="J426" s="348"/>
      <c r="K426" s="348"/>
      <c r="L426" s="343"/>
      <c r="M426" s="343"/>
      <c r="N426" s="348"/>
      <c r="O426" s="348"/>
      <c r="P426" s="343"/>
      <c r="Q426" s="343"/>
      <c r="R426" s="348"/>
      <c r="S426" s="348"/>
      <c r="T426" s="343"/>
      <c r="U426" s="343"/>
      <c r="V426" s="349"/>
      <c r="W426" s="348"/>
      <c r="X426" s="343"/>
      <c r="Y426" s="343"/>
    </row>
    <row r="427" spans="2:25" ht="15.6">
      <c r="B427" s="120" t="s">
        <v>145</v>
      </c>
      <c r="C427" s="121" t="s">
        <v>12</v>
      </c>
      <c r="D427" s="122" t="s">
        <v>120</v>
      </c>
      <c r="E427" s="79" t="s">
        <v>121</v>
      </c>
      <c r="F427" s="122"/>
      <c r="G427" s="122"/>
      <c r="H427" s="122"/>
      <c r="I427" s="122"/>
      <c r="J427" s="348"/>
      <c r="K427" s="348"/>
      <c r="L427" s="343"/>
      <c r="M427" s="343"/>
      <c r="N427" s="348"/>
      <c r="O427" s="348"/>
      <c r="P427" s="343"/>
      <c r="Q427" s="343"/>
      <c r="R427" s="348"/>
      <c r="S427" s="348"/>
      <c r="T427" s="343"/>
      <c r="U427" s="343"/>
      <c r="V427" s="349"/>
      <c r="W427" s="348"/>
      <c r="X427" s="343"/>
      <c r="Y427" s="343"/>
    </row>
    <row r="428" spans="2:25" ht="15.6">
      <c r="B428" s="120" t="s">
        <v>145</v>
      </c>
      <c r="C428" s="121" t="s">
        <v>12</v>
      </c>
      <c r="D428" s="122" t="s">
        <v>122</v>
      </c>
      <c r="E428" s="79" t="s">
        <v>121</v>
      </c>
      <c r="F428" s="122"/>
      <c r="G428" s="122"/>
      <c r="H428" s="122"/>
      <c r="I428" s="122"/>
      <c r="J428" s="348"/>
      <c r="K428" s="348"/>
      <c r="L428" s="343"/>
      <c r="M428" s="343"/>
      <c r="N428" s="348"/>
      <c r="O428" s="348"/>
      <c r="P428" s="343"/>
      <c r="Q428" s="343"/>
      <c r="R428" s="348"/>
      <c r="S428" s="348"/>
      <c r="T428" s="343"/>
      <c r="U428" s="343"/>
      <c r="V428" s="349"/>
      <c r="W428" s="348"/>
      <c r="X428" s="343"/>
      <c r="Y428" s="343"/>
    </row>
    <row r="429" spans="2:25" ht="15.6">
      <c r="B429" s="120" t="s">
        <v>145</v>
      </c>
      <c r="C429" s="121" t="s">
        <v>12</v>
      </c>
      <c r="D429" s="122" t="s">
        <v>123</v>
      </c>
      <c r="E429" s="79" t="s">
        <v>121</v>
      </c>
      <c r="F429" s="122"/>
      <c r="G429" s="122"/>
      <c r="H429" s="122"/>
      <c r="I429" s="122"/>
      <c r="J429" s="348"/>
      <c r="K429" s="348"/>
      <c r="L429" s="343"/>
      <c r="M429" s="343"/>
      <c r="N429" s="348"/>
      <c r="O429" s="348"/>
      <c r="P429" s="343"/>
      <c r="Q429" s="343"/>
      <c r="R429" s="348"/>
      <c r="S429" s="348"/>
      <c r="T429" s="343"/>
      <c r="U429" s="343"/>
      <c r="V429" s="349"/>
      <c r="W429" s="348"/>
      <c r="X429" s="343"/>
      <c r="Y429" s="343"/>
    </row>
    <row r="430" spans="2:25" ht="15.6">
      <c r="B430" s="120" t="s">
        <v>145</v>
      </c>
      <c r="C430" s="121" t="s">
        <v>10</v>
      </c>
      <c r="D430" s="122" t="s">
        <v>132</v>
      </c>
      <c r="E430" s="79" t="s">
        <v>121</v>
      </c>
      <c r="F430" s="122"/>
      <c r="G430" s="122"/>
      <c r="H430" s="122"/>
      <c r="I430" s="122"/>
      <c r="J430" s="348"/>
      <c r="K430" s="348"/>
      <c r="L430" s="343"/>
      <c r="M430" s="343"/>
      <c r="N430" s="348"/>
      <c r="O430" s="348"/>
      <c r="P430" s="343"/>
      <c r="Q430" s="343"/>
      <c r="R430" s="348"/>
      <c r="S430" s="348"/>
      <c r="T430" s="343"/>
      <c r="U430" s="343"/>
      <c r="V430" s="349"/>
      <c r="W430" s="348"/>
      <c r="X430" s="343"/>
      <c r="Y430" s="343"/>
    </row>
    <row r="431" spans="2:25" ht="15.6">
      <c r="B431" s="120" t="s">
        <v>145</v>
      </c>
      <c r="C431" s="121" t="s">
        <v>10</v>
      </c>
      <c r="D431" s="122" t="s">
        <v>133</v>
      </c>
      <c r="E431" s="79" t="s">
        <v>121</v>
      </c>
      <c r="F431" s="122"/>
      <c r="G431" s="122"/>
      <c r="H431" s="122"/>
      <c r="I431" s="122"/>
      <c r="J431" s="348"/>
      <c r="K431" s="348"/>
      <c r="L431" s="343"/>
      <c r="M431" s="343"/>
      <c r="N431" s="348"/>
      <c r="O431" s="348"/>
      <c r="P431" s="343"/>
      <c r="Q431" s="343"/>
      <c r="R431" s="348"/>
      <c r="S431" s="348"/>
      <c r="T431" s="343"/>
      <c r="U431" s="343"/>
      <c r="V431" s="349"/>
      <c r="W431" s="348"/>
      <c r="X431" s="343"/>
      <c r="Y431" s="343"/>
    </row>
    <row r="432" spans="2:25" ht="15.6">
      <c r="B432" s="120" t="s">
        <v>145</v>
      </c>
      <c r="C432" s="121" t="s">
        <v>10</v>
      </c>
      <c r="D432" s="122" t="s">
        <v>130</v>
      </c>
      <c r="E432" s="79" t="s">
        <v>121</v>
      </c>
      <c r="F432" s="122"/>
      <c r="G432" s="122"/>
      <c r="H432" s="122"/>
      <c r="I432" s="122"/>
      <c r="J432" s="348"/>
      <c r="K432" s="348"/>
      <c r="L432" s="343"/>
      <c r="M432" s="343"/>
      <c r="N432" s="348"/>
      <c r="O432" s="348"/>
      <c r="P432" s="343"/>
      <c r="Q432" s="343"/>
      <c r="R432" s="348"/>
      <c r="S432" s="348"/>
      <c r="T432" s="343"/>
      <c r="U432" s="343"/>
      <c r="V432" s="349"/>
      <c r="W432" s="348"/>
      <c r="X432" s="343"/>
      <c r="Y432" s="343"/>
    </row>
    <row r="433" spans="2:25" ht="15.6">
      <c r="B433" s="120" t="s">
        <v>145</v>
      </c>
      <c r="C433" s="121" t="s">
        <v>14</v>
      </c>
      <c r="D433" s="78" t="s">
        <v>127</v>
      </c>
      <c r="E433" s="77" t="s">
        <v>137</v>
      </c>
      <c r="F433" s="473">
        <v>10</v>
      </c>
      <c r="G433" s="729">
        <v>5183</v>
      </c>
      <c r="H433" s="729">
        <v>8086</v>
      </c>
      <c r="I433" s="730">
        <v>4.4574401303208754E-4</v>
      </c>
      <c r="J433" s="667">
        <v>95.650745331363609</v>
      </c>
      <c r="K433" s="474">
        <v>7.8125502498637562</v>
      </c>
      <c r="L433" s="667">
        <v>90.808476519042543</v>
      </c>
      <c r="M433" s="667">
        <v>100.49301414368468</v>
      </c>
      <c r="N433" s="474">
        <v>15.543807818438847</v>
      </c>
      <c r="O433" s="474">
        <v>3.7232759750262638</v>
      </c>
      <c r="P433" s="474">
        <v>13.236097460499277</v>
      </c>
      <c r="Q433" s="474">
        <v>17.851518176378416</v>
      </c>
      <c r="R433" s="667">
        <v>109.12952477464619</v>
      </c>
      <c r="S433" s="474">
        <v>14.866838062614692</v>
      </c>
      <c r="T433" s="667">
        <v>99.914963077627704</v>
      </c>
      <c r="U433" s="667">
        <v>118.34408647166467</v>
      </c>
      <c r="V433" s="727">
        <v>0.4438367264584081</v>
      </c>
      <c r="W433" s="520">
        <v>0.28253743860268848</v>
      </c>
      <c r="X433" s="727">
        <v>0.4303104506592374</v>
      </c>
      <c r="Y433" s="727">
        <v>0.45736300225757881</v>
      </c>
    </row>
    <row r="434" spans="2:25" ht="15.6">
      <c r="B434" s="120" t="s">
        <v>145</v>
      </c>
      <c r="C434" s="121" t="s">
        <v>14</v>
      </c>
      <c r="D434" s="78" t="s">
        <v>127</v>
      </c>
      <c r="E434" s="77" t="s">
        <v>138</v>
      </c>
      <c r="F434" s="261"/>
      <c r="G434" s="261"/>
      <c r="H434" s="283"/>
      <c r="I434" s="283"/>
      <c r="J434" s="341"/>
      <c r="K434" s="346"/>
      <c r="L434" s="343"/>
      <c r="M434" s="343"/>
      <c r="N434" s="343"/>
      <c r="O434" s="346"/>
      <c r="P434" s="343"/>
      <c r="Q434" s="343"/>
      <c r="R434" s="341"/>
      <c r="S434" s="346"/>
      <c r="T434" s="343"/>
      <c r="U434" s="343"/>
      <c r="V434" s="343"/>
      <c r="W434" s="346"/>
      <c r="X434" s="343"/>
      <c r="Y434" s="343"/>
    </row>
    <row r="435" spans="2:25" ht="15.6">
      <c r="B435" s="120" t="s">
        <v>145</v>
      </c>
      <c r="C435" s="121" t="s">
        <v>14</v>
      </c>
      <c r="D435" s="78" t="s">
        <v>127</v>
      </c>
      <c r="E435" s="77" t="s">
        <v>139</v>
      </c>
      <c r="F435" s="473">
        <v>10</v>
      </c>
      <c r="G435" s="729">
        <v>33325</v>
      </c>
      <c r="H435" s="729">
        <v>60610</v>
      </c>
      <c r="I435" s="730">
        <v>4.9275213443166475E-4</v>
      </c>
      <c r="J435" s="667">
        <v>124.05867310596632</v>
      </c>
      <c r="K435" s="474">
        <v>7.5571966146369229</v>
      </c>
      <c r="L435" s="667">
        <v>119.3746741164849</v>
      </c>
      <c r="M435" s="667">
        <v>128.74267209544774</v>
      </c>
      <c r="N435" s="474">
        <v>20.641734061380145</v>
      </c>
      <c r="O435" s="474">
        <v>1.6746714195264285</v>
      </c>
      <c r="P435" s="474">
        <v>19.60376196183433</v>
      </c>
      <c r="Q435" s="474">
        <v>21.67970616092596</v>
      </c>
      <c r="R435" s="667">
        <v>144.26748602935305</v>
      </c>
      <c r="S435" s="474">
        <v>9.3754412494792039</v>
      </c>
      <c r="T435" s="667">
        <v>138.45652733953301</v>
      </c>
      <c r="U435" s="667">
        <v>150.07844471917309</v>
      </c>
      <c r="V435" s="727">
        <v>0.43921415051132051</v>
      </c>
      <c r="W435" s="520">
        <v>0.1509491306605589</v>
      </c>
      <c r="X435" s="727">
        <v>0.43388561729529884</v>
      </c>
      <c r="Y435" s="727">
        <v>0.44454268372734218</v>
      </c>
    </row>
    <row r="436" spans="2:25" ht="15.6">
      <c r="B436" s="120" t="s">
        <v>145</v>
      </c>
      <c r="C436" s="121" t="s">
        <v>14</v>
      </c>
      <c r="D436" s="78" t="s">
        <v>127</v>
      </c>
      <c r="E436" s="77" t="s">
        <v>140</v>
      </c>
      <c r="F436" s="261"/>
      <c r="G436" s="261"/>
      <c r="H436" s="261"/>
      <c r="I436" s="261"/>
      <c r="J436" s="350"/>
      <c r="K436" s="346"/>
      <c r="L436" s="346"/>
      <c r="M436" s="346"/>
      <c r="N436" s="346"/>
      <c r="O436" s="346"/>
      <c r="P436" s="346"/>
      <c r="Q436" s="346"/>
      <c r="R436" s="350"/>
      <c r="S436" s="346"/>
      <c r="T436" s="346"/>
      <c r="U436" s="346"/>
      <c r="V436" s="346"/>
      <c r="W436" s="346"/>
      <c r="X436" s="346"/>
      <c r="Y436" s="346"/>
    </row>
    <row r="437" spans="2:25" ht="15.6">
      <c r="B437" s="120" t="s">
        <v>145</v>
      </c>
      <c r="C437" s="121" t="s">
        <v>12</v>
      </c>
      <c r="D437" s="78" t="s">
        <v>127</v>
      </c>
      <c r="E437" s="77" t="s">
        <v>137</v>
      </c>
      <c r="F437" s="473">
        <v>11</v>
      </c>
      <c r="G437" s="729">
        <v>29309</v>
      </c>
      <c r="H437" s="729">
        <v>32031</v>
      </c>
      <c r="I437" s="730">
        <v>6.7197080324420651E-3</v>
      </c>
      <c r="J437" s="667">
        <v>97.08762433186152</v>
      </c>
      <c r="K437" s="474">
        <v>7.3585082713624175</v>
      </c>
      <c r="L437" s="667">
        <v>92.739023834810766</v>
      </c>
      <c r="M437" s="667">
        <v>101.43622482891227</v>
      </c>
      <c r="N437" s="474">
        <v>19.193903665920626</v>
      </c>
      <c r="O437" s="474">
        <v>1.8613153984648274</v>
      </c>
      <c r="P437" s="474">
        <v>18.093936557310752</v>
      </c>
      <c r="Q437" s="474">
        <v>20.2938707745305</v>
      </c>
      <c r="R437" s="667">
        <v>116.16497350154192</v>
      </c>
      <c r="S437" s="474">
        <v>8.5078332098928069</v>
      </c>
      <c r="T437" s="667">
        <v>111.13716536964799</v>
      </c>
      <c r="U437" s="667">
        <v>121.19278163343586</v>
      </c>
      <c r="V437" s="727">
        <v>0.36120485556136811</v>
      </c>
      <c r="W437" s="520">
        <v>0.1698382224886219</v>
      </c>
      <c r="X437" s="727">
        <v>0.35570548272775365</v>
      </c>
      <c r="Y437" s="727">
        <v>0.36670422839498257</v>
      </c>
    </row>
    <row r="438" spans="2:25" ht="15.6">
      <c r="B438" s="120" t="s">
        <v>145</v>
      </c>
      <c r="C438" s="121" t="s">
        <v>12</v>
      </c>
      <c r="D438" s="78" t="s">
        <v>127</v>
      </c>
      <c r="E438" s="77" t="s">
        <v>138</v>
      </c>
      <c r="F438" s="261"/>
      <c r="G438" s="261"/>
      <c r="H438" s="283"/>
      <c r="I438" s="283"/>
      <c r="J438" s="341"/>
      <c r="K438" s="346"/>
      <c r="L438" s="343"/>
      <c r="M438" s="343"/>
      <c r="N438" s="343"/>
      <c r="O438" s="346"/>
      <c r="P438" s="343"/>
      <c r="Q438" s="343"/>
      <c r="R438" s="341"/>
      <c r="S438" s="346"/>
      <c r="T438" s="343"/>
      <c r="U438" s="343"/>
      <c r="V438" s="343"/>
      <c r="W438" s="346"/>
      <c r="X438" s="343"/>
      <c r="Y438" s="343"/>
    </row>
    <row r="439" spans="2:25" ht="15.6">
      <c r="B439" s="120" t="s">
        <v>145</v>
      </c>
      <c r="C439" s="121" t="s">
        <v>12</v>
      </c>
      <c r="D439" s="78" t="s">
        <v>127</v>
      </c>
      <c r="E439" s="77" t="s">
        <v>139</v>
      </c>
      <c r="F439" s="473">
        <v>11</v>
      </c>
      <c r="G439" s="729">
        <v>6805</v>
      </c>
      <c r="H439" s="729">
        <v>7149</v>
      </c>
      <c r="I439" s="730">
        <v>6.3077960297540916E-3</v>
      </c>
      <c r="J439" s="667">
        <v>84.683739680994023</v>
      </c>
      <c r="K439" s="474">
        <v>3.6067922299566226</v>
      </c>
      <c r="L439" s="667">
        <v>82.552261682254994</v>
      </c>
      <c r="M439" s="667">
        <v>86.815217679733053</v>
      </c>
      <c r="N439" s="474">
        <v>11.997207931889331</v>
      </c>
      <c r="O439" s="474">
        <v>2.4091560757075157</v>
      </c>
      <c r="P439" s="474">
        <v>10.573487672028179</v>
      </c>
      <c r="Q439" s="474">
        <v>13.420928191750484</v>
      </c>
      <c r="R439" s="667">
        <v>96.048197375648584</v>
      </c>
      <c r="S439" s="474">
        <v>5.2063351344229973</v>
      </c>
      <c r="T439" s="667">
        <v>92.971449926512022</v>
      </c>
      <c r="U439" s="667">
        <v>99.124944824785146</v>
      </c>
      <c r="V439" s="727">
        <v>0.32799843654514987</v>
      </c>
      <c r="W439" s="520">
        <v>0.14553384986260087</v>
      </c>
      <c r="X439" s="727">
        <v>0.31684360451329513</v>
      </c>
      <c r="Y439" s="727">
        <v>0.33915326857700462</v>
      </c>
    </row>
    <row r="440" spans="2:25" ht="15.6">
      <c r="B440" s="120" t="s">
        <v>145</v>
      </c>
      <c r="C440" s="121" t="s">
        <v>12</v>
      </c>
      <c r="D440" s="78" t="s">
        <v>127</v>
      </c>
      <c r="E440" s="77" t="s">
        <v>140</v>
      </c>
      <c r="F440" s="261"/>
      <c r="G440" s="261"/>
      <c r="H440" s="261"/>
      <c r="I440" s="261"/>
      <c r="J440" s="350"/>
      <c r="K440" s="346"/>
      <c r="L440" s="346"/>
      <c r="M440" s="346"/>
      <c r="N440" s="346"/>
      <c r="O440" s="346"/>
      <c r="P440" s="346"/>
      <c r="Q440" s="346"/>
      <c r="R440" s="350"/>
      <c r="S440" s="346"/>
      <c r="T440" s="346"/>
      <c r="U440" s="346"/>
      <c r="V440" s="346"/>
      <c r="W440" s="346"/>
      <c r="X440" s="346"/>
      <c r="Y440" s="346"/>
    </row>
    <row r="441" spans="2:25" ht="15.6">
      <c r="B441" s="120" t="s">
        <v>145</v>
      </c>
      <c r="C441" s="121" t="s">
        <v>10</v>
      </c>
      <c r="D441" s="78" t="s">
        <v>127</v>
      </c>
      <c r="E441" s="77" t="s">
        <v>137</v>
      </c>
      <c r="F441" s="473" t="s">
        <v>20</v>
      </c>
      <c r="G441" s="667" t="s">
        <v>20</v>
      </c>
      <c r="H441" s="729" t="s">
        <v>20</v>
      </c>
      <c r="I441" s="730" t="s">
        <v>20</v>
      </c>
      <c r="J441" s="667" t="s">
        <v>20</v>
      </c>
      <c r="K441" s="474" t="s">
        <v>20</v>
      </c>
      <c r="L441" s="667" t="s">
        <v>20</v>
      </c>
      <c r="M441" s="667" t="s">
        <v>20</v>
      </c>
      <c r="N441" s="474" t="s">
        <v>20</v>
      </c>
      <c r="O441" s="474" t="s">
        <v>20</v>
      </c>
      <c r="P441" s="474" t="s">
        <v>20</v>
      </c>
      <c r="Q441" s="474" t="s">
        <v>20</v>
      </c>
      <c r="R441" s="667" t="s">
        <v>20</v>
      </c>
      <c r="S441" s="474" t="s">
        <v>20</v>
      </c>
      <c r="T441" s="667" t="s">
        <v>20</v>
      </c>
      <c r="U441" s="667" t="s">
        <v>20</v>
      </c>
      <c r="V441" s="727" t="s">
        <v>20</v>
      </c>
      <c r="W441" s="520" t="s">
        <v>20</v>
      </c>
      <c r="X441" s="727" t="s">
        <v>20</v>
      </c>
      <c r="Y441" s="727" t="s">
        <v>20</v>
      </c>
    </row>
    <row r="442" spans="2:25" ht="15.6">
      <c r="B442" s="120" t="s">
        <v>145</v>
      </c>
      <c r="C442" s="121" t="s">
        <v>10</v>
      </c>
      <c r="D442" s="78" t="s">
        <v>127</v>
      </c>
      <c r="E442" s="77" t="s">
        <v>138</v>
      </c>
      <c r="F442" s="261"/>
      <c r="G442" s="261"/>
      <c r="H442" s="283"/>
      <c r="I442" s="283"/>
      <c r="J442" s="341"/>
      <c r="K442" s="346"/>
      <c r="L442" s="343"/>
      <c r="M442" s="343"/>
      <c r="N442" s="343"/>
      <c r="O442" s="346"/>
      <c r="P442" s="343"/>
      <c r="Q442" s="343"/>
      <c r="R442" s="341"/>
      <c r="S442" s="346"/>
      <c r="T442" s="343"/>
      <c r="U442" s="343"/>
      <c r="V442" s="343"/>
      <c r="W442" s="346"/>
      <c r="X442" s="343"/>
      <c r="Y442" s="343"/>
    </row>
    <row r="443" spans="2:25" ht="15.6">
      <c r="B443" s="120" t="s">
        <v>145</v>
      </c>
      <c r="C443" s="121" t="s">
        <v>10</v>
      </c>
      <c r="D443" s="78" t="s">
        <v>127</v>
      </c>
      <c r="E443" s="77" t="s">
        <v>139</v>
      </c>
      <c r="F443" s="473" t="s">
        <v>20</v>
      </c>
      <c r="G443" s="667" t="s">
        <v>20</v>
      </c>
      <c r="H443" s="729" t="s">
        <v>20</v>
      </c>
      <c r="I443" s="730" t="s">
        <v>20</v>
      </c>
      <c r="J443" s="667" t="s">
        <v>20</v>
      </c>
      <c r="K443" s="474" t="s">
        <v>20</v>
      </c>
      <c r="L443" s="667" t="s">
        <v>20</v>
      </c>
      <c r="M443" s="667" t="s">
        <v>20</v>
      </c>
      <c r="N443" s="474" t="s">
        <v>20</v>
      </c>
      <c r="O443" s="474" t="s">
        <v>20</v>
      </c>
      <c r="P443" s="474" t="s">
        <v>20</v>
      </c>
      <c r="Q443" s="474" t="s">
        <v>20</v>
      </c>
      <c r="R443" s="667" t="s">
        <v>20</v>
      </c>
      <c r="S443" s="474" t="s">
        <v>20</v>
      </c>
      <c r="T443" s="667" t="s">
        <v>20</v>
      </c>
      <c r="U443" s="667" t="s">
        <v>20</v>
      </c>
      <c r="V443" s="727" t="s">
        <v>20</v>
      </c>
      <c r="W443" s="520" t="s">
        <v>20</v>
      </c>
      <c r="X443" s="727" t="s">
        <v>20</v>
      </c>
      <c r="Y443" s="727" t="s">
        <v>20</v>
      </c>
    </row>
    <row r="444" spans="2:25" ht="15.6">
      <c r="B444" s="120" t="s">
        <v>145</v>
      </c>
      <c r="C444" s="121" t="s">
        <v>10</v>
      </c>
      <c r="D444" s="78" t="s">
        <v>127</v>
      </c>
      <c r="E444" s="77" t="s">
        <v>140</v>
      </c>
      <c r="F444" s="261"/>
      <c r="G444" s="261"/>
      <c r="H444" s="261"/>
      <c r="I444" s="261"/>
      <c r="J444" s="350"/>
      <c r="K444" s="346"/>
      <c r="L444" s="346"/>
      <c r="M444" s="346"/>
      <c r="N444" s="346"/>
      <c r="O444" s="346"/>
      <c r="P444" s="346"/>
      <c r="Q444" s="346"/>
      <c r="R444" s="350"/>
      <c r="S444" s="346"/>
      <c r="T444" s="346"/>
      <c r="U444" s="346"/>
      <c r="V444" s="346"/>
      <c r="W444" s="346"/>
      <c r="X444" s="346"/>
      <c r="Y444" s="346"/>
    </row>
    <row r="445" spans="2:25" ht="15.6">
      <c r="B445" s="129" t="s">
        <v>146</v>
      </c>
      <c r="C445" s="130" t="s">
        <v>128</v>
      </c>
      <c r="D445" s="98" t="s">
        <v>127</v>
      </c>
      <c r="E445" s="97" t="s">
        <v>121</v>
      </c>
      <c r="F445" s="481">
        <v>10</v>
      </c>
      <c r="G445" s="731">
        <v>38508</v>
      </c>
      <c r="H445" s="731">
        <v>68696</v>
      </c>
      <c r="I445" s="732">
        <v>4.8685951527364848E-5</v>
      </c>
      <c r="J445" s="731">
        <v>120.03052413698289</v>
      </c>
      <c r="K445" s="482">
        <v>8.115951190224866</v>
      </c>
      <c r="L445" s="733">
        <v>115.00020547356934</v>
      </c>
      <c r="M445" s="733">
        <v>125.06084280039644</v>
      </c>
      <c r="N445" s="482">
        <v>22.315270730033831</v>
      </c>
      <c r="O445" s="482">
        <v>1.5749715956190613</v>
      </c>
      <c r="P445" s="483">
        <v>21.339093221557555</v>
      </c>
      <c r="Q445" s="483">
        <v>23.291448238510107</v>
      </c>
      <c r="R445" s="731">
        <v>142.19554173561315</v>
      </c>
      <c r="S445" s="482">
        <v>9.9149348702893647</v>
      </c>
      <c r="T445" s="733">
        <v>136.05020143531439</v>
      </c>
      <c r="U445" s="733">
        <v>148.3408820359119</v>
      </c>
      <c r="V445" s="734">
        <v>0.50297140227724646</v>
      </c>
      <c r="W445" s="522">
        <v>0.1462814731979141</v>
      </c>
      <c r="X445" s="735">
        <v>0.4979774668213664</v>
      </c>
      <c r="Y445" s="735">
        <v>0.50796533773312658</v>
      </c>
    </row>
    <row r="446" spans="2:25" ht="15.6">
      <c r="B446" s="129" t="s">
        <v>146</v>
      </c>
      <c r="C446" s="130" t="s">
        <v>131</v>
      </c>
      <c r="D446" s="98" t="s">
        <v>127</v>
      </c>
      <c r="E446" s="97" t="s">
        <v>121</v>
      </c>
      <c r="F446" s="481">
        <v>11</v>
      </c>
      <c r="G446" s="731">
        <v>36114</v>
      </c>
      <c r="H446" s="731">
        <v>39180</v>
      </c>
      <c r="I446" s="732">
        <v>6.034911591301632E-4</v>
      </c>
      <c r="J446" s="731">
        <v>95.045356717535384</v>
      </c>
      <c r="K446" s="482">
        <v>6.7552839264125053</v>
      </c>
      <c r="L446" s="733">
        <v>91.053239027807294</v>
      </c>
      <c r="M446" s="733">
        <v>99.037474407263474</v>
      </c>
      <c r="N446" s="482">
        <v>18.809742128706741</v>
      </c>
      <c r="O446" s="482">
        <v>2.0231543726929848</v>
      </c>
      <c r="P446" s="483">
        <v>17.614134298116614</v>
      </c>
      <c r="Q446" s="483">
        <v>20.005349959296868</v>
      </c>
      <c r="R446" s="731">
        <v>114.20822607173056</v>
      </c>
      <c r="S446" s="482">
        <v>8.505850167466761</v>
      </c>
      <c r="T446" s="733">
        <v>109.18158984302156</v>
      </c>
      <c r="U446" s="733">
        <v>119.23486230043957</v>
      </c>
      <c r="V446" s="734">
        <v>0.4136068069388949</v>
      </c>
      <c r="W446" s="522">
        <v>0.15794140251292837</v>
      </c>
      <c r="X446" s="735">
        <v>0.4085274752556412</v>
      </c>
      <c r="Y446" s="735">
        <v>0.4186861386221486</v>
      </c>
    </row>
    <row r="447" spans="2:25" ht="15.6">
      <c r="B447" s="129" t="s">
        <v>146</v>
      </c>
      <c r="C447" s="130" t="s">
        <v>134</v>
      </c>
      <c r="D447" s="98" t="s">
        <v>127</v>
      </c>
      <c r="E447" s="97" t="s">
        <v>121</v>
      </c>
      <c r="F447" s="481" t="s">
        <v>20</v>
      </c>
      <c r="G447" s="731" t="s">
        <v>20</v>
      </c>
      <c r="H447" s="731" t="s">
        <v>20</v>
      </c>
      <c r="I447" s="732" t="s">
        <v>20</v>
      </c>
      <c r="J447" s="731" t="s">
        <v>20</v>
      </c>
      <c r="K447" s="482" t="s">
        <v>20</v>
      </c>
      <c r="L447" s="733" t="s">
        <v>20</v>
      </c>
      <c r="M447" s="733" t="s">
        <v>20</v>
      </c>
      <c r="N447" s="482" t="s">
        <v>20</v>
      </c>
      <c r="O447" s="482" t="s">
        <v>20</v>
      </c>
      <c r="P447" s="483" t="s">
        <v>20</v>
      </c>
      <c r="Q447" s="483" t="s">
        <v>20</v>
      </c>
      <c r="R447" s="731" t="s">
        <v>20</v>
      </c>
      <c r="S447" s="482" t="s">
        <v>20</v>
      </c>
      <c r="T447" s="733" t="s">
        <v>20</v>
      </c>
      <c r="U447" s="733" t="s">
        <v>20</v>
      </c>
      <c r="V447" s="734" t="s">
        <v>20</v>
      </c>
      <c r="W447" s="522" t="s">
        <v>20</v>
      </c>
      <c r="X447" s="735" t="s">
        <v>20</v>
      </c>
      <c r="Y447" s="735" t="s">
        <v>20</v>
      </c>
    </row>
    <row r="448" spans="2:25" ht="15.6">
      <c r="B448" s="129" t="s">
        <v>146</v>
      </c>
      <c r="C448" s="97" t="s">
        <v>135</v>
      </c>
      <c r="D448" s="98" t="s">
        <v>136</v>
      </c>
      <c r="E448" s="130" t="s">
        <v>137</v>
      </c>
      <c r="F448" s="319"/>
      <c r="G448" s="319"/>
      <c r="H448" s="319"/>
      <c r="I448" s="319"/>
      <c r="J448" s="351"/>
      <c r="K448" s="352"/>
      <c r="L448" s="353"/>
      <c r="M448" s="353"/>
      <c r="N448" s="351"/>
      <c r="O448" s="352"/>
      <c r="P448" s="353"/>
      <c r="Q448" s="353"/>
      <c r="R448" s="351"/>
      <c r="S448" s="352"/>
      <c r="T448" s="353"/>
      <c r="U448" s="353"/>
      <c r="V448" s="354"/>
      <c r="W448" s="352"/>
      <c r="X448" s="353"/>
      <c r="Y448" s="353"/>
    </row>
    <row r="449" spans="2:25" ht="15.6">
      <c r="B449" s="129" t="s">
        <v>146</v>
      </c>
      <c r="C449" s="97" t="s">
        <v>135</v>
      </c>
      <c r="D449" s="98" t="s">
        <v>136</v>
      </c>
      <c r="E449" s="130" t="s">
        <v>138</v>
      </c>
      <c r="F449" s="319"/>
      <c r="G449" s="319"/>
      <c r="H449" s="319"/>
      <c r="I449" s="319"/>
      <c r="J449" s="351"/>
      <c r="K449" s="352"/>
      <c r="L449" s="353"/>
      <c r="M449" s="353"/>
      <c r="N449" s="351"/>
      <c r="O449" s="352"/>
      <c r="P449" s="353"/>
      <c r="Q449" s="353"/>
      <c r="R449" s="351"/>
      <c r="S449" s="352"/>
      <c r="T449" s="353"/>
      <c r="U449" s="353"/>
      <c r="V449" s="354"/>
      <c r="W449" s="352"/>
      <c r="X449" s="353"/>
      <c r="Y449" s="353"/>
    </row>
    <row r="450" spans="2:25" ht="15.6">
      <c r="B450" s="129" t="s">
        <v>146</v>
      </c>
      <c r="C450" s="97" t="s">
        <v>135</v>
      </c>
      <c r="D450" s="98" t="s">
        <v>136</v>
      </c>
      <c r="E450" s="130" t="s">
        <v>139</v>
      </c>
      <c r="F450" s="319"/>
      <c r="G450" s="319"/>
      <c r="H450" s="319"/>
      <c r="I450" s="319"/>
      <c r="J450" s="351"/>
      <c r="K450" s="352"/>
      <c r="L450" s="353"/>
      <c r="M450" s="353"/>
      <c r="N450" s="351"/>
      <c r="O450" s="352"/>
      <c r="P450" s="353"/>
      <c r="Q450" s="353"/>
      <c r="R450" s="351"/>
      <c r="S450" s="352"/>
      <c r="T450" s="353"/>
      <c r="U450" s="353"/>
      <c r="V450" s="354"/>
      <c r="W450" s="352"/>
      <c r="X450" s="353"/>
      <c r="Y450" s="353"/>
    </row>
    <row r="451" spans="2:25" ht="15.6">
      <c r="B451" s="129" t="s">
        <v>146</v>
      </c>
      <c r="C451" s="97" t="s">
        <v>135</v>
      </c>
      <c r="D451" s="98" t="s">
        <v>136</v>
      </c>
      <c r="E451" s="130" t="s">
        <v>140</v>
      </c>
      <c r="F451" s="319"/>
      <c r="G451" s="319"/>
      <c r="H451" s="319"/>
      <c r="I451" s="319"/>
      <c r="J451" s="351"/>
      <c r="K451" s="352"/>
      <c r="L451" s="353"/>
      <c r="M451" s="353"/>
      <c r="N451" s="351"/>
      <c r="O451" s="352"/>
      <c r="P451" s="353"/>
      <c r="Q451" s="353"/>
      <c r="R451" s="351"/>
      <c r="S451" s="352"/>
      <c r="T451" s="353"/>
      <c r="U451" s="353"/>
      <c r="V451" s="354"/>
      <c r="W451" s="352"/>
      <c r="X451" s="353"/>
      <c r="Y451" s="353"/>
    </row>
    <row r="452" spans="2:25" ht="15.6">
      <c r="B452" s="131" t="s">
        <v>146</v>
      </c>
      <c r="C452" s="131" t="s">
        <v>135</v>
      </c>
      <c r="D452" s="132" t="s">
        <v>136</v>
      </c>
      <c r="E452" s="133" t="s">
        <v>121</v>
      </c>
      <c r="F452" s="326"/>
      <c r="G452" s="326"/>
      <c r="H452" s="326"/>
      <c r="I452" s="326"/>
      <c r="J452" s="326"/>
      <c r="K452" s="408"/>
      <c r="L452" s="409"/>
      <c r="M452" s="409"/>
      <c r="N452" s="409"/>
      <c r="O452" s="408"/>
      <c r="P452" s="409"/>
      <c r="Q452" s="409"/>
      <c r="R452" s="409"/>
      <c r="S452" s="408"/>
      <c r="T452" s="409"/>
      <c r="U452" s="409"/>
      <c r="V452" s="409"/>
      <c r="W452" s="408"/>
      <c r="X452" s="409"/>
      <c r="Y452" s="409"/>
    </row>
    <row r="453" spans="2:25" ht="15.6">
      <c r="B453" s="140"/>
      <c r="J453" s="736"/>
      <c r="N453" s="501"/>
      <c r="O453" s="501"/>
      <c r="P453" s="501"/>
      <c r="Q453" s="501"/>
      <c r="R453" s="737"/>
      <c r="S453" s="501"/>
    </row>
    <row r="454" spans="2:25">
      <c r="B454" s="147" t="s">
        <v>147</v>
      </c>
      <c r="C454" s="148"/>
      <c r="D454" s="148"/>
      <c r="E454" s="148"/>
      <c r="H454" s="736"/>
    </row>
    <row r="455" spans="2:25">
      <c r="B455" s="149"/>
      <c r="C455" s="148" t="s">
        <v>148</v>
      </c>
      <c r="D455" s="148" t="s">
        <v>149</v>
      </c>
      <c r="F455"/>
      <c r="G455"/>
      <c r="H455" s="736"/>
      <c r="I455"/>
      <c r="J455"/>
    </row>
    <row r="456" spans="2:25">
      <c r="B456" s="152"/>
      <c r="C456" s="148" t="s">
        <v>150</v>
      </c>
      <c r="D456" s="148" t="s">
        <v>151</v>
      </c>
      <c r="F456"/>
      <c r="G456"/>
      <c r="H456" s="736"/>
      <c r="I456"/>
      <c r="J456"/>
    </row>
    <row r="457" spans="2:25">
      <c r="B457" s="153"/>
      <c r="C457" s="148" t="s">
        <v>152</v>
      </c>
      <c r="D457" s="148" t="s">
        <v>153</v>
      </c>
      <c r="F457"/>
      <c r="G457"/>
      <c r="H457" s="736"/>
      <c r="I457"/>
      <c r="J457"/>
    </row>
    <row r="458" spans="2:25">
      <c r="B458" s="154"/>
      <c r="C458" s="148" t="s">
        <v>154</v>
      </c>
      <c r="D458" s="148" t="s">
        <v>155</v>
      </c>
      <c r="F458"/>
      <c r="G458"/>
      <c r="H458" s="736"/>
      <c r="I458"/>
      <c r="J458"/>
    </row>
    <row r="459" spans="2:25">
      <c r="B459" s="155"/>
      <c r="C459" s="148" t="s">
        <v>156</v>
      </c>
      <c r="D459" s="148" t="s">
        <v>157</v>
      </c>
      <c r="F459"/>
      <c r="G459"/>
      <c r="H459" s="736"/>
      <c r="I459"/>
      <c r="J459"/>
    </row>
    <row r="460" spans="2:25">
      <c r="B460"/>
      <c r="F460"/>
      <c r="G460"/>
      <c r="H460" s="736"/>
      <c r="I460"/>
      <c r="J460"/>
    </row>
    <row r="461" spans="2:25">
      <c r="B461" s="156" t="s">
        <v>158</v>
      </c>
      <c r="C461" s="148" t="s">
        <v>159</v>
      </c>
      <c r="D461" s="148"/>
      <c r="F461"/>
      <c r="G461"/>
      <c r="H461" s="736"/>
      <c r="I461"/>
      <c r="J461"/>
    </row>
    <row r="462" spans="2:25">
      <c r="B462" s="156" t="s">
        <v>102</v>
      </c>
      <c r="C462" s="156" t="s">
        <v>160</v>
      </c>
      <c r="D462" s="156"/>
      <c r="H462" s="736"/>
    </row>
    <row r="463" spans="2:25">
      <c r="B463" s="156" t="s">
        <v>114</v>
      </c>
      <c r="C463" s="156" t="s">
        <v>161</v>
      </c>
      <c r="D463" s="156"/>
      <c r="H463" s="736"/>
    </row>
    <row r="464" spans="2:25">
      <c r="B464" s="156" t="s">
        <v>162</v>
      </c>
      <c r="C464" s="156" t="s">
        <v>163</v>
      </c>
      <c r="D464" s="156"/>
      <c r="H464" s="736"/>
    </row>
    <row r="465" spans="2:8">
      <c r="B465" s="156" t="s">
        <v>164</v>
      </c>
      <c r="C465" s="156" t="s">
        <v>165</v>
      </c>
      <c r="D465" s="156"/>
      <c r="H465" s="736"/>
    </row>
    <row r="466" spans="2:8">
      <c r="H466" s="736"/>
    </row>
    <row r="467" spans="2:8">
      <c r="H467" s="736"/>
    </row>
    <row r="468" spans="2:8">
      <c r="H468" s="736"/>
    </row>
    <row r="469" spans="2:8">
      <c r="H469" s="736"/>
    </row>
    <row r="470" spans="2:8">
      <c r="H470" s="736"/>
    </row>
    <row r="471" spans="2:8">
      <c r="H471" s="736"/>
    </row>
    <row r="472" spans="2:8">
      <c r="H472" s="736"/>
    </row>
  </sheetData>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5C6C0-4CBF-4F9A-8895-5C64F0C0A5CC}">
  <dimension ref="A2:U185"/>
  <sheetViews>
    <sheetView topLeftCell="A187" workbookViewId="0">
      <selection activeCell="B10" sqref="B10"/>
    </sheetView>
  </sheetViews>
  <sheetFormatPr defaultColWidth="9.21875" defaultRowHeight="14.4"/>
  <cols>
    <col min="1" max="1" width="80.77734375" style="24" customWidth="1"/>
    <col min="2" max="2" width="45.77734375" style="4" customWidth="1"/>
    <col min="3" max="3" width="37.77734375" style="4" customWidth="1"/>
    <col min="4" max="4" width="45.77734375" style="4" customWidth="1"/>
    <col min="5" max="5" width="11.77734375" style="4" customWidth="1"/>
    <col min="6" max="6" width="45.77734375" style="4" customWidth="1"/>
    <col min="7" max="7" width="11.77734375" style="4" customWidth="1"/>
    <col min="8" max="8" width="45.77734375" style="4" customWidth="1"/>
    <col min="9" max="9" width="11.77734375" style="4" customWidth="1"/>
    <col min="10" max="10" width="45.77734375" style="4" customWidth="1"/>
    <col min="11" max="11" width="11.77734375" style="4" customWidth="1"/>
    <col min="12" max="12" width="45.77734375" style="4" customWidth="1"/>
    <col min="13" max="13" width="11.77734375" style="4" customWidth="1"/>
    <col min="14" max="14" width="45.77734375" style="4" customWidth="1"/>
    <col min="15" max="15" width="11.77734375" style="4" customWidth="1"/>
    <col min="16" max="16" width="45.77734375" style="4" customWidth="1"/>
    <col min="17" max="17" width="11.77734375" style="4" customWidth="1"/>
    <col min="18" max="18" width="9.21875" style="4"/>
    <col min="19" max="19" width="80.77734375" style="24" bestFit="1" customWidth="1"/>
    <col min="20" max="20" width="47.21875" style="4" customWidth="1"/>
    <col min="21" max="21" width="19.44140625" style="4" customWidth="1"/>
    <col min="22" max="16384" width="9.21875" style="4"/>
  </cols>
  <sheetData>
    <row r="2" spans="1:21" ht="20.399999999999999">
      <c r="A2" s="1"/>
      <c r="B2" s="2" t="s">
        <v>0</v>
      </c>
      <c r="C2" s="3"/>
      <c r="D2" s="2" t="s">
        <v>411</v>
      </c>
      <c r="E2" s="3"/>
      <c r="F2" s="2" t="s">
        <v>412</v>
      </c>
      <c r="G2" s="3"/>
      <c r="H2" s="2" t="s">
        <v>413</v>
      </c>
      <c r="I2" s="3"/>
      <c r="J2" s="2" t="s">
        <v>414</v>
      </c>
      <c r="K2" s="3"/>
      <c r="L2" s="2" t="s">
        <v>415</v>
      </c>
      <c r="M2" s="3"/>
      <c r="N2" s="2" t="s">
        <v>416</v>
      </c>
      <c r="O2" s="2"/>
      <c r="P2" s="2" t="s">
        <v>417</v>
      </c>
      <c r="Q2" s="3"/>
      <c r="S2" s="1"/>
      <c r="T2" s="2" t="s">
        <v>418</v>
      </c>
      <c r="U2" s="3"/>
    </row>
    <row r="3" spans="1:21" ht="15.6">
      <c r="A3" s="5" t="s">
        <v>1</v>
      </c>
      <c r="B3" s="6"/>
      <c r="C3" s="7" t="s">
        <v>2</v>
      </c>
      <c r="D3" s="6"/>
      <c r="E3" s="7" t="s">
        <v>2</v>
      </c>
      <c r="F3" s="6"/>
      <c r="G3" s="7" t="s">
        <v>2</v>
      </c>
      <c r="H3" s="6"/>
      <c r="I3" s="7" t="s">
        <v>2</v>
      </c>
      <c r="J3" s="6"/>
      <c r="K3" s="7" t="s">
        <v>2</v>
      </c>
      <c r="L3" s="6"/>
      <c r="M3" s="7" t="s">
        <v>2</v>
      </c>
      <c r="N3" s="7"/>
      <c r="O3" s="7" t="s">
        <v>2</v>
      </c>
      <c r="P3" s="6"/>
      <c r="Q3" s="7" t="s">
        <v>2</v>
      </c>
      <c r="S3" s="5" t="s">
        <v>1</v>
      </c>
      <c r="T3" s="6"/>
      <c r="U3" s="7" t="s">
        <v>2</v>
      </c>
    </row>
    <row r="4" spans="1:21" ht="39" customHeight="1">
      <c r="A4" s="8" t="s">
        <v>3</v>
      </c>
      <c r="B4" s="10"/>
      <c r="C4" s="10"/>
      <c r="D4" s="10"/>
      <c r="E4" s="10"/>
      <c r="F4" s="10"/>
      <c r="G4" s="10"/>
      <c r="H4" s="10"/>
      <c r="I4" s="10"/>
      <c r="J4" s="10"/>
      <c r="K4" s="10"/>
      <c r="L4" s="10"/>
      <c r="M4" s="10"/>
      <c r="N4" s="10"/>
      <c r="O4" s="10"/>
      <c r="P4" s="10"/>
      <c r="Q4" s="10"/>
      <c r="S4" s="8" t="s">
        <v>3</v>
      </c>
      <c r="T4" s="9" t="s">
        <v>4</v>
      </c>
      <c r="U4" s="10"/>
    </row>
    <row r="5" spans="1:21" ht="20.25" customHeight="1">
      <c r="A5" s="11" t="s">
        <v>5</v>
      </c>
      <c r="B5" s="9" t="s">
        <v>419</v>
      </c>
      <c r="C5" s="9"/>
      <c r="D5" s="9" t="s">
        <v>419</v>
      </c>
      <c r="E5" s="9"/>
      <c r="F5" s="9" t="s">
        <v>419</v>
      </c>
      <c r="G5" s="9"/>
      <c r="H5" s="9" t="s">
        <v>419</v>
      </c>
      <c r="I5" s="9"/>
      <c r="J5" s="9" t="s">
        <v>419</v>
      </c>
      <c r="K5" s="9"/>
      <c r="L5" s="9" t="s">
        <v>419</v>
      </c>
      <c r="M5" s="9"/>
      <c r="N5" s="9" t="s">
        <v>419</v>
      </c>
      <c r="O5" s="9"/>
      <c r="P5" s="9" t="s">
        <v>419</v>
      </c>
      <c r="Q5" s="9"/>
      <c r="S5" s="11" t="s">
        <v>5</v>
      </c>
      <c r="T5" s="9" t="s">
        <v>172</v>
      </c>
      <c r="U5" s="9"/>
    </row>
    <row r="6" spans="1:21" ht="20.25" customHeight="1">
      <c r="A6" s="11" t="s">
        <v>8</v>
      </c>
      <c r="B6" s="12"/>
      <c r="C6" s="12"/>
      <c r="D6" s="12"/>
      <c r="E6" s="12"/>
      <c r="F6" s="12"/>
      <c r="G6" s="12"/>
      <c r="H6" s="12"/>
      <c r="I6" s="12"/>
      <c r="J6" s="12"/>
      <c r="K6" s="12"/>
      <c r="L6" s="12"/>
      <c r="M6" s="12"/>
      <c r="N6" s="13" t="s">
        <v>419</v>
      </c>
      <c r="O6" s="9"/>
      <c r="P6" s="12"/>
      <c r="Q6" s="12"/>
      <c r="S6" s="11" t="s">
        <v>8</v>
      </c>
      <c r="T6" s="14"/>
      <c r="U6" s="14"/>
    </row>
    <row r="7" spans="1:21" ht="15.6">
      <c r="A7" s="15" t="s">
        <v>9</v>
      </c>
      <c r="B7" s="16"/>
      <c r="C7" s="12"/>
      <c r="D7" s="12"/>
      <c r="E7" s="12"/>
      <c r="F7" s="12"/>
      <c r="G7" s="12"/>
      <c r="H7" s="12"/>
      <c r="I7" s="12"/>
      <c r="J7" s="12"/>
      <c r="K7" s="12"/>
      <c r="L7" s="12"/>
      <c r="M7" s="12"/>
      <c r="N7" s="12"/>
      <c r="O7" s="12"/>
      <c r="P7" s="12"/>
      <c r="Q7" s="12"/>
      <c r="S7" s="15" t="s">
        <v>9</v>
      </c>
      <c r="T7" s="525"/>
      <c r="U7" s="14"/>
    </row>
    <row r="8" spans="1:21" ht="28.8">
      <c r="A8" s="17" t="s">
        <v>10</v>
      </c>
      <c r="B8" s="9"/>
      <c r="C8" s="9"/>
      <c r="D8" s="9"/>
      <c r="E8" s="9"/>
      <c r="F8" s="9"/>
      <c r="G8" s="9"/>
      <c r="H8" s="9"/>
      <c r="I8" s="9"/>
      <c r="J8" s="9"/>
      <c r="K8" s="9"/>
      <c r="L8" s="9"/>
      <c r="M8" s="9"/>
      <c r="N8" s="9"/>
      <c r="O8" s="9"/>
      <c r="P8" s="9"/>
      <c r="Q8" s="9"/>
      <c r="S8" s="17" t="s">
        <v>10</v>
      </c>
      <c r="T8" s="9" t="s">
        <v>11</v>
      </c>
      <c r="U8" s="9"/>
    </row>
    <row r="9" spans="1:21" ht="28.8">
      <c r="A9" s="17" t="s">
        <v>12</v>
      </c>
      <c r="B9" s="9"/>
      <c r="C9" s="9"/>
      <c r="D9" s="9"/>
      <c r="E9" s="9"/>
      <c r="F9" s="9"/>
      <c r="G9" s="9"/>
      <c r="H9" s="9"/>
      <c r="I9" s="9"/>
      <c r="J9" s="9"/>
      <c r="K9" s="9"/>
      <c r="L9" s="9"/>
      <c r="M9" s="9"/>
      <c r="N9" s="9"/>
      <c r="O9" s="9"/>
      <c r="P9" s="9"/>
      <c r="Q9" s="9"/>
      <c r="S9" s="17" t="s">
        <v>12</v>
      </c>
      <c r="T9" s="9" t="s">
        <v>13</v>
      </c>
      <c r="U9" s="9"/>
    </row>
    <row r="10" spans="1:21" ht="131.25" customHeight="1">
      <c r="A10" s="17" t="s">
        <v>14</v>
      </c>
      <c r="B10" s="9"/>
      <c r="C10" s="9"/>
      <c r="D10" s="9"/>
      <c r="E10" s="9"/>
      <c r="F10" s="9"/>
      <c r="G10" s="9"/>
      <c r="H10" s="9"/>
      <c r="I10" s="9"/>
      <c r="J10" s="9"/>
      <c r="K10" s="9"/>
      <c r="L10" s="9"/>
      <c r="M10" s="9"/>
      <c r="N10" s="9"/>
      <c r="O10" s="9"/>
      <c r="P10" s="9"/>
      <c r="Q10" s="9"/>
      <c r="S10" s="17" t="s">
        <v>14</v>
      </c>
      <c r="T10" s="9" t="s">
        <v>15</v>
      </c>
      <c r="U10" s="9"/>
    </row>
    <row r="11" spans="1:21" ht="15.75" customHeight="1">
      <c r="A11" s="15" t="s">
        <v>17</v>
      </c>
      <c r="B11" s="16"/>
      <c r="C11" s="12"/>
      <c r="D11" s="12"/>
      <c r="E11" s="12"/>
      <c r="F11" s="12"/>
      <c r="G11" s="12"/>
      <c r="H11" s="12"/>
      <c r="I11" s="12"/>
      <c r="J11" s="12"/>
      <c r="K11" s="12"/>
      <c r="L11" s="12"/>
      <c r="M11" s="12"/>
      <c r="N11" s="12"/>
      <c r="O11" s="12"/>
      <c r="P11" s="12"/>
      <c r="Q11" s="12"/>
      <c r="S11" s="15" t="s">
        <v>17</v>
      </c>
      <c r="T11" s="14"/>
      <c r="U11" s="14"/>
    </row>
    <row r="12" spans="1:21" ht="15.75" customHeight="1">
      <c r="A12" s="17" t="s">
        <v>18</v>
      </c>
      <c r="B12" s="9"/>
      <c r="C12" s="9"/>
      <c r="D12" s="9"/>
      <c r="E12" s="9"/>
      <c r="F12" s="9"/>
      <c r="G12" s="9"/>
      <c r="H12" s="9"/>
      <c r="I12" s="9"/>
      <c r="J12" s="9"/>
      <c r="K12" s="9"/>
      <c r="L12" s="9"/>
      <c r="M12" s="9"/>
      <c r="N12" s="9"/>
      <c r="O12" s="9"/>
      <c r="P12" s="9"/>
      <c r="Q12" s="9"/>
      <c r="S12" s="17" t="s">
        <v>18</v>
      </c>
      <c r="T12" s="10" t="s">
        <v>20</v>
      </c>
      <c r="U12" s="9"/>
    </row>
    <row r="13" spans="1:21" ht="15.75" customHeight="1">
      <c r="A13" s="17" t="s">
        <v>21</v>
      </c>
      <c r="B13" s="9"/>
      <c r="C13" s="9"/>
      <c r="D13" s="9"/>
      <c r="E13" s="9"/>
      <c r="F13" s="9"/>
      <c r="G13" s="9"/>
      <c r="H13" s="9"/>
      <c r="I13" s="9"/>
      <c r="J13" s="9"/>
      <c r="K13" s="9"/>
      <c r="L13" s="9"/>
      <c r="M13" s="9"/>
      <c r="N13" s="9"/>
      <c r="O13" s="9"/>
      <c r="P13" s="9"/>
      <c r="Q13" s="9"/>
      <c r="S13" s="17" t="s">
        <v>21</v>
      </c>
      <c r="T13" s="10" t="s">
        <v>20</v>
      </c>
      <c r="U13" s="9"/>
    </row>
    <row r="14" spans="1:21" ht="15.75" customHeight="1">
      <c r="A14" s="17" t="s">
        <v>23</v>
      </c>
      <c r="B14" s="9"/>
      <c r="C14" s="9"/>
      <c r="D14" s="9"/>
      <c r="E14" s="9"/>
      <c r="F14" s="9"/>
      <c r="G14" s="9"/>
      <c r="H14" s="9"/>
      <c r="I14" s="9"/>
      <c r="J14" s="9"/>
      <c r="K14" s="9"/>
      <c r="L14" s="9"/>
      <c r="M14" s="9"/>
      <c r="N14" s="9"/>
      <c r="O14" s="9"/>
      <c r="P14" s="9"/>
      <c r="Q14" s="9"/>
      <c r="S14" s="17" t="s">
        <v>23</v>
      </c>
      <c r="T14" s="10" t="s">
        <v>20</v>
      </c>
      <c r="U14" s="9"/>
    </row>
    <row r="15" spans="1:21" ht="15.75" customHeight="1">
      <c r="A15" s="17" t="s">
        <v>25</v>
      </c>
      <c r="B15" s="9"/>
      <c r="C15" s="9"/>
      <c r="D15" s="9"/>
      <c r="E15" s="9"/>
      <c r="F15" s="9"/>
      <c r="G15" s="9"/>
      <c r="H15" s="9"/>
      <c r="I15" s="9"/>
      <c r="J15" s="9"/>
      <c r="K15" s="9"/>
      <c r="L15" s="9"/>
      <c r="M15" s="9"/>
      <c r="N15" s="9"/>
      <c r="O15" s="9"/>
      <c r="P15" s="9"/>
      <c r="Q15" s="9"/>
      <c r="S15" s="17" t="s">
        <v>25</v>
      </c>
      <c r="T15" s="10" t="s">
        <v>20</v>
      </c>
      <c r="U15" s="9"/>
    </row>
    <row r="16" spans="1:21" ht="15.75" customHeight="1">
      <c r="A16" s="17" t="s">
        <v>27</v>
      </c>
      <c r="B16" s="9"/>
      <c r="C16" s="9"/>
      <c r="D16" s="9"/>
      <c r="E16" s="9"/>
      <c r="F16" s="9"/>
      <c r="G16" s="9"/>
      <c r="H16" s="9"/>
      <c r="I16" s="9"/>
      <c r="J16" s="9"/>
      <c r="K16" s="9"/>
      <c r="L16" s="9"/>
      <c r="M16" s="9"/>
      <c r="N16" s="9"/>
      <c r="O16" s="9"/>
      <c r="P16" s="9"/>
      <c r="Q16" s="9"/>
      <c r="S16" s="17" t="s">
        <v>27</v>
      </c>
      <c r="T16" s="10" t="s">
        <v>20</v>
      </c>
      <c r="U16" s="9"/>
    </row>
    <row r="17" spans="1:21" ht="15.75" customHeight="1">
      <c r="A17" s="17" t="s">
        <v>28</v>
      </c>
      <c r="B17" s="9"/>
      <c r="C17" s="9"/>
      <c r="D17" s="9"/>
      <c r="E17" s="9"/>
      <c r="F17" s="9"/>
      <c r="G17" s="9"/>
      <c r="H17" s="9"/>
      <c r="I17" s="9"/>
      <c r="J17" s="9"/>
      <c r="K17" s="9"/>
      <c r="L17" s="9"/>
      <c r="M17" s="9"/>
      <c r="N17" s="9"/>
      <c r="O17" s="9"/>
      <c r="P17" s="9"/>
      <c r="Q17" s="9"/>
      <c r="S17" s="17" t="s">
        <v>28</v>
      </c>
      <c r="T17" s="10" t="s">
        <v>20</v>
      </c>
      <c r="U17" s="9"/>
    </row>
    <row r="18" spans="1:21">
      <c r="A18" s="18" t="s">
        <v>29</v>
      </c>
      <c r="B18" s="12"/>
      <c r="C18" s="12"/>
      <c r="D18" s="12"/>
      <c r="E18" s="12"/>
      <c r="F18" s="12"/>
      <c r="G18" s="12"/>
      <c r="H18" s="9"/>
      <c r="I18" s="9"/>
      <c r="J18" s="12"/>
      <c r="K18" s="12"/>
      <c r="L18" s="12"/>
      <c r="M18" s="12"/>
      <c r="N18" s="12"/>
      <c r="O18" s="12"/>
      <c r="P18" s="12"/>
      <c r="Q18" s="12"/>
      <c r="S18" s="18" t="s">
        <v>29</v>
      </c>
      <c r="T18" s="14"/>
      <c r="U18" s="14"/>
    </row>
    <row r="19" spans="1:21" ht="72">
      <c r="A19" s="13" t="s">
        <v>30</v>
      </c>
      <c r="B19" s="12"/>
      <c r="C19" s="19" t="s">
        <v>723</v>
      </c>
      <c r="D19" s="12"/>
      <c r="E19" s="12"/>
      <c r="F19" s="12"/>
      <c r="G19" s="12"/>
      <c r="H19" s="12"/>
      <c r="I19" s="12"/>
      <c r="J19" s="12"/>
      <c r="K19" s="12"/>
      <c r="L19" s="12"/>
      <c r="M19" s="12"/>
      <c r="N19" s="12"/>
      <c r="O19" s="12"/>
      <c r="P19" s="12"/>
      <c r="Q19" s="12"/>
      <c r="S19" s="13" t="s">
        <v>30</v>
      </c>
      <c r="T19" s="14"/>
      <c r="U19" s="9" t="s">
        <v>422</v>
      </c>
    </row>
    <row r="20" spans="1:21">
      <c r="A20" s="18" t="s">
        <v>14</v>
      </c>
      <c r="B20" s="9"/>
      <c r="C20" s="9"/>
      <c r="D20" s="12"/>
      <c r="E20" s="12"/>
      <c r="F20" s="12"/>
      <c r="G20" s="12"/>
      <c r="H20" s="12"/>
      <c r="I20" s="12"/>
      <c r="J20" s="12"/>
      <c r="K20" s="12"/>
      <c r="L20" s="12"/>
      <c r="M20" s="12"/>
      <c r="N20" s="12"/>
      <c r="O20" s="12"/>
      <c r="P20" s="12"/>
      <c r="Q20" s="12"/>
      <c r="S20" s="18" t="s">
        <v>14</v>
      </c>
      <c r="T20" s="9"/>
      <c r="U20" s="9"/>
    </row>
    <row r="21" spans="1:21">
      <c r="A21" s="20" t="s">
        <v>31</v>
      </c>
      <c r="B21" s="9">
        <v>120</v>
      </c>
      <c r="C21" s="9"/>
      <c r="D21" s="12"/>
      <c r="E21" s="12"/>
      <c r="F21" s="12"/>
      <c r="G21" s="12"/>
      <c r="H21" s="12"/>
      <c r="I21" s="12"/>
      <c r="J21" s="12"/>
      <c r="K21" s="12"/>
      <c r="L21" s="12"/>
      <c r="M21" s="12"/>
      <c r="N21" s="12"/>
      <c r="O21" s="12"/>
      <c r="P21" s="12"/>
      <c r="Q21" s="12"/>
      <c r="S21" s="20" t="s">
        <v>31</v>
      </c>
      <c r="T21" s="9">
        <v>100</v>
      </c>
      <c r="U21" s="9"/>
    </row>
    <row r="22" spans="1:21">
      <c r="A22" s="20" t="s">
        <v>32</v>
      </c>
      <c r="B22" s="9"/>
      <c r="C22" s="9"/>
      <c r="D22" s="12"/>
      <c r="E22" s="12"/>
      <c r="F22" s="12"/>
      <c r="G22" s="12"/>
      <c r="H22" s="12"/>
      <c r="I22" s="12"/>
      <c r="J22" s="12"/>
      <c r="K22" s="12"/>
      <c r="L22" s="12"/>
      <c r="M22" s="12"/>
      <c r="N22" s="12"/>
      <c r="O22" s="12"/>
      <c r="P22" s="12"/>
      <c r="Q22" s="12"/>
      <c r="S22" s="20" t="s">
        <v>32</v>
      </c>
      <c r="T22" s="9">
        <v>100</v>
      </c>
      <c r="U22" s="9"/>
    </row>
    <row r="23" spans="1:21">
      <c r="A23" s="20" t="s">
        <v>33</v>
      </c>
      <c r="B23" s="9">
        <v>90</v>
      </c>
      <c r="C23" s="9"/>
      <c r="D23" s="12"/>
      <c r="E23" s="12"/>
      <c r="F23" s="12"/>
      <c r="G23" s="12"/>
      <c r="H23" s="12"/>
      <c r="I23" s="12"/>
      <c r="J23" s="12"/>
      <c r="K23" s="12"/>
      <c r="L23" s="12"/>
      <c r="M23" s="12"/>
      <c r="N23" s="12"/>
      <c r="O23" s="12"/>
      <c r="P23" s="12"/>
      <c r="Q23" s="12"/>
      <c r="S23" s="20" t="s">
        <v>33</v>
      </c>
      <c r="T23" s="9">
        <v>100</v>
      </c>
      <c r="U23" s="9"/>
    </row>
    <row r="24" spans="1:21">
      <c r="A24" s="20" t="s">
        <v>34</v>
      </c>
      <c r="B24" s="9">
        <v>120</v>
      </c>
      <c r="C24" s="9"/>
      <c r="D24" s="12"/>
      <c r="E24" s="12"/>
      <c r="F24" s="12"/>
      <c r="G24" s="12"/>
      <c r="H24" s="12"/>
      <c r="I24" s="12"/>
      <c r="J24" s="12"/>
      <c r="K24" s="12"/>
      <c r="L24" s="12"/>
      <c r="M24" s="12"/>
      <c r="N24" s="12"/>
      <c r="O24" s="12"/>
      <c r="P24" s="12"/>
      <c r="Q24" s="12"/>
      <c r="S24" s="20" t="s">
        <v>34</v>
      </c>
      <c r="T24" s="526" t="s">
        <v>20</v>
      </c>
      <c r="U24" s="9"/>
    </row>
    <row r="25" spans="1:21">
      <c r="A25" s="18" t="s">
        <v>12</v>
      </c>
      <c r="B25" s="9"/>
      <c r="C25" s="9"/>
      <c r="D25" s="12"/>
      <c r="E25" s="12"/>
      <c r="F25" s="12"/>
      <c r="G25" s="12"/>
      <c r="H25" s="12"/>
      <c r="I25" s="12"/>
      <c r="J25" s="12"/>
      <c r="K25" s="12"/>
      <c r="L25" s="12"/>
      <c r="M25" s="12"/>
      <c r="N25" s="12"/>
      <c r="O25" s="12"/>
      <c r="P25" s="12"/>
      <c r="Q25" s="12"/>
      <c r="S25" s="18" t="s">
        <v>12</v>
      </c>
      <c r="T25" s="9"/>
      <c r="U25" s="9"/>
    </row>
    <row r="26" spans="1:21">
      <c r="A26" s="20" t="s">
        <v>31</v>
      </c>
      <c r="B26" s="9">
        <v>90</v>
      </c>
      <c r="C26" s="9"/>
      <c r="D26" s="12"/>
      <c r="E26" s="12"/>
      <c r="F26" s="12"/>
      <c r="G26" s="12"/>
      <c r="H26" s="12"/>
      <c r="I26" s="12"/>
      <c r="J26" s="12"/>
      <c r="K26" s="12"/>
      <c r="L26" s="12"/>
      <c r="M26" s="12"/>
      <c r="N26" s="12"/>
      <c r="O26" s="12"/>
      <c r="P26" s="12"/>
      <c r="Q26" s="12"/>
      <c r="S26" s="20" t="s">
        <v>31</v>
      </c>
      <c r="T26" s="9">
        <v>70</v>
      </c>
      <c r="U26" s="9"/>
    </row>
    <row r="27" spans="1:21">
      <c r="A27" s="20" t="s">
        <v>32</v>
      </c>
      <c r="B27" s="9"/>
      <c r="C27" s="9"/>
      <c r="D27" s="12"/>
      <c r="E27" s="12"/>
      <c r="F27" s="12"/>
      <c r="G27" s="12"/>
      <c r="H27" s="12"/>
      <c r="I27" s="12"/>
      <c r="J27" s="12"/>
      <c r="K27" s="12"/>
      <c r="L27" s="12"/>
      <c r="M27" s="12"/>
      <c r="N27" s="12"/>
      <c r="O27" s="12"/>
      <c r="P27" s="12"/>
      <c r="Q27" s="12"/>
      <c r="S27" s="20" t="s">
        <v>32</v>
      </c>
      <c r="T27" s="9">
        <v>70</v>
      </c>
      <c r="U27" s="9"/>
    </row>
    <row r="28" spans="1:21">
      <c r="A28" s="20" t="s">
        <v>33</v>
      </c>
      <c r="B28" s="9">
        <v>80</v>
      </c>
      <c r="C28" s="9"/>
      <c r="D28" s="12"/>
      <c r="E28" s="12"/>
      <c r="F28" s="12"/>
      <c r="G28" s="12"/>
      <c r="H28" s="12"/>
      <c r="I28" s="12"/>
      <c r="J28" s="12"/>
      <c r="K28" s="12"/>
      <c r="L28" s="12"/>
      <c r="M28" s="12"/>
      <c r="N28" s="12"/>
      <c r="O28" s="12"/>
      <c r="P28" s="12"/>
      <c r="Q28" s="12"/>
      <c r="S28" s="20" t="s">
        <v>33</v>
      </c>
      <c r="T28" s="9">
        <v>70</v>
      </c>
      <c r="U28" s="9"/>
    </row>
    <row r="29" spans="1:21">
      <c r="A29" s="20" t="s">
        <v>34</v>
      </c>
      <c r="B29" s="9">
        <v>90</v>
      </c>
      <c r="C29" s="9"/>
      <c r="D29" s="12"/>
      <c r="E29" s="12"/>
      <c r="F29" s="12"/>
      <c r="G29" s="12"/>
      <c r="H29" s="12"/>
      <c r="I29" s="12"/>
      <c r="J29" s="12"/>
      <c r="K29" s="12"/>
      <c r="L29" s="12"/>
      <c r="M29" s="12"/>
      <c r="N29" s="12"/>
      <c r="O29" s="12"/>
      <c r="P29" s="12"/>
      <c r="Q29" s="12"/>
      <c r="S29" s="20" t="s">
        <v>34</v>
      </c>
      <c r="T29" s="526" t="s">
        <v>20</v>
      </c>
      <c r="U29" s="9"/>
    </row>
    <row r="30" spans="1:21">
      <c r="A30" s="18" t="s">
        <v>10</v>
      </c>
      <c r="B30" s="9"/>
      <c r="C30" s="9"/>
      <c r="D30" s="12"/>
      <c r="E30" s="12"/>
      <c r="F30" s="12"/>
      <c r="G30" s="12"/>
      <c r="H30" s="12"/>
      <c r="I30" s="12"/>
      <c r="J30" s="12"/>
      <c r="K30" s="12"/>
      <c r="L30" s="12"/>
      <c r="M30" s="12"/>
      <c r="N30" s="12"/>
      <c r="O30" s="12"/>
      <c r="P30" s="12"/>
      <c r="Q30" s="12"/>
      <c r="S30" s="18" t="s">
        <v>10</v>
      </c>
      <c r="T30" s="9"/>
      <c r="U30" s="9"/>
    </row>
    <row r="31" spans="1:21">
      <c r="A31" s="20" t="s">
        <v>31</v>
      </c>
      <c r="B31" s="9">
        <v>50</v>
      </c>
      <c r="C31" s="9"/>
      <c r="D31" s="12"/>
      <c r="E31" s="12"/>
      <c r="F31" s="12"/>
      <c r="G31" s="12"/>
      <c r="H31" s="12"/>
      <c r="I31" s="12"/>
      <c r="J31" s="12"/>
      <c r="K31" s="12"/>
      <c r="L31" s="12"/>
      <c r="M31" s="12"/>
      <c r="N31" s="12"/>
      <c r="O31" s="12"/>
      <c r="P31" s="12"/>
      <c r="Q31" s="12"/>
      <c r="S31" s="20" t="s">
        <v>31</v>
      </c>
      <c r="T31" s="9">
        <v>50</v>
      </c>
      <c r="U31" s="9"/>
    </row>
    <row r="32" spans="1:21">
      <c r="A32" s="20" t="s">
        <v>32</v>
      </c>
      <c r="B32" s="9"/>
      <c r="C32" s="9"/>
      <c r="D32" s="12"/>
      <c r="E32" s="12"/>
      <c r="F32" s="12"/>
      <c r="G32" s="12"/>
      <c r="H32" s="12"/>
      <c r="I32" s="12"/>
      <c r="J32" s="12"/>
      <c r="K32" s="12"/>
      <c r="L32" s="12"/>
      <c r="M32" s="12"/>
      <c r="N32" s="12"/>
      <c r="O32" s="12"/>
      <c r="P32" s="12"/>
      <c r="Q32" s="12"/>
      <c r="S32" s="20" t="s">
        <v>32</v>
      </c>
      <c r="T32" s="9">
        <v>50</v>
      </c>
      <c r="U32" s="9"/>
    </row>
    <row r="33" spans="1:21">
      <c r="A33" s="20" t="s">
        <v>33</v>
      </c>
      <c r="B33" s="9">
        <v>50</v>
      </c>
      <c r="C33" s="9"/>
      <c r="D33" s="12"/>
      <c r="E33" s="12"/>
      <c r="F33" s="12"/>
      <c r="G33" s="12"/>
      <c r="H33" s="12"/>
      <c r="I33" s="12"/>
      <c r="J33" s="12"/>
      <c r="K33" s="12"/>
      <c r="L33" s="12"/>
      <c r="M33" s="12"/>
      <c r="N33" s="12"/>
      <c r="O33" s="12"/>
      <c r="P33" s="12"/>
      <c r="Q33" s="12"/>
      <c r="S33" s="20" t="s">
        <v>33</v>
      </c>
      <c r="T33" s="9">
        <v>50</v>
      </c>
      <c r="U33" s="9"/>
    </row>
    <row r="34" spans="1:21">
      <c r="A34" s="20" t="s">
        <v>34</v>
      </c>
      <c r="B34" s="9">
        <v>50</v>
      </c>
      <c r="C34" s="9"/>
      <c r="D34" s="12"/>
      <c r="E34" s="12"/>
      <c r="F34" s="12"/>
      <c r="G34" s="12"/>
      <c r="H34" s="12"/>
      <c r="I34" s="12"/>
      <c r="J34" s="12"/>
      <c r="K34" s="12"/>
      <c r="L34" s="12"/>
      <c r="M34" s="12"/>
      <c r="N34" s="12"/>
      <c r="O34" s="12"/>
      <c r="P34" s="12"/>
      <c r="Q34" s="12"/>
      <c r="S34" s="20" t="s">
        <v>34</v>
      </c>
      <c r="T34" s="526" t="s">
        <v>20</v>
      </c>
      <c r="U34" s="9"/>
    </row>
    <row r="35" spans="1:21" ht="15.75" customHeight="1">
      <c r="A35" s="18" t="s">
        <v>35</v>
      </c>
      <c r="B35" s="12"/>
      <c r="C35" s="12"/>
      <c r="D35" s="12"/>
      <c r="E35" s="12"/>
      <c r="F35" s="12"/>
      <c r="G35" s="12"/>
      <c r="H35" s="12"/>
      <c r="I35" s="12"/>
      <c r="J35" s="12"/>
      <c r="K35" s="12"/>
      <c r="L35" s="12"/>
      <c r="M35" s="12"/>
      <c r="N35" s="9"/>
      <c r="O35" s="9"/>
      <c r="P35" s="12"/>
      <c r="Q35" s="12"/>
      <c r="S35" s="18" t="s">
        <v>35</v>
      </c>
      <c r="T35" s="14"/>
      <c r="U35" s="14"/>
    </row>
    <row r="36" spans="1:21" ht="7.5" customHeight="1">
      <c r="A36" s="11"/>
      <c r="B36" s="21"/>
      <c r="C36" s="21"/>
      <c r="D36" s="21"/>
      <c r="E36" s="21"/>
      <c r="F36" s="21"/>
      <c r="G36" s="21"/>
      <c r="H36" s="21"/>
      <c r="I36" s="21"/>
      <c r="J36" s="21"/>
      <c r="K36" s="21"/>
      <c r="L36" s="21"/>
      <c r="M36" s="21"/>
      <c r="N36" s="21"/>
      <c r="O36" s="21"/>
      <c r="P36" s="21"/>
      <c r="Q36" s="21"/>
      <c r="S36" s="11"/>
      <c r="T36" s="21"/>
      <c r="U36" s="21"/>
    </row>
    <row r="37" spans="1:21" ht="15.6">
      <c r="A37" s="5" t="s">
        <v>36</v>
      </c>
      <c r="B37" s="6"/>
      <c r="C37" s="7" t="s">
        <v>2</v>
      </c>
      <c r="D37" s="6"/>
      <c r="E37" s="7" t="s">
        <v>2</v>
      </c>
      <c r="F37" s="6"/>
      <c r="G37" s="7" t="s">
        <v>2</v>
      </c>
      <c r="H37" s="6"/>
      <c r="I37" s="7" t="s">
        <v>2</v>
      </c>
      <c r="J37" s="6"/>
      <c r="K37" s="7" t="s">
        <v>2</v>
      </c>
      <c r="L37" s="6"/>
      <c r="M37" s="7" t="s">
        <v>2</v>
      </c>
      <c r="N37" s="7"/>
      <c r="O37" s="7" t="s">
        <v>2</v>
      </c>
      <c r="P37" s="6"/>
      <c r="Q37" s="7" t="s">
        <v>2</v>
      </c>
      <c r="S37" s="5" t="s">
        <v>36</v>
      </c>
      <c r="T37" s="6"/>
      <c r="U37" s="7" t="s">
        <v>2</v>
      </c>
    </row>
    <row r="38" spans="1:21">
      <c r="A38" s="11" t="s">
        <v>37</v>
      </c>
      <c r="B38" s="21" t="s">
        <v>419</v>
      </c>
      <c r="C38" s="21"/>
      <c r="D38" s="21" t="s">
        <v>419</v>
      </c>
      <c r="E38" s="21"/>
      <c r="F38" s="21" t="s">
        <v>419</v>
      </c>
      <c r="G38" s="21"/>
      <c r="H38" s="21" t="s">
        <v>419</v>
      </c>
      <c r="I38" s="21"/>
      <c r="J38" s="21" t="s">
        <v>419</v>
      </c>
      <c r="K38" s="21"/>
      <c r="L38" s="21" t="s">
        <v>419</v>
      </c>
      <c r="M38" s="21"/>
      <c r="N38" s="21" t="s">
        <v>419</v>
      </c>
      <c r="O38" s="21"/>
      <c r="P38" s="21" t="s">
        <v>419</v>
      </c>
      <c r="Q38" s="21"/>
      <c r="S38" s="11" t="s">
        <v>37</v>
      </c>
      <c r="T38" s="21" t="s">
        <v>38</v>
      </c>
      <c r="U38" s="21"/>
    </row>
    <row r="39" spans="1:21">
      <c r="A39" s="11" t="s">
        <v>39</v>
      </c>
      <c r="B39" s="21" t="s">
        <v>419</v>
      </c>
      <c r="C39" s="21"/>
      <c r="D39" s="21" t="s">
        <v>419</v>
      </c>
      <c r="E39" s="21"/>
      <c r="F39" s="21" t="s">
        <v>419</v>
      </c>
      <c r="G39" s="21"/>
      <c r="H39" s="21" t="s">
        <v>419</v>
      </c>
      <c r="I39" s="21"/>
      <c r="J39" s="21" t="s">
        <v>419</v>
      </c>
      <c r="K39" s="21"/>
      <c r="L39" s="21" t="s">
        <v>419</v>
      </c>
      <c r="M39" s="21"/>
      <c r="N39" s="12"/>
      <c r="O39" s="21"/>
      <c r="P39" s="21" t="s">
        <v>419</v>
      </c>
      <c r="Q39" s="21"/>
      <c r="S39" s="11" t="s">
        <v>39</v>
      </c>
      <c r="T39" s="21" t="s">
        <v>40</v>
      </c>
      <c r="U39" s="21"/>
    </row>
    <row r="40" spans="1:21">
      <c r="A40" s="8" t="s">
        <v>41</v>
      </c>
      <c r="B40" s="12"/>
      <c r="C40" s="12"/>
      <c r="D40" s="12"/>
      <c r="E40" s="12"/>
      <c r="F40" s="9"/>
      <c r="G40" s="9"/>
      <c r="H40" s="12"/>
      <c r="I40" s="12"/>
      <c r="J40" s="12"/>
      <c r="K40" s="12"/>
      <c r="L40" s="12"/>
      <c r="M40" s="12"/>
      <c r="N40" s="12"/>
      <c r="O40" s="12"/>
      <c r="P40" s="12"/>
      <c r="Q40" s="12"/>
      <c r="S40" s="8" t="s">
        <v>41</v>
      </c>
      <c r="T40" s="14"/>
      <c r="U40" s="14"/>
    </row>
    <row r="41" spans="1:21">
      <c r="A41" s="11" t="s">
        <v>42</v>
      </c>
      <c r="B41" s="9"/>
      <c r="C41" s="9"/>
      <c r="D41" s="9"/>
      <c r="E41" s="9"/>
      <c r="F41" s="9"/>
      <c r="G41" s="9"/>
      <c r="H41" s="9"/>
      <c r="I41" s="9"/>
      <c r="J41" s="9"/>
      <c r="K41" s="9"/>
      <c r="L41" s="9"/>
      <c r="M41" s="9"/>
      <c r="N41" s="9"/>
      <c r="O41" s="9"/>
      <c r="P41" s="9"/>
      <c r="Q41" s="9"/>
      <c r="S41" s="11" t="s">
        <v>42</v>
      </c>
      <c r="T41" s="9">
        <v>105600</v>
      </c>
      <c r="U41" s="9"/>
    </row>
    <row r="42" spans="1:21">
      <c r="A42" s="11" t="s">
        <v>44</v>
      </c>
      <c r="B42" s="9"/>
      <c r="C42" s="9"/>
      <c r="D42" s="9"/>
      <c r="E42" s="9"/>
      <c r="F42" s="9"/>
      <c r="G42" s="9"/>
      <c r="H42" s="9"/>
      <c r="I42" s="9"/>
      <c r="J42" s="9"/>
      <c r="K42" s="9"/>
      <c r="L42" s="9"/>
      <c r="M42" s="9"/>
      <c r="N42" s="9"/>
      <c r="O42" s="9"/>
      <c r="P42" s="9"/>
      <c r="Q42" s="9"/>
      <c r="S42" s="11" t="s">
        <v>44</v>
      </c>
      <c r="T42" s="9" t="s">
        <v>425</v>
      </c>
      <c r="U42" s="9"/>
    </row>
    <row r="43" spans="1:21" ht="15.6">
      <c r="A43" s="15" t="s">
        <v>46</v>
      </c>
      <c r="B43" s="12"/>
      <c r="C43" s="12"/>
      <c r="D43" s="12"/>
      <c r="E43" s="12"/>
      <c r="F43" s="12"/>
      <c r="G43" s="12"/>
      <c r="H43" s="12"/>
      <c r="I43" s="12"/>
      <c r="J43" s="12"/>
      <c r="K43" s="12"/>
      <c r="L43" s="12"/>
      <c r="M43" s="12"/>
      <c r="N43" s="12"/>
      <c r="O43" s="12"/>
      <c r="P43" s="12"/>
      <c r="Q43" s="12"/>
      <c r="S43" s="15" t="s">
        <v>46</v>
      </c>
      <c r="T43" s="14"/>
      <c r="U43" s="14"/>
    </row>
    <row r="44" spans="1:21" ht="28.8">
      <c r="A44" s="17" t="s">
        <v>47</v>
      </c>
      <c r="B44" s="9"/>
      <c r="C44" s="9"/>
      <c r="D44" s="9"/>
      <c r="E44" s="9"/>
      <c r="F44" s="9"/>
      <c r="G44" s="9"/>
      <c r="H44" s="9"/>
      <c r="I44" s="9"/>
      <c r="J44" s="9"/>
      <c r="K44" s="9"/>
      <c r="L44" s="9"/>
      <c r="M44" s="9"/>
      <c r="N44" s="9"/>
      <c r="O44" s="9"/>
      <c r="P44" s="9"/>
      <c r="Q44" s="9"/>
      <c r="S44" s="17" t="s">
        <v>47</v>
      </c>
      <c r="T44" s="9" t="s">
        <v>426</v>
      </c>
      <c r="U44" s="9"/>
    </row>
    <row r="45" spans="1:21" ht="15.6">
      <c r="A45" s="17" t="s">
        <v>49</v>
      </c>
      <c r="B45" s="9"/>
      <c r="C45" s="9"/>
      <c r="D45" s="9"/>
      <c r="E45" s="9"/>
      <c r="F45" s="9"/>
      <c r="G45" s="9"/>
      <c r="H45" s="9"/>
      <c r="I45" s="9"/>
      <c r="J45" s="9"/>
      <c r="K45" s="9"/>
      <c r="L45" s="9"/>
      <c r="M45" s="9"/>
      <c r="N45" s="9"/>
      <c r="O45" s="9"/>
      <c r="P45" s="9"/>
      <c r="Q45" s="9"/>
      <c r="S45" s="17" t="s">
        <v>49</v>
      </c>
      <c r="T45" s="9" t="s">
        <v>20</v>
      </c>
      <c r="U45" s="9"/>
    </row>
    <row r="46" spans="1:21" ht="28.8">
      <c r="A46" s="17" t="s">
        <v>50</v>
      </c>
      <c r="B46" s="9"/>
      <c r="C46" s="9"/>
      <c r="D46" s="9"/>
      <c r="E46" s="9"/>
      <c r="F46" s="14"/>
      <c r="G46" s="9"/>
      <c r="H46" s="9"/>
      <c r="I46" s="9"/>
      <c r="J46" s="9"/>
      <c r="K46" s="9"/>
      <c r="L46" s="9"/>
      <c r="M46" s="9"/>
      <c r="N46" s="9"/>
      <c r="O46" s="9"/>
      <c r="P46" s="9"/>
      <c r="Q46" s="9"/>
      <c r="S46" s="17" t="s">
        <v>50</v>
      </c>
      <c r="T46" s="9" t="s">
        <v>427</v>
      </c>
      <c r="U46" s="9"/>
    </row>
    <row r="47" spans="1:21" ht="15.6">
      <c r="A47" s="22" t="s">
        <v>52</v>
      </c>
      <c r="B47" s="12"/>
      <c r="C47" s="12"/>
      <c r="D47" s="12"/>
      <c r="E47" s="12"/>
      <c r="F47" s="12"/>
      <c r="G47" s="12"/>
      <c r="H47" s="12"/>
      <c r="I47" s="12"/>
      <c r="J47" s="12"/>
      <c r="K47" s="12"/>
      <c r="L47" s="12"/>
      <c r="M47" s="12"/>
      <c r="N47" s="12"/>
      <c r="O47" s="12"/>
      <c r="P47" s="12"/>
      <c r="Q47" s="12"/>
      <c r="S47" s="22" t="s">
        <v>52</v>
      </c>
      <c r="T47" s="14"/>
      <c r="U47" s="14"/>
    </row>
    <row r="48" spans="1:21">
      <c r="A48" s="18" t="s">
        <v>53</v>
      </c>
      <c r="B48" s="14"/>
      <c r="C48" s="14"/>
      <c r="D48" s="14"/>
      <c r="E48" s="14"/>
      <c r="F48" s="14"/>
      <c r="G48" s="14"/>
      <c r="H48" s="14"/>
      <c r="I48" s="14"/>
      <c r="J48" s="14"/>
      <c r="K48" s="14"/>
      <c r="L48" s="14"/>
      <c r="M48" s="14"/>
      <c r="N48" s="9"/>
      <c r="O48" s="9"/>
      <c r="P48" s="14"/>
      <c r="Q48" s="14"/>
      <c r="S48" s="18" t="s">
        <v>53</v>
      </c>
      <c r="T48" s="14"/>
      <c r="U48" s="14"/>
    </row>
    <row r="49" spans="1:21" ht="15.75" customHeight="1">
      <c r="A49" s="18" t="s">
        <v>54</v>
      </c>
      <c r="B49" s="12"/>
      <c r="C49" s="12"/>
      <c r="D49" s="12"/>
      <c r="E49" s="12"/>
      <c r="F49" s="12"/>
      <c r="G49" s="12"/>
      <c r="H49" s="12"/>
      <c r="I49" s="12"/>
      <c r="J49" s="12"/>
      <c r="K49" s="12"/>
      <c r="L49" s="12"/>
      <c r="M49" s="12"/>
      <c r="N49" s="12"/>
      <c r="O49" s="12"/>
      <c r="P49" s="12"/>
      <c r="Q49" s="12"/>
      <c r="S49" s="18" t="s">
        <v>54</v>
      </c>
      <c r="T49" s="14"/>
      <c r="U49" s="14"/>
    </row>
    <row r="50" spans="1:21" ht="15.75" customHeight="1">
      <c r="A50" s="20" t="s">
        <v>55</v>
      </c>
      <c r="B50" s="12"/>
      <c r="C50" s="12"/>
      <c r="D50" s="12"/>
      <c r="E50" s="12"/>
      <c r="F50" s="12"/>
      <c r="G50" s="12"/>
      <c r="H50" s="12"/>
      <c r="I50" s="12"/>
      <c r="J50" s="12"/>
      <c r="K50" s="12"/>
      <c r="L50" s="12"/>
      <c r="M50" s="12"/>
      <c r="N50" s="9"/>
      <c r="O50" s="9"/>
      <c r="P50" s="12"/>
      <c r="Q50" s="12"/>
      <c r="S50" s="20" t="s">
        <v>55</v>
      </c>
      <c r="T50" s="14"/>
      <c r="U50" s="14"/>
    </row>
    <row r="51" spans="1:21" ht="15.75" customHeight="1">
      <c r="A51" s="20" t="s">
        <v>56</v>
      </c>
      <c r="B51" s="12"/>
      <c r="C51" s="12"/>
      <c r="D51" s="12"/>
      <c r="E51" s="12"/>
      <c r="F51" s="12"/>
      <c r="G51" s="12"/>
      <c r="H51" s="12"/>
      <c r="I51" s="12"/>
      <c r="J51" s="12"/>
      <c r="K51" s="12"/>
      <c r="L51" s="12"/>
      <c r="M51" s="12"/>
      <c r="N51" s="9"/>
      <c r="O51" s="9"/>
      <c r="P51" s="12"/>
      <c r="Q51" s="12"/>
      <c r="S51" s="20" t="s">
        <v>56</v>
      </c>
      <c r="T51" s="14"/>
      <c r="U51" s="14"/>
    </row>
    <row r="52" spans="1:21" ht="28.8">
      <c r="A52" s="13" t="s">
        <v>57</v>
      </c>
      <c r="B52" s="14"/>
      <c r="C52" s="14"/>
      <c r="D52" s="14"/>
      <c r="E52" s="14"/>
      <c r="F52" s="14"/>
      <c r="G52" s="14"/>
      <c r="H52" s="14"/>
      <c r="I52" s="14"/>
      <c r="J52" s="14"/>
      <c r="K52" s="14"/>
      <c r="L52" s="14"/>
      <c r="M52" s="14"/>
      <c r="N52" s="9"/>
      <c r="O52" s="9"/>
      <c r="P52" s="14"/>
      <c r="Q52" s="14"/>
      <c r="S52" s="13" t="s">
        <v>57</v>
      </c>
      <c r="T52" s="14"/>
      <c r="U52" s="14"/>
    </row>
    <row r="53" spans="1:21" ht="7.5" customHeight="1">
      <c r="A53" s="11"/>
      <c r="B53" s="21"/>
      <c r="C53" s="21"/>
      <c r="D53" s="21"/>
      <c r="E53" s="21"/>
      <c r="F53" s="21"/>
      <c r="G53" s="21"/>
      <c r="H53" s="21"/>
      <c r="I53" s="21"/>
      <c r="J53" s="21"/>
      <c r="K53" s="21"/>
      <c r="L53" s="21"/>
      <c r="M53" s="21"/>
      <c r="N53" s="21"/>
      <c r="O53" s="21"/>
      <c r="P53" s="21"/>
      <c r="Q53" s="21"/>
      <c r="S53" s="11"/>
      <c r="T53" s="21"/>
      <c r="U53" s="21"/>
    </row>
    <row r="54" spans="1:21" ht="15.6">
      <c r="A54" s="5" t="s">
        <v>58</v>
      </c>
      <c r="B54" s="6"/>
      <c r="C54" s="7" t="s">
        <v>2</v>
      </c>
      <c r="D54" s="6"/>
      <c r="E54" s="7" t="s">
        <v>2</v>
      </c>
      <c r="F54" s="6"/>
      <c r="G54" s="7" t="s">
        <v>2</v>
      </c>
      <c r="H54" s="6"/>
      <c r="I54" s="7" t="s">
        <v>2</v>
      </c>
      <c r="J54" s="6"/>
      <c r="K54" s="7" t="s">
        <v>2</v>
      </c>
      <c r="L54" s="6"/>
      <c r="M54" s="7" t="s">
        <v>2</v>
      </c>
      <c r="N54" s="7"/>
      <c r="O54" s="7" t="s">
        <v>2</v>
      </c>
      <c r="P54" s="6"/>
      <c r="Q54" s="7" t="s">
        <v>2</v>
      </c>
      <c r="S54" s="5" t="s">
        <v>58</v>
      </c>
      <c r="T54" s="6"/>
      <c r="U54" s="7" t="s">
        <v>2</v>
      </c>
    </row>
    <row r="55" spans="1:21" ht="15.6">
      <c r="A55" s="15" t="s">
        <v>59</v>
      </c>
      <c r="B55" s="12"/>
      <c r="C55" s="12"/>
      <c r="D55" s="12"/>
      <c r="E55" s="12"/>
      <c r="F55" s="12"/>
      <c r="G55" s="12"/>
      <c r="H55" s="12"/>
      <c r="I55" s="12"/>
      <c r="J55" s="12"/>
      <c r="K55" s="12"/>
      <c r="L55" s="12"/>
      <c r="M55" s="12"/>
      <c r="N55" s="12"/>
      <c r="O55" s="12"/>
      <c r="P55" s="12"/>
      <c r="Q55" s="12"/>
      <c r="S55" s="15" t="s">
        <v>59</v>
      </c>
      <c r="T55" s="14"/>
      <c r="U55" s="14"/>
    </row>
    <row r="56" spans="1:21" ht="17.25" customHeight="1">
      <c r="A56" s="17" t="s">
        <v>60</v>
      </c>
      <c r="B56" s="23"/>
      <c r="C56" s="9"/>
      <c r="D56" s="23"/>
      <c r="E56" s="9"/>
      <c r="F56" s="23"/>
      <c r="G56" s="9"/>
      <c r="H56" s="23"/>
      <c r="I56" s="9"/>
      <c r="J56" s="23"/>
      <c r="K56" s="9"/>
      <c r="L56" s="23"/>
      <c r="M56" s="9"/>
      <c r="N56" s="9"/>
      <c r="O56" s="9"/>
      <c r="P56" s="23"/>
      <c r="Q56" s="9"/>
      <c r="S56" s="17" t="s">
        <v>60</v>
      </c>
      <c r="T56" s="9" t="s">
        <v>431</v>
      </c>
      <c r="U56" s="9"/>
    </row>
    <row r="57" spans="1:21" ht="15.6">
      <c r="A57" s="17" t="s">
        <v>62</v>
      </c>
      <c r="B57" s="9"/>
      <c r="C57" s="9"/>
      <c r="D57" s="9"/>
      <c r="E57" s="9"/>
      <c r="F57" s="9"/>
      <c r="G57" s="9"/>
      <c r="H57" s="9"/>
      <c r="I57" s="9"/>
      <c r="J57" s="9"/>
      <c r="K57" s="9"/>
      <c r="L57" s="9"/>
      <c r="M57" s="9"/>
      <c r="N57" s="9"/>
      <c r="O57" s="9"/>
      <c r="P57" s="9"/>
      <c r="Q57" s="9"/>
      <c r="S57" s="17" t="s">
        <v>62</v>
      </c>
      <c r="T57" s="9" t="s">
        <v>432</v>
      </c>
      <c r="U57" s="9"/>
    </row>
    <row r="58" spans="1:21" ht="15.6">
      <c r="A58" s="15" t="s">
        <v>64</v>
      </c>
      <c r="B58" s="12"/>
      <c r="C58" s="12"/>
      <c r="D58" s="12"/>
      <c r="E58" s="12"/>
      <c r="F58" s="12"/>
      <c r="G58" s="12"/>
      <c r="H58" s="12"/>
      <c r="I58" s="12"/>
      <c r="J58" s="12"/>
      <c r="K58" s="12"/>
      <c r="L58" s="12"/>
      <c r="M58" s="12"/>
      <c r="N58" s="12"/>
      <c r="O58" s="12"/>
      <c r="P58" s="12"/>
      <c r="Q58" s="12"/>
      <c r="S58" s="15" t="s">
        <v>64</v>
      </c>
      <c r="T58" s="14"/>
      <c r="U58" s="14"/>
    </row>
    <row r="59" spans="1:21" ht="15.6">
      <c r="A59" s="17" t="s">
        <v>10</v>
      </c>
      <c r="B59" s="9"/>
      <c r="C59" s="9"/>
      <c r="D59" s="9"/>
      <c r="E59" s="9"/>
      <c r="F59" s="9"/>
      <c r="G59" s="9"/>
      <c r="H59" s="9"/>
      <c r="I59" s="9"/>
      <c r="J59" s="9"/>
      <c r="K59" s="9"/>
      <c r="L59" s="9"/>
      <c r="M59" s="9"/>
      <c r="N59" s="9"/>
      <c r="O59" s="9"/>
      <c r="P59" s="9"/>
      <c r="Q59" s="9"/>
      <c r="S59" s="17" t="s">
        <v>10</v>
      </c>
      <c r="T59" s="9">
        <v>17</v>
      </c>
      <c r="U59" s="9"/>
    </row>
    <row r="60" spans="1:21" ht="15.6">
      <c r="A60" s="17" t="s">
        <v>12</v>
      </c>
      <c r="B60" s="9"/>
      <c r="C60" s="9"/>
      <c r="D60" s="9"/>
      <c r="E60" s="9"/>
      <c r="F60" s="9"/>
      <c r="G60" s="9"/>
      <c r="H60" s="9"/>
      <c r="I60" s="9"/>
      <c r="J60" s="9"/>
      <c r="K60" s="9"/>
      <c r="L60" s="9"/>
      <c r="M60" s="9"/>
      <c r="N60" s="9"/>
      <c r="O60" s="9"/>
      <c r="P60" s="9"/>
      <c r="Q60" s="9"/>
      <c r="S60" s="17" t="s">
        <v>12</v>
      </c>
      <c r="T60" s="9">
        <v>17</v>
      </c>
      <c r="U60" s="9"/>
    </row>
    <row r="61" spans="1:21" ht="15.6">
      <c r="A61" s="17" t="s">
        <v>14</v>
      </c>
      <c r="B61" s="9"/>
      <c r="C61" s="9"/>
      <c r="D61" s="9"/>
      <c r="E61" s="9"/>
      <c r="F61" s="9"/>
      <c r="G61" s="9"/>
      <c r="H61" s="9"/>
      <c r="I61" s="9"/>
      <c r="J61" s="9"/>
      <c r="K61" s="9"/>
      <c r="L61" s="9"/>
      <c r="M61" s="9"/>
      <c r="N61" s="9"/>
      <c r="O61" s="9"/>
      <c r="P61" s="9"/>
      <c r="Q61" s="9"/>
      <c r="S61" s="17" t="s">
        <v>14</v>
      </c>
      <c r="T61" s="9">
        <v>10</v>
      </c>
      <c r="U61" s="9"/>
    </row>
    <row r="62" spans="1:21" ht="15.6">
      <c r="A62" s="15" t="s">
        <v>65</v>
      </c>
      <c r="B62" s="14"/>
      <c r="C62" s="14"/>
      <c r="D62" s="14"/>
      <c r="E62" s="14"/>
      <c r="F62" s="14"/>
      <c r="G62" s="14"/>
      <c r="H62" s="14"/>
      <c r="I62" s="14"/>
      <c r="J62" s="14"/>
      <c r="K62" s="14"/>
      <c r="L62" s="14"/>
      <c r="M62" s="14"/>
      <c r="N62" s="14"/>
      <c r="O62" s="14"/>
      <c r="P62" s="14"/>
      <c r="Q62" s="14"/>
      <c r="S62" s="15" t="s">
        <v>65</v>
      </c>
      <c r="T62" s="14"/>
      <c r="U62" s="14"/>
    </row>
    <row r="63" spans="1:21" ht="15.6">
      <c r="A63" s="17" t="s">
        <v>10</v>
      </c>
      <c r="B63" s="9"/>
      <c r="C63" s="9"/>
      <c r="D63" s="9"/>
      <c r="E63" s="9"/>
      <c r="F63" s="9"/>
      <c r="G63" s="9"/>
      <c r="H63" s="9"/>
      <c r="I63" s="9"/>
      <c r="J63" s="9"/>
      <c r="K63" s="9"/>
      <c r="L63" s="9"/>
      <c r="M63" s="9"/>
      <c r="N63" s="9"/>
      <c r="O63" s="9"/>
      <c r="P63" s="9"/>
      <c r="Q63" s="9"/>
      <c r="S63" s="17" t="s">
        <v>10</v>
      </c>
      <c r="T63" s="299" t="s">
        <v>20</v>
      </c>
      <c r="U63" s="9"/>
    </row>
    <row r="64" spans="1:21" ht="15.6">
      <c r="A64" s="17" t="s">
        <v>12</v>
      </c>
      <c r="B64" s="9"/>
      <c r="C64" s="9"/>
      <c r="D64" s="9"/>
      <c r="E64" s="9"/>
      <c r="F64" s="9"/>
      <c r="G64" s="9"/>
      <c r="H64" s="9"/>
      <c r="I64" s="9"/>
      <c r="J64" s="9"/>
      <c r="K64" s="9"/>
      <c r="L64" s="9"/>
      <c r="M64" s="9"/>
      <c r="N64" s="9"/>
      <c r="O64" s="9"/>
      <c r="P64" s="9"/>
      <c r="Q64" s="9"/>
      <c r="S64" s="17" t="s">
        <v>12</v>
      </c>
      <c r="T64" s="299" t="s">
        <v>20</v>
      </c>
      <c r="U64" s="9"/>
    </row>
    <row r="65" spans="1:21" ht="15.6">
      <c r="A65" s="17" t="s">
        <v>14</v>
      </c>
      <c r="B65" s="9"/>
      <c r="C65" s="9"/>
      <c r="D65" s="9"/>
      <c r="E65" s="9"/>
      <c r="F65" s="9"/>
      <c r="G65" s="9"/>
      <c r="H65" s="9"/>
      <c r="I65" s="9"/>
      <c r="J65" s="9"/>
      <c r="K65" s="9"/>
      <c r="L65" s="9"/>
      <c r="M65" s="9"/>
      <c r="N65" s="9"/>
      <c r="O65" s="9"/>
      <c r="P65" s="9"/>
      <c r="Q65" s="9"/>
      <c r="S65" s="17" t="s">
        <v>14</v>
      </c>
      <c r="T65" s="299" t="s">
        <v>20</v>
      </c>
      <c r="U65" s="9"/>
    </row>
    <row r="66" spans="1:21" ht="15.6">
      <c r="A66" s="17" t="s">
        <v>18</v>
      </c>
      <c r="B66" s="9"/>
      <c r="C66" s="9"/>
      <c r="D66" s="9"/>
      <c r="E66" s="9"/>
      <c r="F66" s="9"/>
      <c r="G66" s="9"/>
      <c r="H66" s="9"/>
      <c r="I66" s="9"/>
      <c r="J66" s="9"/>
      <c r="K66" s="9"/>
      <c r="L66" s="9"/>
      <c r="M66" s="9"/>
      <c r="N66" s="9"/>
      <c r="O66" s="9"/>
      <c r="P66" s="9"/>
      <c r="Q66" s="9"/>
      <c r="S66" s="17" t="s">
        <v>18</v>
      </c>
      <c r="T66" s="299" t="s">
        <v>20</v>
      </c>
      <c r="U66" s="9"/>
    </row>
    <row r="67" spans="1:21" ht="15.6">
      <c r="A67" s="17" t="s">
        <v>21</v>
      </c>
      <c r="B67" s="9"/>
      <c r="C67" s="9"/>
      <c r="D67" s="9"/>
      <c r="E67" s="9"/>
      <c r="F67" s="9"/>
      <c r="G67" s="9"/>
      <c r="H67" s="9"/>
      <c r="I67" s="9"/>
      <c r="J67" s="9"/>
      <c r="K67" s="9"/>
      <c r="L67" s="9"/>
      <c r="M67" s="9"/>
      <c r="N67" s="9"/>
      <c r="O67" s="9"/>
      <c r="P67" s="9"/>
      <c r="Q67" s="9"/>
      <c r="S67" s="17" t="s">
        <v>21</v>
      </c>
      <c r="T67" s="299" t="s">
        <v>20</v>
      </c>
      <c r="U67" s="9"/>
    </row>
    <row r="68" spans="1:21" ht="15.6">
      <c r="A68" s="17" t="s">
        <v>23</v>
      </c>
      <c r="B68" s="9"/>
      <c r="C68" s="9"/>
      <c r="D68" s="9"/>
      <c r="E68" s="9"/>
      <c r="F68" s="9"/>
      <c r="G68" s="9"/>
      <c r="H68" s="9"/>
      <c r="I68" s="9"/>
      <c r="J68" s="9"/>
      <c r="K68" s="9"/>
      <c r="L68" s="9"/>
      <c r="M68" s="9"/>
      <c r="N68" s="9"/>
      <c r="O68" s="9"/>
      <c r="P68" s="9"/>
      <c r="Q68" s="9"/>
      <c r="S68" s="17" t="s">
        <v>23</v>
      </c>
      <c r="T68" s="299" t="s">
        <v>20</v>
      </c>
      <c r="U68" s="9"/>
    </row>
    <row r="69" spans="1:21" ht="15.6">
      <c r="A69" s="17" t="s">
        <v>25</v>
      </c>
      <c r="B69" s="9"/>
      <c r="C69" s="9"/>
      <c r="D69" s="9"/>
      <c r="E69" s="9"/>
      <c r="F69" s="9"/>
      <c r="G69" s="9"/>
      <c r="H69" s="9"/>
      <c r="I69" s="9"/>
      <c r="J69" s="9"/>
      <c r="K69" s="9"/>
      <c r="L69" s="9"/>
      <c r="M69" s="9"/>
      <c r="N69" s="9"/>
      <c r="O69" s="9"/>
      <c r="P69" s="9"/>
      <c r="Q69" s="9"/>
      <c r="S69" s="17" t="s">
        <v>25</v>
      </c>
      <c r="T69" s="299" t="s">
        <v>20</v>
      </c>
      <c r="U69" s="9"/>
    </row>
    <row r="70" spans="1:21" ht="15.6">
      <c r="A70" s="17" t="s">
        <v>27</v>
      </c>
      <c r="B70" s="9"/>
      <c r="C70" s="9"/>
      <c r="D70" s="9"/>
      <c r="E70" s="9"/>
      <c r="F70" s="9"/>
      <c r="G70" s="9"/>
      <c r="H70" s="9"/>
      <c r="I70" s="9"/>
      <c r="J70" s="9"/>
      <c r="K70" s="9"/>
      <c r="L70" s="9"/>
      <c r="M70" s="9"/>
      <c r="N70" s="9"/>
      <c r="O70" s="9"/>
      <c r="P70" s="9"/>
      <c r="Q70" s="9"/>
      <c r="S70" s="17" t="s">
        <v>27</v>
      </c>
      <c r="T70" s="299" t="s">
        <v>20</v>
      </c>
      <c r="U70" s="9"/>
    </row>
    <row r="71" spans="1:21" ht="15.6">
      <c r="A71" s="17" t="s">
        <v>28</v>
      </c>
      <c r="B71" s="9"/>
      <c r="C71" s="9"/>
      <c r="D71" s="9"/>
      <c r="E71" s="9"/>
      <c r="F71" s="9"/>
      <c r="G71" s="9"/>
      <c r="H71" s="9"/>
      <c r="I71" s="9"/>
      <c r="J71" s="9"/>
      <c r="K71" s="9"/>
      <c r="L71" s="9"/>
      <c r="M71" s="9"/>
      <c r="N71" s="9"/>
      <c r="O71" s="9"/>
      <c r="P71" s="9"/>
      <c r="Q71" s="9"/>
      <c r="S71" s="17" t="s">
        <v>28</v>
      </c>
      <c r="T71" s="299" t="s">
        <v>20</v>
      </c>
      <c r="U71" s="9"/>
    </row>
    <row r="72" spans="1:21">
      <c r="A72" s="11" t="s">
        <v>66</v>
      </c>
      <c r="B72" s="9"/>
      <c r="C72" s="9"/>
      <c r="D72" s="9"/>
      <c r="E72" s="9"/>
      <c r="F72" s="9"/>
      <c r="G72" s="9"/>
      <c r="H72" s="9"/>
      <c r="I72" s="9"/>
      <c r="J72" s="9"/>
      <c r="K72" s="9"/>
      <c r="L72" s="9"/>
      <c r="M72" s="9"/>
      <c r="N72" s="9"/>
      <c r="O72" s="9"/>
      <c r="P72" s="9"/>
      <c r="Q72" s="9"/>
      <c r="S72" s="11" t="s">
        <v>66</v>
      </c>
      <c r="T72" s="9" t="s">
        <v>433</v>
      </c>
      <c r="U72" s="9"/>
    </row>
    <row r="73" spans="1:21">
      <c r="A73" s="11" t="s">
        <v>68</v>
      </c>
      <c r="B73" s="14"/>
      <c r="C73" s="14"/>
      <c r="D73" s="14"/>
      <c r="E73" s="14"/>
      <c r="F73" s="9"/>
      <c r="G73" s="9"/>
      <c r="H73" s="14"/>
      <c r="I73" s="14"/>
      <c r="J73" s="14"/>
      <c r="K73" s="14"/>
      <c r="L73" s="14"/>
      <c r="M73" s="14"/>
      <c r="N73" s="14"/>
      <c r="O73" s="14"/>
      <c r="P73" s="14"/>
      <c r="Q73" s="14"/>
      <c r="S73" s="11" t="s">
        <v>68</v>
      </c>
      <c r="T73" s="14"/>
      <c r="U73" s="14"/>
    </row>
    <row r="74" spans="1:21" ht="28.8">
      <c r="A74" s="11" t="s">
        <v>69</v>
      </c>
      <c r="B74" s="9"/>
      <c r="C74" s="9"/>
      <c r="D74" s="9"/>
      <c r="E74" s="9"/>
      <c r="F74" s="14"/>
      <c r="G74" s="9"/>
      <c r="H74" s="9"/>
      <c r="I74" s="9"/>
      <c r="J74" s="9"/>
      <c r="K74" s="9"/>
      <c r="L74" s="9"/>
      <c r="M74" s="9"/>
      <c r="N74" s="9"/>
      <c r="O74" s="9"/>
      <c r="P74" s="9"/>
      <c r="Q74" s="9"/>
      <c r="S74" s="11" t="s">
        <v>69</v>
      </c>
      <c r="T74" s="8" t="s">
        <v>70</v>
      </c>
      <c r="U74" s="9"/>
    </row>
    <row r="75" spans="1:21" ht="33" customHeight="1">
      <c r="A75" s="18" t="s">
        <v>71</v>
      </c>
      <c r="B75" s="9"/>
      <c r="C75" s="9"/>
      <c r="D75" s="9"/>
      <c r="E75" s="9"/>
      <c r="F75" s="14"/>
      <c r="G75" s="9"/>
      <c r="H75" s="9"/>
      <c r="I75" s="9"/>
      <c r="J75" s="9"/>
      <c r="K75" s="9"/>
      <c r="L75" s="9"/>
      <c r="M75" s="8"/>
      <c r="N75" s="9"/>
      <c r="O75" s="8"/>
      <c r="P75" s="9"/>
      <c r="Q75" s="8"/>
      <c r="R75" s="24"/>
      <c r="S75" s="18" t="s">
        <v>71</v>
      </c>
      <c r="T75" s="9" t="s">
        <v>196</v>
      </c>
      <c r="U75" s="11"/>
    </row>
    <row r="76" spans="1:21" ht="39" customHeight="1">
      <c r="A76" s="13" t="s">
        <v>74</v>
      </c>
      <c r="B76" s="9"/>
      <c r="C76" s="9"/>
      <c r="D76" s="9"/>
      <c r="E76" s="9"/>
      <c r="F76" s="14"/>
      <c r="G76" s="9"/>
      <c r="H76" s="9"/>
      <c r="I76" s="9"/>
      <c r="J76" s="9"/>
      <c r="K76" s="9"/>
      <c r="L76" s="9"/>
      <c r="M76" s="9"/>
      <c r="N76" s="9"/>
      <c r="O76" s="9"/>
      <c r="P76" s="9"/>
      <c r="Q76" s="9"/>
      <c r="R76" s="24"/>
      <c r="S76" s="13" t="s">
        <v>74</v>
      </c>
      <c r="T76" s="11" t="s">
        <v>16</v>
      </c>
      <c r="U76" s="11"/>
    </row>
    <row r="77" spans="1:21" ht="33.75" customHeight="1">
      <c r="A77" s="11" t="s">
        <v>76</v>
      </c>
      <c r="B77" s="9"/>
      <c r="C77" s="9"/>
      <c r="D77" s="9"/>
      <c r="E77" s="9"/>
      <c r="F77" s="14"/>
      <c r="G77" s="9"/>
      <c r="H77" s="9"/>
      <c r="I77" s="9"/>
      <c r="J77" s="9"/>
      <c r="K77" s="9"/>
      <c r="L77" s="9"/>
      <c r="M77" s="9"/>
      <c r="N77" s="9"/>
      <c r="O77" s="9"/>
      <c r="P77" s="9"/>
      <c r="Q77" s="9"/>
      <c r="S77" s="11" t="s">
        <v>76</v>
      </c>
      <c r="T77" s="8" t="s">
        <v>199</v>
      </c>
      <c r="U77" s="9" t="s">
        <v>435</v>
      </c>
    </row>
    <row r="78" spans="1:21" ht="29.25" customHeight="1">
      <c r="A78" s="11" t="s">
        <v>77</v>
      </c>
      <c r="B78" s="9"/>
      <c r="C78" s="9"/>
      <c r="D78" s="9"/>
      <c r="E78" s="9"/>
      <c r="F78" s="14"/>
      <c r="G78" s="9"/>
      <c r="H78" s="9"/>
      <c r="I78" s="9"/>
      <c r="J78" s="9"/>
      <c r="K78" s="9"/>
      <c r="L78" s="9"/>
      <c r="M78" s="9"/>
      <c r="N78" s="9"/>
      <c r="O78" s="9"/>
      <c r="P78" s="9"/>
      <c r="Q78" s="9"/>
      <c r="S78" s="11" t="s">
        <v>77</v>
      </c>
      <c r="T78" s="9" t="s">
        <v>201</v>
      </c>
      <c r="U78" s="9"/>
    </row>
    <row r="79" spans="1:21" ht="29.25" customHeight="1">
      <c r="A79" s="11" t="s">
        <v>79</v>
      </c>
      <c r="B79" s="9"/>
      <c r="C79" s="9"/>
      <c r="D79" s="9"/>
      <c r="E79" s="9"/>
      <c r="F79" s="14"/>
      <c r="G79" s="9"/>
      <c r="H79" s="9"/>
      <c r="I79" s="9"/>
      <c r="J79" s="9"/>
      <c r="K79" s="9"/>
      <c r="L79" s="9"/>
      <c r="M79" s="9"/>
      <c r="N79" s="9"/>
      <c r="O79" s="9"/>
      <c r="P79" s="9"/>
      <c r="Q79" s="9"/>
      <c r="S79" s="11" t="s">
        <v>79</v>
      </c>
      <c r="T79" s="9" t="s">
        <v>436</v>
      </c>
      <c r="U79" s="9"/>
    </row>
    <row r="80" spans="1:21" ht="15.75" customHeight="1">
      <c r="A80" s="22" t="s">
        <v>52</v>
      </c>
      <c r="B80" s="14"/>
      <c r="C80" s="14"/>
      <c r="D80" s="14"/>
      <c r="E80" s="14"/>
      <c r="F80" s="14"/>
      <c r="G80" s="14"/>
      <c r="H80" s="14"/>
      <c r="I80" s="14"/>
      <c r="J80" s="14"/>
      <c r="K80" s="14"/>
      <c r="L80" s="14"/>
      <c r="M80" s="14"/>
      <c r="N80" s="14"/>
      <c r="O80" s="14"/>
      <c r="P80" s="14"/>
      <c r="Q80" s="14"/>
      <c r="S80" s="22" t="s">
        <v>52</v>
      </c>
      <c r="T80" s="14"/>
      <c r="U80" s="14"/>
    </row>
    <row r="81" spans="1:21" ht="29.25" customHeight="1">
      <c r="A81" s="11" t="s">
        <v>82</v>
      </c>
      <c r="B81" s="14"/>
      <c r="C81" s="14"/>
      <c r="D81" s="14"/>
      <c r="E81" s="14"/>
      <c r="F81" s="14"/>
      <c r="G81" s="14"/>
      <c r="H81" s="14"/>
      <c r="I81" s="14"/>
      <c r="J81" s="14"/>
      <c r="K81" s="14"/>
      <c r="L81" s="14"/>
      <c r="M81" s="14"/>
      <c r="N81" s="9"/>
      <c r="O81" s="9"/>
      <c r="P81" s="14"/>
      <c r="Q81" s="14"/>
      <c r="S81" s="11" t="s">
        <v>82</v>
      </c>
      <c r="T81" s="14"/>
      <c r="U81" s="14"/>
    </row>
    <row r="82" spans="1:21" ht="7.5" customHeight="1">
      <c r="A82" s="11"/>
      <c r="B82" s="21"/>
      <c r="C82" s="21"/>
      <c r="D82" s="21"/>
      <c r="E82" s="21"/>
      <c r="F82" s="21"/>
      <c r="G82" s="21"/>
      <c r="H82" s="21"/>
      <c r="I82" s="21"/>
      <c r="J82" s="21"/>
      <c r="K82" s="21"/>
      <c r="L82" s="21"/>
      <c r="M82" s="21"/>
      <c r="N82" s="21"/>
      <c r="O82" s="21"/>
      <c r="P82" s="21"/>
      <c r="Q82" s="21"/>
      <c r="S82" s="11"/>
      <c r="T82" s="21"/>
      <c r="U82" s="21"/>
    </row>
    <row r="83" spans="1:21" ht="15.6">
      <c r="A83" s="5" t="s">
        <v>83</v>
      </c>
      <c r="B83" s="6"/>
      <c r="C83" s="7" t="s">
        <v>2</v>
      </c>
      <c r="D83" s="6"/>
      <c r="E83" s="7" t="s">
        <v>2</v>
      </c>
      <c r="F83" s="6"/>
      <c r="G83" s="7" t="s">
        <v>2</v>
      </c>
      <c r="H83" s="6"/>
      <c r="I83" s="7" t="s">
        <v>2</v>
      </c>
      <c r="J83" s="6"/>
      <c r="K83" s="7" t="s">
        <v>2</v>
      </c>
      <c r="L83" s="6"/>
      <c r="M83" s="7" t="s">
        <v>2</v>
      </c>
      <c r="N83" s="7"/>
      <c r="O83" s="7" t="s">
        <v>2</v>
      </c>
      <c r="P83" s="6"/>
      <c r="Q83" s="7" t="s">
        <v>2</v>
      </c>
      <c r="S83" s="5" t="s">
        <v>83</v>
      </c>
      <c r="T83" s="6"/>
      <c r="U83" s="7" t="s">
        <v>2</v>
      </c>
    </row>
    <row r="84" spans="1:21" ht="28.8">
      <c r="A84" s="11" t="s">
        <v>84</v>
      </c>
      <c r="B84" s="9"/>
      <c r="C84" s="9"/>
      <c r="D84" s="9"/>
      <c r="E84" s="9"/>
      <c r="F84" s="14"/>
      <c r="G84" s="14"/>
      <c r="H84" s="9"/>
      <c r="I84" s="9"/>
      <c r="J84" s="9"/>
      <c r="K84" s="9"/>
      <c r="L84" s="9"/>
      <c r="M84" s="9"/>
      <c r="N84" s="9"/>
      <c r="O84" s="9"/>
      <c r="P84" s="9"/>
      <c r="Q84" s="9"/>
      <c r="S84" s="11" t="s">
        <v>84</v>
      </c>
      <c r="T84" s="9" t="s">
        <v>438</v>
      </c>
      <c r="U84" s="9"/>
    </row>
    <row r="85" spans="1:21" ht="28.8">
      <c r="A85" s="11" t="s">
        <v>86</v>
      </c>
      <c r="B85" s="9"/>
      <c r="C85" s="9"/>
      <c r="D85" s="9"/>
      <c r="E85" s="9"/>
      <c r="F85" s="14"/>
      <c r="G85" s="14"/>
      <c r="H85" s="9"/>
      <c r="I85" s="9"/>
      <c r="J85" s="9"/>
      <c r="K85" s="9"/>
      <c r="L85" s="9"/>
      <c r="M85" s="9"/>
      <c r="N85" s="9"/>
      <c r="O85" s="9"/>
      <c r="P85" s="9"/>
      <c r="Q85" s="9"/>
      <c r="S85" s="11" t="s">
        <v>86</v>
      </c>
      <c r="T85" s="9" t="s">
        <v>439</v>
      </c>
      <c r="U85" s="9"/>
    </row>
    <row r="86" spans="1:21">
      <c r="A86" s="11" t="s">
        <v>87</v>
      </c>
      <c r="B86" s="9" t="s">
        <v>16</v>
      </c>
      <c r="C86" s="9"/>
      <c r="D86" s="9"/>
      <c r="E86" s="9"/>
      <c r="F86" s="14"/>
      <c r="G86" s="14"/>
      <c r="H86" s="9"/>
      <c r="I86" s="9"/>
      <c r="J86" s="9"/>
      <c r="K86" s="9"/>
      <c r="L86" s="9"/>
      <c r="M86" s="9"/>
      <c r="N86" s="9"/>
      <c r="O86" s="9"/>
      <c r="P86" s="9"/>
      <c r="Q86" s="9"/>
      <c r="S86" s="11" t="s">
        <v>87</v>
      </c>
      <c r="T86" s="9" t="s">
        <v>16</v>
      </c>
      <c r="U86" s="9"/>
    </row>
    <row r="87" spans="1:21">
      <c r="A87" s="11" t="s">
        <v>89</v>
      </c>
      <c r="B87" s="9" t="s">
        <v>16</v>
      </c>
      <c r="C87" s="9"/>
      <c r="D87" s="9"/>
      <c r="E87" s="9"/>
      <c r="F87" s="14"/>
      <c r="G87" s="14"/>
      <c r="H87" s="9"/>
      <c r="I87" s="9"/>
      <c r="J87" s="9"/>
      <c r="K87" s="9"/>
      <c r="L87" s="9"/>
      <c r="M87" s="9"/>
      <c r="N87" s="9"/>
      <c r="O87" s="9"/>
      <c r="P87" s="9"/>
      <c r="Q87" s="9"/>
      <c r="S87" s="11" t="s">
        <v>89</v>
      </c>
      <c r="T87" s="9" t="s">
        <v>16</v>
      </c>
      <c r="U87" s="9"/>
    </row>
    <row r="88" spans="1:21" ht="211.5" customHeight="1">
      <c r="A88" s="18" t="s">
        <v>90</v>
      </c>
      <c r="B88" s="9"/>
      <c r="C88" s="9"/>
      <c r="D88" s="9"/>
      <c r="E88" s="9"/>
      <c r="F88" s="9"/>
      <c r="G88" s="9"/>
      <c r="H88" s="9"/>
      <c r="I88" s="9"/>
      <c r="J88" s="9"/>
      <c r="K88" s="9"/>
      <c r="L88" s="9"/>
      <c r="M88" s="9"/>
      <c r="N88" s="9"/>
      <c r="O88" s="9"/>
      <c r="P88" s="9"/>
      <c r="Q88" s="9"/>
      <c r="S88" s="18" t="s">
        <v>90</v>
      </c>
      <c r="T88" s="9" t="s">
        <v>441</v>
      </c>
      <c r="U88" s="9"/>
    </row>
    <row r="89" spans="1:21" ht="15.75" customHeight="1">
      <c r="A89" s="18" t="s">
        <v>92</v>
      </c>
      <c r="B89" s="9"/>
      <c r="C89" s="9"/>
      <c r="D89" s="9"/>
      <c r="E89" s="9"/>
      <c r="F89" s="14"/>
      <c r="G89" s="14"/>
      <c r="H89" s="9"/>
      <c r="I89" s="9"/>
      <c r="J89" s="9"/>
      <c r="K89" s="9"/>
      <c r="L89" s="9"/>
      <c r="M89" s="9"/>
      <c r="N89" s="9"/>
      <c r="O89" s="9"/>
      <c r="P89" s="9"/>
      <c r="Q89" s="9"/>
      <c r="S89" s="18" t="s">
        <v>92</v>
      </c>
      <c r="T89" s="9"/>
      <c r="U89" s="9"/>
    </row>
    <row r="90" spans="1:21" ht="7.5" customHeight="1">
      <c r="A90" s="11"/>
      <c r="B90" s="21"/>
      <c r="C90" s="21"/>
      <c r="D90" s="21"/>
      <c r="E90" s="21"/>
      <c r="F90" s="21"/>
      <c r="G90" s="21"/>
      <c r="H90" s="21"/>
      <c r="I90" s="21"/>
      <c r="J90" s="21"/>
      <c r="K90" s="21"/>
      <c r="L90" s="21"/>
      <c r="M90" s="21"/>
      <c r="N90" s="21"/>
      <c r="O90" s="21"/>
      <c r="P90" s="21"/>
      <c r="Q90" s="21"/>
      <c r="S90" s="11"/>
      <c r="T90" s="21"/>
      <c r="U90" s="21"/>
    </row>
    <row r="91" spans="1:21" ht="15.6">
      <c r="A91" s="5" t="s">
        <v>93</v>
      </c>
      <c r="B91" s="6"/>
      <c r="C91" s="7" t="s">
        <v>2</v>
      </c>
      <c r="D91" s="6"/>
      <c r="E91" s="7" t="s">
        <v>2</v>
      </c>
      <c r="F91" s="6"/>
      <c r="G91" s="7" t="s">
        <v>2</v>
      </c>
      <c r="H91" s="6"/>
      <c r="I91" s="7" t="s">
        <v>2</v>
      </c>
      <c r="J91" s="6"/>
      <c r="K91" s="7" t="s">
        <v>2</v>
      </c>
      <c r="L91" s="6"/>
      <c r="M91" s="7" t="s">
        <v>2</v>
      </c>
      <c r="N91" s="7"/>
      <c r="O91" s="7" t="s">
        <v>2</v>
      </c>
      <c r="P91" s="6"/>
      <c r="Q91" s="7" t="s">
        <v>2</v>
      </c>
      <c r="S91" s="5" t="s">
        <v>93</v>
      </c>
      <c r="T91" s="6"/>
      <c r="U91" s="7" t="s">
        <v>2</v>
      </c>
    </row>
    <row r="92" spans="1:21" ht="132" customHeight="1">
      <c r="A92" s="11" t="s">
        <v>94</v>
      </c>
      <c r="B92" s="9"/>
      <c r="C92" s="9"/>
      <c r="D92" s="9"/>
      <c r="E92" s="9"/>
      <c r="F92" s="9"/>
      <c r="G92" s="9"/>
      <c r="H92" s="9"/>
      <c r="I92" s="9"/>
      <c r="J92" s="9"/>
      <c r="K92" s="9"/>
      <c r="L92" s="9"/>
      <c r="M92" s="9"/>
      <c r="N92" s="9"/>
      <c r="O92" s="9"/>
      <c r="P92" s="9"/>
      <c r="Q92" s="9"/>
      <c r="S92" s="11" t="s">
        <v>94</v>
      </c>
      <c r="T92" s="9" t="s">
        <v>443</v>
      </c>
      <c r="U92" s="9"/>
    </row>
    <row r="94" spans="1:21" ht="20.399999999999999">
      <c r="A94" s="528" t="s">
        <v>444</v>
      </c>
      <c r="B94" s="529"/>
      <c r="C94" s="530"/>
    </row>
    <row r="95" spans="1:21" ht="15.6">
      <c r="A95" s="531" t="s">
        <v>445</v>
      </c>
      <c r="B95" s="532"/>
      <c r="C95" s="533" t="s">
        <v>2</v>
      </c>
    </row>
    <row r="96" spans="1:21">
      <c r="A96" s="11" t="s">
        <v>446</v>
      </c>
      <c r="B96" s="9"/>
      <c r="C96" s="9"/>
    </row>
    <row r="97" spans="1:3">
      <c r="A97" s="11" t="s">
        <v>447</v>
      </c>
      <c r="B97" s="9"/>
      <c r="C97" s="9"/>
    </row>
    <row r="98" spans="1:3">
      <c r="A98" s="11" t="s">
        <v>5</v>
      </c>
      <c r="B98" s="21" t="s">
        <v>419</v>
      </c>
      <c r="C98" s="9"/>
    </row>
    <row r="99" spans="1:3" ht="7.5" customHeight="1">
      <c r="A99" s="11"/>
      <c r="B99" s="21"/>
      <c r="C99" s="21"/>
    </row>
    <row r="100" spans="1:3" ht="15.6">
      <c r="A100" s="5" t="s">
        <v>448</v>
      </c>
      <c r="B100" s="530"/>
      <c r="C100" s="533" t="s">
        <v>2</v>
      </c>
    </row>
    <row r="101" spans="1:3">
      <c r="A101" s="11" t="s">
        <v>449</v>
      </c>
      <c r="B101" s="9"/>
      <c r="C101" s="9"/>
    </row>
    <row r="102" spans="1:3">
      <c r="A102" s="18" t="s">
        <v>450</v>
      </c>
      <c r="B102" s="9"/>
      <c r="C102" s="9"/>
    </row>
    <row r="103" spans="1:3" ht="28.8">
      <c r="A103" s="13" t="s">
        <v>451</v>
      </c>
      <c r="B103" s="9"/>
      <c r="C103" s="9"/>
    </row>
    <row r="104" spans="1:3" ht="30.75" customHeight="1">
      <c r="A104" s="13" t="s">
        <v>452</v>
      </c>
      <c r="B104" s="9"/>
      <c r="C104" s="9"/>
    </row>
    <row r="105" spans="1:3">
      <c r="A105" s="18" t="s">
        <v>453</v>
      </c>
      <c r="B105" s="9"/>
      <c r="C105" s="9"/>
    </row>
    <row r="106" spans="1:3">
      <c r="A106" s="18" t="s">
        <v>454</v>
      </c>
      <c r="B106" s="9"/>
      <c r="C106" s="9"/>
    </row>
    <row r="107" spans="1:3">
      <c r="A107" s="20">
        <v>2019</v>
      </c>
      <c r="B107" s="9"/>
      <c r="C107" s="9"/>
    </row>
    <row r="108" spans="1:3">
      <c r="A108" s="20">
        <v>2020</v>
      </c>
      <c r="B108" s="9"/>
      <c r="C108" s="9"/>
    </row>
    <row r="109" spans="1:3" ht="8.25" customHeight="1">
      <c r="A109" s="11"/>
      <c r="B109" s="21"/>
      <c r="C109" s="21"/>
    </row>
    <row r="110" spans="1:3" ht="15.6">
      <c r="A110" s="5" t="s">
        <v>455</v>
      </c>
      <c r="B110" s="530"/>
      <c r="C110" s="533" t="s">
        <v>2</v>
      </c>
    </row>
    <row r="111" spans="1:3">
      <c r="A111" s="11" t="s">
        <v>449</v>
      </c>
      <c r="B111" s="9"/>
      <c r="C111" s="9"/>
    </row>
    <row r="112" spans="1:3">
      <c r="A112" s="18" t="s">
        <v>450</v>
      </c>
      <c r="B112" s="9"/>
      <c r="C112" s="9"/>
    </row>
    <row r="113" spans="1:3">
      <c r="A113" s="11" t="s">
        <v>456</v>
      </c>
      <c r="B113" s="9"/>
      <c r="C113" s="9"/>
    </row>
    <row r="114" spans="1:3">
      <c r="A114" s="11" t="s">
        <v>457</v>
      </c>
      <c r="B114" s="9"/>
      <c r="C114" s="9"/>
    </row>
    <row r="115" spans="1:3">
      <c r="A115" s="11" t="s">
        <v>458</v>
      </c>
      <c r="B115" s="9"/>
      <c r="C115" s="9"/>
    </row>
    <row r="116" spans="1:3" ht="15" customHeight="1">
      <c r="A116" s="8" t="s">
        <v>459</v>
      </c>
      <c r="B116" s="9"/>
      <c r="C116" s="9"/>
    </row>
    <row r="117" spans="1:3">
      <c r="A117" s="11" t="s">
        <v>460</v>
      </c>
      <c r="B117" s="9"/>
      <c r="C117" s="9"/>
    </row>
    <row r="119" spans="1:3" ht="20.399999999999999">
      <c r="A119" s="528" t="s">
        <v>461</v>
      </c>
      <c r="B119" s="529"/>
      <c r="C119" s="530"/>
    </row>
    <row r="120" spans="1:3" ht="15.6">
      <c r="A120" s="531" t="s">
        <v>445</v>
      </c>
      <c r="B120" s="532"/>
      <c r="C120" s="533" t="s">
        <v>2</v>
      </c>
    </row>
    <row r="121" spans="1:3">
      <c r="A121" s="11" t="s">
        <v>462</v>
      </c>
      <c r="B121" s="9"/>
      <c r="C121" s="9"/>
    </row>
    <row r="122" spans="1:3">
      <c r="A122" s="11" t="s">
        <v>447</v>
      </c>
      <c r="B122" s="9"/>
      <c r="C122" s="9"/>
    </row>
    <row r="123" spans="1:3">
      <c r="A123" s="11" t="s">
        <v>5</v>
      </c>
      <c r="B123" s="9" t="s">
        <v>419</v>
      </c>
      <c r="C123" s="9"/>
    </row>
    <row r="124" spans="1:3">
      <c r="A124" s="11" t="s">
        <v>463</v>
      </c>
      <c r="B124" s="9" t="s">
        <v>419</v>
      </c>
      <c r="C124" s="9"/>
    </row>
    <row r="125" spans="1:3">
      <c r="A125" s="11" t="s">
        <v>464</v>
      </c>
      <c r="B125" s="9"/>
      <c r="C125" s="9"/>
    </row>
    <row r="126" spans="1:3">
      <c r="A126" s="11" t="s">
        <v>465</v>
      </c>
      <c r="B126" s="9"/>
      <c r="C126" s="9"/>
    </row>
    <row r="127" spans="1:3">
      <c r="A127" s="11" t="s">
        <v>466</v>
      </c>
      <c r="B127" s="9"/>
      <c r="C127" s="9"/>
    </row>
    <row r="128" spans="1:3" ht="7.5" customHeight="1">
      <c r="A128" s="11"/>
      <c r="B128" s="21"/>
      <c r="C128" s="21"/>
    </row>
    <row r="129" spans="1:3" ht="15.6">
      <c r="A129" s="5" t="s">
        <v>467</v>
      </c>
      <c r="B129" s="530"/>
      <c r="C129" s="533" t="s">
        <v>2</v>
      </c>
    </row>
    <row r="130" spans="1:3">
      <c r="A130" s="11" t="s">
        <v>468</v>
      </c>
      <c r="B130" s="9"/>
      <c r="C130" s="9"/>
    </row>
    <row r="131" spans="1:3">
      <c r="A131" s="11" t="s">
        <v>469</v>
      </c>
      <c r="B131" s="9"/>
      <c r="C131" s="9"/>
    </row>
    <row r="132" spans="1:3">
      <c r="A132" s="11" t="s">
        <v>470</v>
      </c>
      <c r="B132" s="9"/>
      <c r="C132" s="9"/>
    </row>
    <row r="133" spans="1:3">
      <c r="A133" s="11" t="s">
        <v>471</v>
      </c>
      <c r="B133" s="9"/>
      <c r="C133" s="9"/>
    </row>
    <row r="134" spans="1:3">
      <c r="A134" s="11" t="s">
        <v>472</v>
      </c>
      <c r="B134" s="9"/>
      <c r="C134" s="9"/>
    </row>
    <row r="135" spans="1:3">
      <c r="A135" s="18" t="s">
        <v>473</v>
      </c>
      <c r="B135" s="9"/>
      <c r="C135" s="9"/>
    </row>
    <row r="136" spans="1:3" ht="7.5" customHeight="1">
      <c r="A136" s="11"/>
      <c r="B136" s="21"/>
      <c r="C136" s="21"/>
    </row>
    <row r="137" spans="1:3" ht="15.6">
      <c r="A137" s="5" t="s">
        <v>474</v>
      </c>
      <c r="B137" s="530"/>
      <c r="C137" s="533" t="s">
        <v>2</v>
      </c>
    </row>
    <row r="138" spans="1:3">
      <c r="A138" s="11" t="s">
        <v>475</v>
      </c>
      <c r="B138" s="9"/>
      <c r="C138" s="9"/>
    </row>
    <row r="139" spans="1:3" ht="15.75" customHeight="1">
      <c r="A139" s="13" t="s">
        <v>476</v>
      </c>
      <c r="B139" s="9"/>
      <c r="C139" s="9"/>
    </row>
    <row r="141" spans="1:3" ht="20.399999999999999">
      <c r="A141" s="528" t="s">
        <v>477</v>
      </c>
      <c r="B141" s="529"/>
      <c r="C141" s="530"/>
    </row>
    <row r="142" spans="1:3" ht="15.6">
      <c r="A142" s="5" t="s">
        <v>478</v>
      </c>
      <c r="B142" s="530"/>
      <c r="C142" s="533" t="s">
        <v>2</v>
      </c>
    </row>
    <row r="143" spans="1:3">
      <c r="A143" s="11" t="s">
        <v>5</v>
      </c>
      <c r="B143" s="9" t="s">
        <v>419</v>
      </c>
      <c r="C143" s="9"/>
    </row>
    <row r="144" spans="1:3">
      <c r="A144" s="11" t="s">
        <v>449</v>
      </c>
      <c r="B144" s="9"/>
      <c r="C144" s="9"/>
    </row>
    <row r="145" spans="1:3">
      <c r="A145" s="18" t="s">
        <v>479</v>
      </c>
      <c r="B145" s="9"/>
      <c r="C145" s="9"/>
    </row>
    <row r="146" spans="1:3">
      <c r="A146" s="11" t="s">
        <v>447</v>
      </c>
      <c r="B146" s="9"/>
      <c r="C146" s="9"/>
    </row>
    <row r="147" spans="1:3">
      <c r="A147" s="18" t="s">
        <v>473</v>
      </c>
      <c r="B147" s="9"/>
      <c r="C147" s="9"/>
    </row>
    <row r="148" spans="1:3">
      <c r="A148" s="18" t="s">
        <v>480</v>
      </c>
      <c r="B148" s="9"/>
      <c r="C148" s="9"/>
    </row>
    <row r="149" spans="1:3">
      <c r="A149" s="13" t="s">
        <v>481</v>
      </c>
      <c r="B149" s="9"/>
      <c r="C149" s="9"/>
    </row>
    <row r="150" spans="1:3">
      <c r="A150" s="11" t="s">
        <v>482</v>
      </c>
      <c r="B150" s="9"/>
      <c r="C150" s="9"/>
    </row>
    <row r="151" spans="1:3" ht="15.6">
      <c r="A151" s="17" t="s">
        <v>10</v>
      </c>
      <c r="B151" s="9"/>
      <c r="C151" s="9"/>
    </row>
    <row r="152" spans="1:3" ht="15.6">
      <c r="A152" s="17" t="s">
        <v>12</v>
      </c>
      <c r="B152" s="9"/>
      <c r="C152" s="9"/>
    </row>
    <row r="153" spans="1:3" ht="15.6">
      <c r="A153" s="17" t="s">
        <v>483</v>
      </c>
      <c r="B153" s="9"/>
      <c r="C153" s="9"/>
    </row>
    <row r="154" spans="1:3">
      <c r="A154" s="11" t="s">
        <v>484</v>
      </c>
      <c r="B154" s="9"/>
      <c r="C154" s="9"/>
    </row>
    <row r="155" spans="1:3" ht="15.6">
      <c r="A155" s="17" t="s">
        <v>485</v>
      </c>
      <c r="B155" s="9"/>
      <c r="C155" s="9"/>
    </row>
    <row r="156" spans="1:3" ht="15.6">
      <c r="A156" s="17" t="s">
        <v>486</v>
      </c>
      <c r="B156" s="9"/>
      <c r="C156" s="9"/>
    </row>
    <row r="157" spans="1:3" ht="7.5" customHeight="1">
      <c r="A157" s="11"/>
      <c r="B157" s="21"/>
      <c r="C157" s="21"/>
    </row>
    <row r="158" spans="1:3" ht="15.6">
      <c r="A158" s="5" t="s">
        <v>36</v>
      </c>
      <c r="B158" s="530"/>
      <c r="C158" s="533" t="s">
        <v>2</v>
      </c>
    </row>
    <row r="159" spans="1:3">
      <c r="A159" s="11" t="s">
        <v>487</v>
      </c>
      <c r="B159" s="9" t="s">
        <v>419</v>
      </c>
      <c r="C159" s="9"/>
    </row>
    <row r="160" spans="1:3">
      <c r="A160" s="11" t="s">
        <v>42</v>
      </c>
      <c r="B160" s="9"/>
      <c r="C160" s="9"/>
    </row>
    <row r="161" spans="1:3">
      <c r="A161" s="11" t="s">
        <v>44</v>
      </c>
      <c r="B161" s="9"/>
      <c r="C161" s="9"/>
    </row>
    <row r="162" spans="1:3">
      <c r="A162" s="11" t="s">
        <v>488</v>
      </c>
      <c r="B162" s="9"/>
      <c r="C162" s="9"/>
    </row>
    <row r="163" spans="1:3" ht="7.5" customHeight="1">
      <c r="A163" s="11"/>
      <c r="B163" s="21"/>
      <c r="C163" s="21"/>
    </row>
    <row r="164" spans="1:3" ht="15.6">
      <c r="A164" s="5" t="s">
        <v>489</v>
      </c>
      <c r="B164" s="530"/>
      <c r="C164" s="533" t="s">
        <v>2</v>
      </c>
    </row>
    <row r="165" spans="1:3">
      <c r="A165" s="11" t="s">
        <v>490</v>
      </c>
      <c r="B165" s="9"/>
      <c r="C165" s="9"/>
    </row>
    <row r="166" spans="1:3">
      <c r="A166" s="11" t="s">
        <v>491</v>
      </c>
      <c r="B166" s="9"/>
      <c r="C166" s="9"/>
    </row>
    <row r="167" spans="1:3">
      <c r="A167" s="11" t="s">
        <v>492</v>
      </c>
      <c r="B167" s="9"/>
      <c r="C167" s="9"/>
    </row>
    <row r="168" spans="1:3">
      <c r="A168" s="11" t="s">
        <v>493</v>
      </c>
      <c r="B168" s="9"/>
      <c r="C168" s="9"/>
    </row>
    <row r="169" spans="1:3" ht="7.5" customHeight="1">
      <c r="A169" s="11"/>
      <c r="B169" s="21"/>
      <c r="C169" s="21"/>
    </row>
    <row r="170" spans="1:3" ht="15.6">
      <c r="A170" s="5" t="s">
        <v>83</v>
      </c>
      <c r="B170" s="530"/>
      <c r="C170" s="533" t="s">
        <v>2</v>
      </c>
    </row>
    <row r="171" spans="1:3">
      <c r="A171" s="11" t="s">
        <v>90</v>
      </c>
      <c r="B171" s="9"/>
      <c r="C171" s="9"/>
    </row>
    <row r="172" spans="1:3">
      <c r="A172" s="8" t="s">
        <v>494</v>
      </c>
      <c r="B172" s="9"/>
      <c r="C172" s="9"/>
    </row>
    <row r="173" spans="1:3">
      <c r="A173" s="11" t="s">
        <v>495</v>
      </c>
      <c r="B173" s="9"/>
      <c r="C173" s="9"/>
    </row>
    <row r="174" spans="1:3" ht="15.6">
      <c r="A174" s="534" t="s">
        <v>496</v>
      </c>
      <c r="B174" s="9"/>
      <c r="C174" s="9"/>
    </row>
    <row r="175" spans="1:3" ht="7.5" customHeight="1">
      <c r="A175" s="11"/>
      <c r="B175" s="21"/>
      <c r="C175" s="21"/>
    </row>
    <row r="176" spans="1:3" ht="15.6">
      <c r="A176" s="5" t="s">
        <v>497</v>
      </c>
      <c r="B176" s="530"/>
      <c r="C176" s="533" t="s">
        <v>2</v>
      </c>
    </row>
    <row r="177" spans="1:3">
      <c r="A177" s="11" t="s">
        <v>498</v>
      </c>
      <c r="B177" s="9"/>
      <c r="C177" s="9"/>
    </row>
    <row r="178" spans="1:3">
      <c r="A178" s="11" t="s">
        <v>499</v>
      </c>
      <c r="B178" s="9"/>
      <c r="C178" s="9"/>
    </row>
    <row r="179" spans="1:3">
      <c r="A179" s="11" t="s">
        <v>500</v>
      </c>
      <c r="B179" s="9"/>
      <c r="C179" s="9"/>
    </row>
    <row r="180" spans="1:3">
      <c r="A180" s="11" t="s">
        <v>501</v>
      </c>
      <c r="B180" s="9"/>
      <c r="C180" s="9"/>
    </row>
    <row r="181" spans="1:3">
      <c r="A181" s="11" t="s">
        <v>502</v>
      </c>
      <c r="B181" s="9"/>
      <c r="C181" s="9"/>
    </row>
    <row r="182" spans="1:3">
      <c r="A182" s="8" t="s">
        <v>503</v>
      </c>
      <c r="B182" s="9"/>
      <c r="C182" s="9"/>
    </row>
    <row r="183" spans="1:3" ht="18" customHeight="1">
      <c r="A183" s="8" t="s">
        <v>504</v>
      </c>
      <c r="B183" s="9"/>
      <c r="C183" s="9"/>
    </row>
    <row r="184" spans="1:3">
      <c r="A184" s="8" t="s">
        <v>505</v>
      </c>
      <c r="B184" s="9"/>
      <c r="C184" s="9"/>
    </row>
    <row r="185" spans="1:3">
      <c r="A185" s="11" t="s">
        <v>506</v>
      </c>
      <c r="B185" s="9"/>
      <c r="C185" s="9"/>
    </row>
  </sheetData>
  <dataValidations count="10">
    <dataValidation type="list" allowBlank="1" showInputMessage="1" showErrorMessage="1" sqref="B75 D75 F75 H75 J75 L75 N75 P75" xr:uid="{082BB8A3-FB22-4F05-A748-9718328179A5}">
      <formula1>"National mobility survey, Automatic traffic measuring points, Traffic counts during measurements, Other (please specify)"</formula1>
    </dataValidation>
    <dataValidation type="list" allowBlank="1" showInputMessage="1" showErrorMessage="1" sqref="N6" xr:uid="{BCBEC864-33DF-4D33-BA2A-2A1945B0213A}">
      <formula1>"Please select, Period-based prevalence survey, Trip-based prevalence survey"</formula1>
    </dataValidation>
    <dataValidation type="list" allowBlank="1" showInputMessage="1" showErrorMessage="1" sqref="N5" xr:uid="{C4463338-4DDB-48A6-B0EA-B65D5F29189D}">
      <formula1>"Please select, Roadside interviews, Telephone interviews, Online survey, Other (please specify)"</formula1>
    </dataValidation>
    <dataValidation type="list" allowBlank="1" showInputMessage="1" showErrorMessage="1" sqref="D38 F38 B38 H38 J38 L38 P38 N38" xr:uid="{CFF3748E-39B7-41D5-8C78-0E222E109304}">
      <formula1>"Please select, Vehicle, Driver, Rider, Passenger, Driver and Passenger, Rider and Passenger, Other (please specify)"</formula1>
    </dataValidation>
    <dataValidation type="list" allowBlank="1" showInputMessage="1" showErrorMessage="1" sqref="L5" xr:uid="{FAC4E820-8C11-4160-B3A5-61EB4A3588DF}">
      <formula1>"Please select, Roadside observations by researchers, Automated measurements, Self-reported behaviour, Observations/measurements by the police, Analysis of video images, Analysis of existing databases, Enforcement data, Other (please specify)"</formula1>
    </dataValidation>
    <dataValidation type="list" allowBlank="1" showInputMessage="1" showErrorMessage="1" sqref="T75" xr:uid="{CBD3459F-CB51-45D1-A6FA-DDC734591F2C}">
      <formula1>"Please select, National mobility survey, Automatic traffic measuring points, Traffic counts during measurements, Other (please specify)"</formula1>
    </dataValidation>
    <dataValidation type="list" allowBlank="1" showInputMessage="1" showErrorMessage="1" sqref="D5 F5 H5 J5 P5 T5 B98 B123 B143 B5" xr:uid="{2ED312BF-4BF9-4938-AF30-53E90EED7FD5}">
      <formula1>"Please select, Roadside observations by researchers, Automated measurements, Self-reported behaviour, Observations/measurements by the police, Analysis of video images, Analysis of existing databases, Other (please specify)"</formula1>
    </dataValidation>
    <dataValidation type="list" allowBlank="1" showInputMessage="1" showErrorMessage="1" sqref="B124" xr:uid="{8783ED40-7A3E-426B-879C-9FB79324A7B6}">
      <formula1>"Please select, Area of the road, Functional class, Speed limits, Type of carriageway, Other (Please specify)"</formula1>
    </dataValidation>
    <dataValidation type="list" allowBlank="1" showInputMessage="1" showErrorMessage="1" sqref="T38" xr:uid="{F0F3C400-0EA3-4EB8-97DD-19838EADAA85}">
      <formula1>"Please select, Vehicle, Driver, Occupant, Rider, Passenger, Other (please specify)"</formula1>
    </dataValidation>
    <dataValidation type="list" allowBlank="1" showInputMessage="1" showErrorMessage="1" sqref="B159 P39 L39 J39 H39 D39 F39 B39 T39" xr:uid="{67218C66-319C-4230-A508-A2360B2E5F60}">
      <formula1>"Please select, Simple random, Stratified random, Other (please specify)"</formula1>
    </dataValidation>
  </dataValidation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3B2D5-F664-4EB0-86E6-35DC4BACE8B1}">
  <sheetPr>
    <tabColor rgb="FF92D050"/>
  </sheetPr>
  <dimension ref="A1"/>
  <sheetViews>
    <sheetView workbookViewId="0">
      <selection activeCell="K29" sqref="K29"/>
    </sheetView>
  </sheetViews>
  <sheetFormatPr defaultRowHeight="14.4"/>
  <sheetData/>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BE0FF-EB10-431E-A3ED-D3F360B3193F}">
  <dimension ref="B1:Y49"/>
  <sheetViews>
    <sheetView workbookViewId="0">
      <selection activeCell="D21" sqref="D21"/>
    </sheetView>
  </sheetViews>
  <sheetFormatPr defaultColWidth="9.21875" defaultRowHeight="14.4"/>
  <cols>
    <col min="1" max="1" width="5.77734375" customWidth="1"/>
    <col min="2" max="2" width="19.21875" style="157" customWidth="1"/>
    <col min="3" max="3" width="37.5546875" bestFit="1" customWidth="1"/>
    <col min="4" max="4" width="39.21875" customWidth="1"/>
    <col min="5" max="5" width="20.44140625" style="827" customWidth="1"/>
    <col min="6" max="6" width="10.77734375" style="827" bestFit="1" customWidth="1"/>
    <col min="7" max="7" width="19.5546875" style="827" customWidth="1"/>
    <col min="8" max="8" width="23.5546875" style="828" customWidth="1"/>
    <col min="9" max="9" width="20.21875" style="829" customWidth="1"/>
    <col min="10" max="10" width="10" style="830" customWidth="1"/>
    <col min="11" max="11" width="25.77734375" style="829" customWidth="1"/>
    <col min="12" max="12" width="26.21875" style="829" customWidth="1"/>
    <col min="13" max="13" width="32.44140625" style="829" customWidth="1"/>
    <col min="14" max="14" width="30.77734375" style="831" customWidth="1"/>
    <col min="15" max="15" width="11.44140625" style="830" customWidth="1"/>
    <col min="16" max="16" width="30.77734375" style="831" customWidth="1"/>
    <col min="17" max="17" width="31.21875" style="831" customWidth="1"/>
    <col min="18" max="18" width="11.21875" style="524" customWidth="1"/>
    <col min="19" max="19" width="11.44140625" style="830" customWidth="1"/>
    <col min="20" max="20" width="30.77734375" style="524" customWidth="1"/>
    <col min="21" max="21" width="31.21875" style="524" customWidth="1"/>
    <col min="22" max="22" width="10" customWidth="1"/>
    <col min="23" max="23" width="28.5546875" customWidth="1"/>
    <col min="24" max="24" width="28.77734375" bestFit="1" customWidth="1"/>
    <col min="33" max="33" width="12.77734375" bestFit="1" customWidth="1"/>
  </cols>
  <sheetData>
    <row r="1" spans="2:25" ht="20.399999999999999">
      <c r="B1" s="26" t="s">
        <v>96</v>
      </c>
      <c r="C1" s="27"/>
      <c r="D1" s="27"/>
      <c r="E1" s="738"/>
      <c r="F1" s="738"/>
      <c r="G1" s="738"/>
      <c r="H1" s="739"/>
      <c r="I1" s="740"/>
      <c r="J1" s="741"/>
      <c r="K1" s="740"/>
      <c r="L1" s="742"/>
      <c r="M1" s="740"/>
      <c r="N1" s="738"/>
      <c r="O1" s="741"/>
      <c r="P1" s="738"/>
      <c r="Q1" s="743"/>
      <c r="R1" s="512"/>
      <c r="S1" s="741"/>
      <c r="T1" s="512"/>
      <c r="U1" s="512"/>
      <c r="V1" s="27"/>
      <c r="W1" s="30"/>
    </row>
    <row r="2" spans="2:25" ht="18">
      <c r="B2" s="161" t="s">
        <v>166</v>
      </c>
      <c r="C2" s="36"/>
      <c r="D2" s="36"/>
      <c r="E2" s="744"/>
      <c r="F2" s="744"/>
      <c r="G2" s="744"/>
      <c r="H2" s="745"/>
      <c r="I2" s="746"/>
      <c r="J2" s="747"/>
      <c r="K2" s="748"/>
      <c r="L2" s="748"/>
      <c r="M2" s="746"/>
      <c r="N2" s="744"/>
      <c r="O2" s="747"/>
      <c r="P2" s="749"/>
      <c r="Q2" s="749"/>
      <c r="R2" s="515"/>
      <c r="S2" s="747"/>
      <c r="T2" s="515"/>
      <c r="U2" s="516"/>
      <c r="V2" s="164"/>
      <c r="W2" s="36"/>
      <c r="X2" s="166"/>
    </row>
    <row r="3" spans="2:25" s="44" customFormat="1" ht="15.6">
      <c r="B3" s="167" t="s">
        <v>97</v>
      </c>
      <c r="C3" s="168" t="s">
        <v>98</v>
      </c>
      <c r="D3" s="168" t="s">
        <v>100</v>
      </c>
      <c r="E3" s="750" t="s">
        <v>101</v>
      </c>
      <c r="F3" s="750" t="s">
        <v>102</v>
      </c>
      <c r="G3" s="750" t="s">
        <v>103</v>
      </c>
      <c r="H3" s="751" t="s">
        <v>104</v>
      </c>
      <c r="I3" s="752" t="s">
        <v>105</v>
      </c>
      <c r="J3" s="753" t="s">
        <v>106</v>
      </c>
      <c r="K3" s="754" t="s">
        <v>107</v>
      </c>
      <c r="L3" s="754" t="s">
        <v>108</v>
      </c>
      <c r="M3" s="755" t="s">
        <v>109</v>
      </c>
      <c r="N3" s="756" t="s">
        <v>110</v>
      </c>
      <c r="O3" s="757" t="s">
        <v>111</v>
      </c>
      <c r="P3" s="758" t="s">
        <v>112</v>
      </c>
      <c r="Q3" s="758" t="s">
        <v>113</v>
      </c>
      <c r="R3" s="759" t="s">
        <v>114</v>
      </c>
      <c r="S3" s="757" t="s">
        <v>115</v>
      </c>
      <c r="T3" s="760" t="s">
        <v>116</v>
      </c>
      <c r="U3" s="760" t="s">
        <v>117</v>
      </c>
    </row>
    <row r="4" spans="2:25" s="44" customFormat="1" ht="15.6">
      <c r="B4" s="179" t="s">
        <v>18</v>
      </c>
      <c r="C4" s="121" t="s">
        <v>724</v>
      </c>
      <c r="D4" s="121" t="s">
        <v>31</v>
      </c>
      <c r="E4" s="761">
        <v>19</v>
      </c>
      <c r="F4" s="761">
        <v>724687</v>
      </c>
      <c r="G4" s="761">
        <v>162658</v>
      </c>
      <c r="H4" s="762">
        <v>1.273888572517278E-2</v>
      </c>
      <c r="I4" s="763">
        <v>117.20367431640619</v>
      </c>
      <c r="J4" s="764">
        <v>0.1136301755905151</v>
      </c>
      <c r="K4" s="765">
        <v>116.9926071166992</v>
      </c>
      <c r="L4" s="766">
        <v>117.4181823730469</v>
      </c>
      <c r="M4" s="767">
        <v>14.35458374023438</v>
      </c>
      <c r="N4" s="768">
        <v>130</v>
      </c>
      <c r="O4" s="769">
        <v>0.32577699422836298</v>
      </c>
      <c r="P4" s="770">
        <v>130</v>
      </c>
      <c r="Q4" s="770">
        <v>131</v>
      </c>
      <c r="R4" s="771">
        <v>0.6252627968788147</v>
      </c>
      <c r="S4" s="769">
        <v>3.881808603182435E-3</v>
      </c>
      <c r="T4" s="772">
        <v>0.61788159608840942</v>
      </c>
      <c r="U4" s="772">
        <v>0.63262134790420532</v>
      </c>
    </row>
    <row r="5" spans="2:25">
      <c r="B5" s="179" t="s">
        <v>18</v>
      </c>
      <c r="C5" s="121" t="s">
        <v>14</v>
      </c>
      <c r="D5" s="121" t="s">
        <v>31</v>
      </c>
      <c r="E5" s="773">
        <v>10</v>
      </c>
      <c r="F5" s="773">
        <v>213164</v>
      </c>
      <c r="G5" s="773">
        <v>88113</v>
      </c>
      <c r="H5" s="774">
        <v>3.0210590266324922E-3</v>
      </c>
      <c r="I5" s="775">
        <v>121.3176574707031</v>
      </c>
      <c r="J5" s="776">
        <v>0.14926497638225561</v>
      </c>
      <c r="K5" s="775">
        <v>121.0139846801758</v>
      </c>
      <c r="L5" s="777">
        <v>121.5852813720703</v>
      </c>
      <c r="M5" s="777">
        <v>15.350601196289061</v>
      </c>
      <c r="N5" s="778">
        <v>136</v>
      </c>
      <c r="O5" s="779">
        <v>0.27908679842948908</v>
      </c>
      <c r="P5" s="778">
        <v>136</v>
      </c>
      <c r="Q5" s="778">
        <v>137</v>
      </c>
      <c r="R5" s="539">
        <v>0.50775706768035889</v>
      </c>
      <c r="S5" s="779">
        <v>5.1740841008722782E-3</v>
      </c>
      <c r="T5" s="539">
        <v>0.4987964928150177</v>
      </c>
      <c r="U5" s="539">
        <v>0.51983547210693359</v>
      </c>
    </row>
    <row r="6" spans="2:25">
      <c r="B6" s="179" t="s">
        <v>18</v>
      </c>
      <c r="C6" s="121" t="s">
        <v>12</v>
      </c>
      <c r="D6" s="121" t="s">
        <v>31</v>
      </c>
      <c r="E6" s="773">
        <v>29</v>
      </c>
      <c r="F6" s="773">
        <v>480457</v>
      </c>
      <c r="G6" s="773">
        <v>269639</v>
      </c>
      <c r="H6" s="774">
        <v>0.1594021712053327</v>
      </c>
      <c r="I6" s="775">
        <v>94.420257568359375</v>
      </c>
      <c r="J6" s="776">
        <v>9.125460684299469E-2</v>
      </c>
      <c r="K6" s="775">
        <v>94.230484008789063</v>
      </c>
      <c r="L6" s="777">
        <v>94.582847595214844</v>
      </c>
      <c r="M6" s="777">
        <v>15.130806922912599</v>
      </c>
      <c r="N6" s="778">
        <v>109</v>
      </c>
      <c r="O6" s="779">
        <v>0.17101529240608221</v>
      </c>
      <c r="P6" s="778">
        <v>109</v>
      </c>
      <c r="Q6" s="778">
        <v>110</v>
      </c>
      <c r="R6" s="539">
        <v>0.42637008428573608</v>
      </c>
      <c r="S6" s="779">
        <v>3.0123854521662001E-3</v>
      </c>
      <c r="T6" s="539">
        <v>0.42018827795982361</v>
      </c>
      <c r="U6" s="539">
        <v>0.43271744251251221</v>
      </c>
    </row>
    <row r="7" spans="2:25">
      <c r="B7" s="179" t="s">
        <v>18</v>
      </c>
      <c r="C7" s="121" t="s">
        <v>10</v>
      </c>
      <c r="D7" s="121" t="s">
        <v>31</v>
      </c>
      <c r="E7" s="773">
        <v>39</v>
      </c>
      <c r="F7" s="773">
        <v>1037950</v>
      </c>
      <c r="G7" s="773">
        <v>443271</v>
      </c>
      <c r="H7" s="774">
        <v>0.33205987134232351</v>
      </c>
      <c r="I7" s="775">
        <v>41.726207733154297</v>
      </c>
      <c r="J7" s="776">
        <v>6.8154975771903992E-2</v>
      </c>
      <c r="K7" s="775">
        <v>41.588531494140618</v>
      </c>
      <c r="L7" s="777">
        <v>41.852928161621087</v>
      </c>
      <c r="M7" s="777">
        <v>13.78853130340576</v>
      </c>
      <c r="N7" s="778">
        <v>55</v>
      </c>
      <c r="O7" s="779">
        <v>0</v>
      </c>
      <c r="P7" s="778">
        <v>55</v>
      </c>
      <c r="Q7" s="778">
        <v>55</v>
      </c>
      <c r="R7" s="539">
        <v>0.50984460115432739</v>
      </c>
      <c r="S7" s="779">
        <v>2.4039521813392639E-3</v>
      </c>
      <c r="T7" s="539">
        <v>0.50535261631011963</v>
      </c>
      <c r="U7" s="539">
        <v>0.51436805725097656</v>
      </c>
    </row>
    <row r="8" spans="2:25" ht="15.6">
      <c r="B8" s="185" t="s">
        <v>18</v>
      </c>
      <c r="C8" s="186" t="s">
        <v>135</v>
      </c>
      <c r="D8" s="187" t="s">
        <v>137</v>
      </c>
      <c r="E8" s="780">
        <v>97</v>
      </c>
      <c r="F8" s="780">
        <v>2456258</v>
      </c>
      <c r="G8" s="781">
        <v>963681</v>
      </c>
      <c r="H8" s="782">
        <v>0.50722197686715109</v>
      </c>
      <c r="I8" s="783">
        <v>60.655776977539063</v>
      </c>
      <c r="J8" s="784">
        <v>8.8301576673984528E-2</v>
      </c>
      <c r="K8" s="783">
        <v>60.471153259277337</v>
      </c>
      <c r="L8" s="785">
        <v>60.814556121826172</v>
      </c>
      <c r="M8" s="785">
        <v>29.967990875244141</v>
      </c>
      <c r="N8" s="786">
        <v>97</v>
      </c>
      <c r="O8" s="787">
        <v>0</v>
      </c>
      <c r="P8" s="786">
        <v>97</v>
      </c>
      <c r="Q8" s="786">
        <v>97</v>
      </c>
      <c r="R8" s="788">
        <v>0.48649775981903082</v>
      </c>
      <c r="S8" s="787">
        <v>1.756969490088522E-3</v>
      </c>
      <c r="T8" s="788">
        <v>0.48332998156547552</v>
      </c>
      <c r="U8" s="788">
        <v>0.48971590399742132</v>
      </c>
    </row>
    <row r="9" spans="2:25" ht="15.6">
      <c r="B9" s="197"/>
      <c r="C9" s="198"/>
      <c r="D9" s="199"/>
      <c r="E9" s="789"/>
      <c r="F9" s="789"/>
      <c r="G9" s="790"/>
      <c r="H9" s="791"/>
      <c r="I9" s="792"/>
      <c r="J9" s="793"/>
      <c r="K9" s="794"/>
      <c r="L9" s="795"/>
      <c r="M9" s="794"/>
      <c r="N9" s="789"/>
      <c r="O9" s="793"/>
      <c r="P9" s="796"/>
      <c r="Q9" s="797"/>
      <c r="R9" s="798"/>
      <c r="S9" s="799"/>
      <c r="T9" s="798"/>
      <c r="U9" s="798"/>
      <c r="V9" s="278"/>
      <c r="W9" s="210"/>
    </row>
    <row r="10" spans="2:25" s="44" customFormat="1" ht="18">
      <c r="B10" s="161" t="s">
        <v>167</v>
      </c>
      <c r="C10" s="36"/>
      <c r="D10" s="36"/>
      <c r="E10" s="744"/>
      <c r="F10" s="744"/>
      <c r="G10" s="744"/>
      <c r="H10" s="745"/>
      <c r="I10" s="746"/>
      <c r="J10" s="747"/>
      <c r="K10" s="748"/>
      <c r="L10" s="748"/>
      <c r="M10" s="746"/>
      <c r="N10" s="744"/>
      <c r="O10" s="747"/>
      <c r="P10" s="749"/>
      <c r="Q10" s="749"/>
      <c r="R10" s="515"/>
      <c r="S10" s="747"/>
      <c r="T10" s="515"/>
      <c r="U10" s="516"/>
      <c r="V10" s="164"/>
      <c r="W10" s="36"/>
      <c r="X10" s="212"/>
      <c r="Y10" s="43"/>
    </row>
    <row r="11" spans="2:25" s="44" customFormat="1" ht="15.6">
      <c r="B11" s="167" t="s">
        <v>97</v>
      </c>
      <c r="C11" s="168" t="s">
        <v>98</v>
      </c>
      <c r="D11" s="168" t="s">
        <v>100</v>
      </c>
      <c r="E11" s="750" t="s">
        <v>101</v>
      </c>
      <c r="F11" s="750" t="s">
        <v>102</v>
      </c>
      <c r="G11" s="750" t="s">
        <v>103</v>
      </c>
      <c r="H11" s="751" t="s">
        <v>104</v>
      </c>
      <c r="I11" s="752" t="s">
        <v>105</v>
      </c>
      <c r="J11" s="753" t="s">
        <v>106</v>
      </c>
      <c r="K11" s="754" t="s">
        <v>107</v>
      </c>
      <c r="L11" s="754" t="s">
        <v>108</v>
      </c>
      <c r="M11" s="752" t="s">
        <v>109</v>
      </c>
      <c r="N11" s="750" t="s">
        <v>110</v>
      </c>
      <c r="O11" s="757" t="s">
        <v>111</v>
      </c>
      <c r="P11" s="758" t="s">
        <v>112</v>
      </c>
      <c r="Q11" s="758" t="s">
        <v>113</v>
      </c>
      <c r="R11" s="759" t="s">
        <v>114</v>
      </c>
      <c r="S11" s="757" t="s">
        <v>115</v>
      </c>
      <c r="T11" s="760" t="s">
        <v>116</v>
      </c>
      <c r="U11" s="760" t="s">
        <v>117</v>
      </c>
      <c r="W11" s="43"/>
    </row>
    <row r="12" spans="2:25" s="44" customFormat="1" ht="15.6">
      <c r="B12" s="179" t="s">
        <v>18</v>
      </c>
      <c r="C12" s="121" t="s">
        <v>724</v>
      </c>
      <c r="D12" s="121" t="s">
        <v>31</v>
      </c>
      <c r="E12" s="800">
        <v>19</v>
      </c>
      <c r="F12" s="800">
        <v>724687</v>
      </c>
      <c r="G12" s="800">
        <v>162658</v>
      </c>
      <c r="H12" s="801">
        <v>1.273888572517278E-2</v>
      </c>
      <c r="I12" s="802">
        <v>117.20367431640619</v>
      </c>
      <c r="J12" s="803">
        <v>0.1136301755905151</v>
      </c>
      <c r="K12" s="802">
        <v>116.9926071166992</v>
      </c>
      <c r="L12" s="802">
        <v>117.4181823730469</v>
      </c>
      <c r="M12" s="802">
        <v>14.35458374023438</v>
      </c>
      <c r="N12" s="800">
        <v>130</v>
      </c>
      <c r="O12" s="803">
        <v>0.32577699422836298</v>
      </c>
      <c r="P12" s="800">
        <v>130</v>
      </c>
      <c r="Q12" s="800">
        <v>131</v>
      </c>
      <c r="R12" s="804">
        <v>0.6252627968788147</v>
      </c>
      <c r="S12" s="803">
        <v>3.881808603182435E-3</v>
      </c>
      <c r="T12" s="804">
        <v>0.61788159608840942</v>
      </c>
      <c r="U12" s="804">
        <v>0.63262134790420532</v>
      </c>
      <c r="W12" s="43"/>
    </row>
    <row r="13" spans="2:25" s="44" customFormat="1" ht="15.6">
      <c r="B13" s="179" t="s">
        <v>18</v>
      </c>
      <c r="C13" s="121" t="s">
        <v>724</v>
      </c>
      <c r="D13" s="121" t="s">
        <v>118</v>
      </c>
      <c r="E13" s="800">
        <v>19</v>
      </c>
      <c r="F13" s="800">
        <v>86096</v>
      </c>
      <c r="G13" s="800">
        <v>16757</v>
      </c>
      <c r="H13" s="801">
        <v>1.312357922224773E-3</v>
      </c>
      <c r="I13" s="802">
        <v>103.469352722168</v>
      </c>
      <c r="J13" s="803">
        <v>0.31049925088882452</v>
      </c>
      <c r="K13" s="802">
        <v>102.8005447387695</v>
      </c>
      <c r="L13" s="802">
        <v>104.03155517578119</v>
      </c>
      <c r="M13" s="802">
        <v>14.243953704833981</v>
      </c>
      <c r="N13" s="800">
        <v>119</v>
      </c>
      <c r="O13" s="803">
        <v>0.58041203022003174</v>
      </c>
      <c r="P13" s="800">
        <v>118</v>
      </c>
      <c r="Q13" s="800">
        <v>120</v>
      </c>
      <c r="R13" s="804">
        <v>0.46738675236701971</v>
      </c>
      <c r="S13" s="803">
        <v>1.1469415389001369E-2</v>
      </c>
      <c r="T13" s="804">
        <v>0.44717472791671747</v>
      </c>
      <c r="U13" s="804">
        <v>0.4911571741104126</v>
      </c>
      <c r="W13" s="43"/>
    </row>
    <row r="14" spans="2:25" s="44" customFormat="1" ht="15.6">
      <c r="B14" s="179" t="s">
        <v>18</v>
      </c>
      <c r="C14" s="121" t="s">
        <v>724</v>
      </c>
      <c r="D14" s="121" t="s">
        <v>119</v>
      </c>
      <c r="E14" s="800">
        <v>19</v>
      </c>
      <c r="F14" s="800">
        <v>109174</v>
      </c>
      <c r="G14" s="800">
        <v>34881</v>
      </c>
      <c r="H14" s="801">
        <v>2.7317752068534182E-3</v>
      </c>
      <c r="I14" s="802">
        <v>91.782516479492188</v>
      </c>
      <c r="J14" s="803">
        <v>0.10655352473258969</v>
      </c>
      <c r="K14" s="802">
        <v>91.576034545898438</v>
      </c>
      <c r="L14" s="802">
        <v>91.973197937011719</v>
      </c>
      <c r="M14" s="802">
        <v>6.3904523849487296</v>
      </c>
      <c r="N14" s="800">
        <v>95</v>
      </c>
      <c r="O14" s="803">
        <v>0.30075281858444208</v>
      </c>
      <c r="P14" s="800">
        <v>95</v>
      </c>
      <c r="Q14" s="800">
        <v>96</v>
      </c>
      <c r="R14" s="804">
        <v>0.93595367670059204</v>
      </c>
      <c r="S14" s="803">
        <v>4.0504694916307926E-3</v>
      </c>
      <c r="T14" s="804">
        <v>0.92801696062088013</v>
      </c>
      <c r="U14" s="804">
        <v>0.9439433217048645</v>
      </c>
      <c r="W14" s="43"/>
    </row>
    <row r="15" spans="2:25" s="44" customFormat="1" ht="15.6">
      <c r="B15" s="179" t="s">
        <v>18</v>
      </c>
      <c r="C15" s="121" t="s">
        <v>724</v>
      </c>
      <c r="D15" s="121" t="s">
        <v>34</v>
      </c>
      <c r="E15" s="800">
        <v>19</v>
      </c>
      <c r="F15" s="800">
        <v>30627</v>
      </c>
      <c r="G15" s="800">
        <v>4665</v>
      </c>
      <c r="H15" s="801">
        <v>3.6534880110255429E-4</v>
      </c>
      <c r="I15" s="802">
        <v>103.9961395263672</v>
      </c>
      <c r="J15" s="803">
        <v>1.025843620300293</v>
      </c>
      <c r="K15" s="802">
        <v>102.04038238525391</v>
      </c>
      <c r="L15" s="802">
        <v>105.89601135253911</v>
      </c>
      <c r="M15" s="802">
        <v>24.212102890014648</v>
      </c>
      <c r="N15" s="800">
        <v>126</v>
      </c>
      <c r="O15" s="803">
        <v>0.96026259660720825</v>
      </c>
      <c r="P15" s="800">
        <v>124</v>
      </c>
      <c r="Q15" s="800">
        <v>128</v>
      </c>
      <c r="R15" s="804">
        <v>0.74062162637710571</v>
      </c>
      <c r="S15" s="803">
        <v>1.932230964303017E-2</v>
      </c>
      <c r="T15" s="804">
        <v>0.70880526304244995</v>
      </c>
      <c r="U15" s="804">
        <v>0.78268718719482422</v>
      </c>
      <c r="W15" s="43"/>
    </row>
    <row r="16" spans="2:25" s="44" customFormat="1" ht="15.6">
      <c r="B16" s="218" t="s">
        <v>18</v>
      </c>
      <c r="C16" s="130" t="s">
        <v>725</v>
      </c>
      <c r="D16" s="97" t="s">
        <v>121</v>
      </c>
      <c r="E16" s="805">
        <v>19</v>
      </c>
      <c r="F16" s="805">
        <v>950584</v>
      </c>
      <c r="G16" s="805">
        <v>218961</v>
      </c>
      <c r="H16" s="806">
        <v>1.7148368318680791E-2</v>
      </c>
      <c r="I16" s="807">
        <v>111.82155609130859</v>
      </c>
      <c r="J16" s="808">
        <v>0.10794612020254141</v>
      </c>
      <c r="K16" s="807">
        <v>111.604377746582</v>
      </c>
      <c r="L16" s="807">
        <v>112.04261779785161</v>
      </c>
      <c r="M16" s="807">
        <v>16.724954605102539</v>
      </c>
      <c r="N16" s="805">
        <v>128</v>
      </c>
      <c r="O16" s="809">
        <v>0.47489750385284418</v>
      </c>
      <c r="P16" s="805">
        <v>127</v>
      </c>
      <c r="Q16" s="810">
        <v>128</v>
      </c>
      <c r="R16" s="405">
        <v>0.66513216495513916</v>
      </c>
      <c r="S16" s="809">
        <v>3.2568569295108318E-3</v>
      </c>
      <c r="T16" s="405">
        <v>0.65797799825668335</v>
      </c>
      <c r="U16" s="320">
        <v>0.67096346616744995</v>
      </c>
      <c r="W16" s="43"/>
    </row>
    <row r="17" spans="2:24">
      <c r="B17" s="179" t="s">
        <v>18</v>
      </c>
      <c r="C17" s="121" t="s">
        <v>14</v>
      </c>
      <c r="D17" s="121" t="s">
        <v>31</v>
      </c>
      <c r="E17" s="800">
        <v>10</v>
      </c>
      <c r="F17" s="800">
        <v>213164</v>
      </c>
      <c r="G17" s="800">
        <v>88113</v>
      </c>
      <c r="H17" s="801">
        <v>3.0210590266324922E-3</v>
      </c>
      <c r="I17" s="802">
        <v>121.3176574707031</v>
      </c>
      <c r="J17" s="803">
        <v>0.14926497638225561</v>
      </c>
      <c r="K17" s="802">
        <v>121.0139846801758</v>
      </c>
      <c r="L17" s="802">
        <v>121.5852813720703</v>
      </c>
      <c r="M17" s="802">
        <v>15.350601196289061</v>
      </c>
      <c r="N17" s="800">
        <v>136</v>
      </c>
      <c r="O17" s="803">
        <v>0.27908679842948908</v>
      </c>
      <c r="P17" s="800">
        <v>136</v>
      </c>
      <c r="Q17" s="800">
        <v>137</v>
      </c>
      <c r="R17" s="804">
        <v>0.50775706768035889</v>
      </c>
      <c r="S17" s="803">
        <v>5.1740841008722782E-3</v>
      </c>
      <c r="T17" s="804">
        <v>0.4987964928150177</v>
      </c>
      <c r="U17" s="804">
        <v>0.51983547210693359</v>
      </c>
    </row>
    <row r="18" spans="2:24">
      <c r="B18" s="179" t="s">
        <v>18</v>
      </c>
      <c r="C18" s="121" t="s">
        <v>14</v>
      </c>
      <c r="D18" s="121" t="s">
        <v>118</v>
      </c>
      <c r="E18" s="800">
        <v>10</v>
      </c>
      <c r="F18" s="800">
        <v>16966</v>
      </c>
      <c r="G18" s="800">
        <v>6487</v>
      </c>
      <c r="H18" s="801">
        <v>2.2241452361428381E-4</v>
      </c>
      <c r="I18" s="802">
        <v>106.0209655761719</v>
      </c>
      <c r="J18" s="803">
        <v>0.65049433708190918</v>
      </c>
      <c r="K18" s="802">
        <v>104.5685348510742</v>
      </c>
      <c r="L18" s="802">
        <v>107.2680282592773</v>
      </c>
      <c r="M18" s="802">
        <v>15.385629653930661</v>
      </c>
      <c r="N18" s="800">
        <v>122</v>
      </c>
      <c r="O18" s="803">
        <v>0.97195601463317871</v>
      </c>
      <c r="P18" s="800">
        <v>120</v>
      </c>
      <c r="Q18" s="800">
        <v>124</v>
      </c>
      <c r="R18" s="804">
        <v>0.39278557896614069</v>
      </c>
      <c r="S18" s="803">
        <v>2.0463278517127041E-2</v>
      </c>
      <c r="T18" s="804">
        <v>0.35486817359924322</v>
      </c>
      <c r="U18" s="804">
        <v>0.44141414761543268</v>
      </c>
    </row>
    <row r="19" spans="2:24">
      <c r="B19" s="179" t="s">
        <v>18</v>
      </c>
      <c r="C19" s="121" t="s">
        <v>14</v>
      </c>
      <c r="D19" s="121" t="s">
        <v>119</v>
      </c>
      <c r="E19" s="800">
        <v>10</v>
      </c>
      <c r="F19" s="800">
        <v>28867</v>
      </c>
      <c r="G19" s="800">
        <v>14809</v>
      </c>
      <c r="H19" s="801">
        <v>5.0774418737418309E-4</v>
      </c>
      <c r="I19" s="802">
        <v>91.986763000488281</v>
      </c>
      <c r="J19" s="803">
        <v>0.18846240639686579</v>
      </c>
      <c r="K19" s="802">
        <v>91.651268005371094</v>
      </c>
      <c r="L19" s="802">
        <v>92.392753601074219</v>
      </c>
      <c r="M19" s="802">
        <v>7.8721356391906738</v>
      </c>
      <c r="N19" s="800">
        <v>96</v>
      </c>
      <c r="O19" s="803">
        <v>0.51226168870925903</v>
      </c>
      <c r="P19" s="800">
        <v>96</v>
      </c>
      <c r="Q19" s="800">
        <v>97</v>
      </c>
      <c r="R19" s="804">
        <v>0.90512526035308838</v>
      </c>
      <c r="S19" s="803">
        <v>6.7969248630106449E-3</v>
      </c>
      <c r="T19" s="804">
        <v>0.89003437757492065</v>
      </c>
      <c r="U19" s="804">
        <v>0.91664105653762817</v>
      </c>
    </row>
    <row r="20" spans="2:24">
      <c r="B20" s="179" t="s">
        <v>18</v>
      </c>
      <c r="C20" s="121" t="s">
        <v>14</v>
      </c>
      <c r="D20" s="121" t="s">
        <v>34</v>
      </c>
      <c r="E20" s="800">
        <v>10</v>
      </c>
      <c r="F20" s="800">
        <v>14660</v>
      </c>
      <c r="G20" s="800">
        <v>3214</v>
      </c>
      <c r="H20" s="801">
        <v>1.101958121004522E-4</v>
      </c>
      <c r="I20" s="802">
        <v>113.2570037841797</v>
      </c>
      <c r="J20" s="803">
        <v>0.96211951971054077</v>
      </c>
      <c r="K20" s="802">
        <v>111.53587341308589</v>
      </c>
      <c r="L20" s="802">
        <v>115.3296585083008</v>
      </c>
      <c r="M20" s="802">
        <v>18.855588912963871</v>
      </c>
      <c r="N20" s="800">
        <v>132</v>
      </c>
      <c r="O20" s="803">
        <v>1.5460255146026609</v>
      </c>
      <c r="P20" s="800">
        <v>129</v>
      </c>
      <c r="Q20" s="800">
        <v>134</v>
      </c>
      <c r="R20" s="804">
        <v>0.64156812429428101</v>
      </c>
      <c r="S20" s="803">
        <v>2.6147359982132912E-2</v>
      </c>
      <c r="T20" s="804">
        <v>0.59026914834976196</v>
      </c>
      <c r="U20" s="804">
        <v>0.69078946113586426</v>
      </c>
    </row>
    <row r="21" spans="2:24" s="66" customFormat="1" ht="15.6">
      <c r="B21" s="218" t="s">
        <v>18</v>
      </c>
      <c r="C21" s="130" t="s">
        <v>128</v>
      </c>
      <c r="D21" s="97" t="s">
        <v>121</v>
      </c>
      <c r="E21" s="805">
        <v>10</v>
      </c>
      <c r="F21" s="805">
        <v>273657</v>
      </c>
      <c r="G21" s="805">
        <v>112623</v>
      </c>
      <c r="H21" s="806">
        <v>3.8614134149830598E-3</v>
      </c>
      <c r="I21" s="807">
        <v>116.3497772216797</v>
      </c>
      <c r="J21" s="808">
        <v>0.1597980409860611</v>
      </c>
      <c r="K21" s="807">
        <v>116.0500106811523</v>
      </c>
      <c r="L21" s="807">
        <v>116.68943786621089</v>
      </c>
      <c r="M21" s="807">
        <v>17.89029693603516</v>
      </c>
      <c r="N21" s="805">
        <v>134</v>
      </c>
      <c r="O21" s="809">
        <v>0.46568155288696289</v>
      </c>
      <c r="P21" s="805">
        <v>133</v>
      </c>
      <c r="Q21" s="810">
        <v>134</v>
      </c>
      <c r="R21" s="405">
        <v>0.55720412731170654</v>
      </c>
      <c r="S21" s="809">
        <v>4.5839818194508553E-3</v>
      </c>
      <c r="T21" s="405">
        <v>0.54885858297348022</v>
      </c>
      <c r="U21" s="320">
        <v>0.56714224815368652</v>
      </c>
    </row>
    <row r="22" spans="2:24">
      <c r="B22" s="179" t="s">
        <v>18</v>
      </c>
      <c r="C22" s="121" t="s">
        <v>12</v>
      </c>
      <c r="D22" s="121" t="s">
        <v>31</v>
      </c>
      <c r="E22" s="800">
        <v>29</v>
      </c>
      <c r="F22" s="800">
        <v>480457</v>
      </c>
      <c r="G22" s="800">
        <v>269639</v>
      </c>
      <c r="H22" s="801">
        <v>0.1594021712053327</v>
      </c>
      <c r="I22" s="802">
        <v>94.420257568359375</v>
      </c>
      <c r="J22" s="803">
        <v>9.125460684299469E-2</v>
      </c>
      <c r="K22" s="802">
        <v>94.230484008789063</v>
      </c>
      <c r="L22" s="802">
        <v>94.582847595214844</v>
      </c>
      <c r="M22" s="802">
        <v>15.130806922912599</v>
      </c>
      <c r="N22" s="800">
        <v>109</v>
      </c>
      <c r="O22" s="803">
        <v>0.17101529240608221</v>
      </c>
      <c r="P22" s="800">
        <v>109</v>
      </c>
      <c r="Q22" s="800">
        <v>110</v>
      </c>
      <c r="R22" s="804">
        <v>0.42637008428573608</v>
      </c>
      <c r="S22" s="803">
        <v>3.0123854521662001E-3</v>
      </c>
      <c r="T22" s="804">
        <v>0.42018827795982361</v>
      </c>
      <c r="U22" s="804">
        <v>0.43271744251251221</v>
      </c>
    </row>
    <row r="23" spans="2:24">
      <c r="B23" s="179" t="s">
        <v>18</v>
      </c>
      <c r="C23" s="121" t="s">
        <v>12</v>
      </c>
      <c r="D23" s="121" t="s">
        <v>118</v>
      </c>
      <c r="E23" s="800">
        <v>29</v>
      </c>
      <c r="F23" s="800">
        <v>40143</v>
      </c>
      <c r="G23" s="800">
        <v>28032</v>
      </c>
      <c r="H23" s="801">
        <v>1.6571643924175431E-2</v>
      </c>
      <c r="I23" s="802">
        <v>86.645866394042969</v>
      </c>
      <c r="J23" s="803">
        <v>0.2285016477108002</v>
      </c>
      <c r="K23" s="802">
        <v>86.216865539550781</v>
      </c>
      <c r="L23" s="802">
        <v>87.109626770019531</v>
      </c>
      <c r="M23" s="802">
        <v>11.125650405883791</v>
      </c>
      <c r="N23" s="800">
        <v>94</v>
      </c>
      <c r="O23" s="803">
        <v>0.50819909572601318</v>
      </c>
      <c r="P23" s="800">
        <v>94</v>
      </c>
      <c r="Q23" s="800">
        <v>95</v>
      </c>
      <c r="R23" s="804">
        <v>0.68546658754348755</v>
      </c>
      <c r="S23" s="803">
        <v>8.6996825411915779E-3</v>
      </c>
      <c r="T23" s="804">
        <v>0.66919451951980591</v>
      </c>
      <c r="U23" s="804">
        <v>0.70161443948745728</v>
      </c>
    </row>
    <row r="24" spans="2:24">
      <c r="B24" s="179" t="s">
        <v>18</v>
      </c>
      <c r="C24" s="121" t="s">
        <v>12</v>
      </c>
      <c r="D24" s="121" t="s">
        <v>119</v>
      </c>
      <c r="E24" s="800">
        <v>29</v>
      </c>
      <c r="F24" s="800">
        <v>39938</v>
      </c>
      <c r="G24" s="800">
        <v>30522</v>
      </c>
      <c r="H24" s="801">
        <v>1.8043654703384909E-2</v>
      </c>
      <c r="I24" s="802">
        <v>86.561004638671875</v>
      </c>
      <c r="J24" s="803">
        <v>0.12673421204090121</v>
      </c>
      <c r="K24" s="802">
        <v>86.324081420898438</v>
      </c>
      <c r="L24" s="802">
        <v>86.838783264160156</v>
      </c>
      <c r="M24" s="802">
        <v>7.6054821014404297</v>
      </c>
      <c r="N24" s="800">
        <v>92</v>
      </c>
      <c r="O24" s="803">
        <v>0.2400664687156677</v>
      </c>
      <c r="P24" s="800">
        <v>92</v>
      </c>
      <c r="Q24" s="800">
        <v>93</v>
      </c>
      <c r="R24" s="804">
        <v>0.68537449836730957</v>
      </c>
      <c r="S24" s="803">
        <v>8.1921583041548729E-3</v>
      </c>
      <c r="T24" s="804">
        <v>0.66858118772506714</v>
      </c>
      <c r="U24" s="804">
        <v>0.70183545351028442</v>
      </c>
    </row>
    <row r="25" spans="2:24">
      <c r="B25" s="179" t="s">
        <v>18</v>
      </c>
      <c r="C25" s="121" t="s">
        <v>12</v>
      </c>
      <c r="D25" s="121" t="s">
        <v>34</v>
      </c>
      <c r="E25" s="800">
        <v>29</v>
      </c>
      <c r="F25" s="800">
        <v>17345</v>
      </c>
      <c r="G25" s="800">
        <v>6372</v>
      </c>
      <c r="H25" s="801">
        <v>3.7669277958133989E-3</v>
      </c>
      <c r="I25" s="802">
        <v>90.657249450683594</v>
      </c>
      <c r="J25" s="803">
        <v>0.63029050827026367</v>
      </c>
      <c r="K25" s="802">
        <v>89.436553955078125</v>
      </c>
      <c r="L25" s="802">
        <v>91.982383728027344</v>
      </c>
      <c r="M25" s="802">
        <v>16.777866363525391</v>
      </c>
      <c r="N25" s="800">
        <v>107</v>
      </c>
      <c r="O25" s="803">
        <v>1.1205902099609379</v>
      </c>
      <c r="P25" s="800">
        <v>105</v>
      </c>
      <c r="Q25" s="800">
        <v>109</v>
      </c>
      <c r="R25" s="804">
        <v>0.54221594333648682</v>
      </c>
      <c r="S25" s="803">
        <v>1.9355915486812592E-2</v>
      </c>
      <c r="T25" s="804">
        <v>0.50839269161224365</v>
      </c>
      <c r="U25" s="804">
        <v>0.5790143609046936</v>
      </c>
    </row>
    <row r="26" spans="2:24" ht="15.6">
      <c r="B26" s="218" t="s">
        <v>18</v>
      </c>
      <c r="C26" s="130" t="s">
        <v>131</v>
      </c>
      <c r="D26" s="97" t="s">
        <v>121</v>
      </c>
      <c r="E26" s="805">
        <v>29</v>
      </c>
      <c r="F26" s="805">
        <v>577883</v>
      </c>
      <c r="G26" s="805">
        <v>334565</v>
      </c>
      <c r="H26" s="806">
        <v>0.1977843886737882</v>
      </c>
      <c r="I26" s="807">
        <v>92.980209350585938</v>
      </c>
      <c r="J26" s="808">
        <v>7.6117046177387238E-2</v>
      </c>
      <c r="K26" s="807">
        <v>92.840141296386719</v>
      </c>
      <c r="L26" s="807">
        <v>93.132942199707031</v>
      </c>
      <c r="M26" s="807">
        <v>14.64299201965332</v>
      </c>
      <c r="N26" s="805">
        <v>107</v>
      </c>
      <c r="O26" s="809">
        <v>9.9748425185680389E-2</v>
      </c>
      <c r="P26" s="805">
        <v>107</v>
      </c>
      <c r="Q26" s="810">
        <v>107</v>
      </c>
      <c r="R26" s="405">
        <v>0.47391387820243841</v>
      </c>
      <c r="S26" s="809">
        <v>2.5652179028838869E-3</v>
      </c>
      <c r="T26" s="405">
        <v>0.46834215521812439</v>
      </c>
      <c r="U26" s="320">
        <v>0.47858288884162897</v>
      </c>
      <c r="V26" s="66"/>
      <c r="X26" s="66"/>
    </row>
    <row r="27" spans="2:24">
      <c r="B27" s="179" t="s">
        <v>18</v>
      </c>
      <c r="C27" s="121" t="s">
        <v>10</v>
      </c>
      <c r="D27" s="121" t="s">
        <v>31</v>
      </c>
      <c r="E27" s="800">
        <v>39</v>
      </c>
      <c r="F27" s="800">
        <v>1037950</v>
      </c>
      <c r="G27" s="800">
        <v>443271</v>
      </c>
      <c r="H27" s="801">
        <v>0.33205987134232351</v>
      </c>
      <c r="I27" s="802">
        <v>41.726207733154297</v>
      </c>
      <c r="J27" s="803">
        <v>6.8154975771903992E-2</v>
      </c>
      <c r="K27" s="802">
        <v>41.588531494140618</v>
      </c>
      <c r="L27" s="802">
        <v>41.852928161621087</v>
      </c>
      <c r="M27" s="802">
        <v>13.78853130340576</v>
      </c>
      <c r="N27" s="800">
        <v>55</v>
      </c>
      <c r="O27" s="803">
        <v>0</v>
      </c>
      <c r="P27" s="800">
        <v>55</v>
      </c>
      <c r="Q27" s="800">
        <v>55</v>
      </c>
      <c r="R27" s="804">
        <v>0.50984460115432739</v>
      </c>
      <c r="S27" s="803">
        <v>2.4039521813392639E-3</v>
      </c>
      <c r="T27" s="804">
        <v>0.50535261631011963</v>
      </c>
      <c r="U27" s="804">
        <v>0.51436805725097656</v>
      </c>
    </row>
    <row r="28" spans="2:24">
      <c r="B28" s="179" t="s">
        <v>18</v>
      </c>
      <c r="C28" s="121" t="s">
        <v>10</v>
      </c>
      <c r="D28" s="121" t="s">
        <v>118</v>
      </c>
      <c r="E28" s="800">
        <v>39</v>
      </c>
      <c r="F28" s="800">
        <v>251957</v>
      </c>
      <c r="G28" s="800">
        <v>111608</v>
      </c>
      <c r="H28" s="801">
        <v>8.3580223498391795E-2</v>
      </c>
      <c r="I28" s="802">
        <v>43.107830047607422</v>
      </c>
      <c r="J28" s="803">
        <v>0.1324154585599899</v>
      </c>
      <c r="K28" s="802">
        <v>42.858688354492188</v>
      </c>
      <c r="L28" s="802">
        <v>43.379638671875</v>
      </c>
      <c r="M28" s="802">
        <v>13.8537130355835</v>
      </c>
      <c r="N28" s="800">
        <v>57</v>
      </c>
      <c r="O28" s="803">
        <v>0.20050188899040219</v>
      </c>
      <c r="P28" s="800">
        <v>57</v>
      </c>
      <c r="Q28" s="800">
        <v>57</v>
      </c>
      <c r="R28" s="804">
        <v>0.45868599414825439</v>
      </c>
      <c r="S28" s="803">
        <v>4.8792073503136626E-3</v>
      </c>
      <c r="T28" s="804">
        <v>0.44850975275039667</v>
      </c>
      <c r="U28" s="804">
        <v>0.46798616647720342</v>
      </c>
    </row>
    <row r="29" spans="2:24">
      <c r="B29" s="179" t="s">
        <v>18</v>
      </c>
      <c r="C29" s="121" t="s">
        <v>10</v>
      </c>
      <c r="D29" s="121" t="s">
        <v>119</v>
      </c>
      <c r="E29" s="800">
        <v>39</v>
      </c>
      <c r="F29" s="800">
        <v>45085</v>
      </c>
      <c r="G29" s="800">
        <v>25622</v>
      </c>
      <c r="H29" s="801">
        <v>1.9156826654076121E-2</v>
      </c>
      <c r="I29" s="802">
        <v>36.538616180419922</v>
      </c>
      <c r="J29" s="803">
        <v>0.26254498958587652</v>
      </c>
      <c r="K29" s="802">
        <v>36.003635406494141</v>
      </c>
      <c r="L29" s="802">
        <v>37.067192077636719</v>
      </c>
      <c r="M29" s="802">
        <v>13.481419563293461</v>
      </c>
      <c r="N29" s="800">
        <v>50</v>
      </c>
      <c r="O29" s="803">
        <v>0.46265020966529852</v>
      </c>
      <c r="P29" s="800">
        <v>49</v>
      </c>
      <c r="Q29" s="800">
        <v>51</v>
      </c>
      <c r="R29" s="804">
        <v>0.67015963792800903</v>
      </c>
      <c r="S29" s="803">
        <v>9.5251649618148804E-3</v>
      </c>
      <c r="T29" s="804">
        <v>0.65149611234664917</v>
      </c>
      <c r="U29" s="804">
        <v>0.68747776746749878</v>
      </c>
    </row>
    <row r="30" spans="2:24" ht="15.6">
      <c r="B30" s="179" t="s">
        <v>18</v>
      </c>
      <c r="C30" s="121" t="s">
        <v>10</v>
      </c>
      <c r="D30" s="121" t="s">
        <v>34</v>
      </c>
      <c r="E30" s="800">
        <v>39</v>
      </c>
      <c r="F30" s="811">
        <v>101703</v>
      </c>
      <c r="G30" s="811">
        <v>41964</v>
      </c>
      <c r="H30" s="812">
        <v>3.145443273010852E-2</v>
      </c>
      <c r="I30" s="813">
        <v>38.16241455078125</v>
      </c>
      <c r="J30" s="814">
        <v>0.18493716418743131</v>
      </c>
      <c r="K30" s="813">
        <v>37.824668884277337</v>
      </c>
      <c r="L30" s="813">
        <v>38.524826049804688</v>
      </c>
      <c r="M30" s="813">
        <v>12.35976505279541</v>
      </c>
      <c r="N30" s="811">
        <v>51</v>
      </c>
      <c r="O30" s="814">
        <v>0.37389704585075378</v>
      </c>
      <c r="P30" s="811">
        <v>50</v>
      </c>
      <c r="Q30" s="811">
        <v>52</v>
      </c>
      <c r="R30" s="815">
        <v>0.6558728814125061</v>
      </c>
      <c r="S30" s="814">
        <v>7.3266532272100449E-3</v>
      </c>
      <c r="T30" s="815">
        <v>0.64307844638824463</v>
      </c>
      <c r="U30" s="815">
        <v>0.67102164030075073</v>
      </c>
    </row>
    <row r="31" spans="2:24" ht="15.6">
      <c r="B31" s="218" t="s">
        <v>18</v>
      </c>
      <c r="C31" s="130" t="s">
        <v>168</v>
      </c>
      <c r="D31" s="97" t="s">
        <v>121</v>
      </c>
      <c r="E31" s="805">
        <v>39</v>
      </c>
      <c r="F31" s="805">
        <v>1436695</v>
      </c>
      <c r="G31" s="805">
        <v>622465</v>
      </c>
      <c r="H31" s="806">
        <v>0.4662513608581727</v>
      </c>
      <c r="I31" s="807">
        <v>41.520313262939453</v>
      </c>
      <c r="J31" s="816">
        <v>5.6015420705080032E-2</v>
      </c>
      <c r="K31" s="807">
        <v>41.407035827636719</v>
      </c>
      <c r="L31" s="807">
        <v>41.627792358398438</v>
      </c>
      <c r="M31" s="807">
        <v>13.778403282165529</v>
      </c>
      <c r="N31" s="805">
        <v>55</v>
      </c>
      <c r="O31" s="809">
        <v>0</v>
      </c>
      <c r="P31" s="805">
        <v>55</v>
      </c>
      <c r="Q31" s="817">
        <v>55</v>
      </c>
      <c r="R31" s="405">
        <v>0.51711219549179077</v>
      </c>
      <c r="S31" s="809">
        <v>2.0065198186784978E-3</v>
      </c>
      <c r="T31" s="405">
        <v>0.51342189311981201</v>
      </c>
      <c r="U31" s="320">
        <v>0.52136003971099854</v>
      </c>
      <c r="V31" s="66"/>
      <c r="X31" s="66"/>
    </row>
    <row r="32" spans="2:24" ht="15.6">
      <c r="B32" s="218" t="s">
        <v>18</v>
      </c>
      <c r="C32" s="97" t="s">
        <v>135</v>
      </c>
      <c r="D32" s="130" t="s">
        <v>137</v>
      </c>
      <c r="E32" s="817">
        <v>97</v>
      </c>
      <c r="F32" s="817">
        <v>2456258</v>
      </c>
      <c r="G32" s="810">
        <v>963681</v>
      </c>
      <c r="H32" s="818">
        <v>0.50722197686715109</v>
      </c>
      <c r="I32" s="807">
        <v>60.655776977539063</v>
      </c>
      <c r="J32" s="816">
        <v>8.8301576673984528E-2</v>
      </c>
      <c r="K32" s="807">
        <v>60.471153259277337</v>
      </c>
      <c r="L32" s="807">
        <v>60.814556121826172</v>
      </c>
      <c r="M32" s="807">
        <v>29.967990875244141</v>
      </c>
      <c r="N32" s="805">
        <v>97</v>
      </c>
      <c r="O32" s="809">
        <v>0</v>
      </c>
      <c r="P32" s="805">
        <v>97</v>
      </c>
      <c r="Q32" s="817">
        <v>97</v>
      </c>
      <c r="R32" s="405">
        <v>0.48649775981903082</v>
      </c>
      <c r="S32" s="809">
        <v>1.756969490088522E-3</v>
      </c>
      <c r="T32" s="405">
        <v>0.48332998156547552</v>
      </c>
      <c r="U32" s="405">
        <v>0.48971590399742132</v>
      </c>
    </row>
    <row r="33" spans="2:21" ht="15.6">
      <c r="B33" s="218" t="s">
        <v>18</v>
      </c>
      <c r="C33" s="97" t="s">
        <v>135</v>
      </c>
      <c r="D33" s="130" t="s">
        <v>138</v>
      </c>
      <c r="E33" s="817">
        <v>97</v>
      </c>
      <c r="F33" s="817">
        <v>395162</v>
      </c>
      <c r="G33" s="810">
        <v>162884</v>
      </c>
      <c r="H33" s="818">
        <v>0.10168663824843641</v>
      </c>
      <c r="I33" s="807">
        <v>51.119754791259773</v>
      </c>
      <c r="J33" s="816">
        <v>0.1611980348825455</v>
      </c>
      <c r="K33" s="807">
        <v>50.808204650878913</v>
      </c>
      <c r="L33" s="807">
        <v>51.497966766357422</v>
      </c>
      <c r="M33" s="807">
        <v>21.94228553771973</v>
      </c>
      <c r="N33" s="805">
        <v>80</v>
      </c>
      <c r="O33" s="809">
        <v>0.49428898096084589</v>
      </c>
      <c r="P33" s="805">
        <v>79</v>
      </c>
      <c r="Q33" s="817">
        <v>81</v>
      </c>
      <c r="R33" s="405">
        <v>0.49561205506324768</v>
      </c>
      <c r="S33" s="809">
        <v>4.4009559787809849E-3</v>
      </c>
      <c r="T33" s="405">
        <v>0.48667070269584661</v>
      </c>
      <c r="U33" s="405">
        <v>0.50445055961608887</v>
      </c>
    </row>
    <row r="34" spans="2:21" ht="15.6">
      <c r="B34" s="218" t="s">
        <v>18</v>
      </c>
      <c r="C34" s="97" t="s">
        <v>135</v>
      </c>
      <c r="D34" s="130" t="s">
        <v>139</v>
      </c>
      <c r="E34" s="817">
        <v>97</v>
      </c>
      <c r="F34" s="817">
        <v>223064</v>
      </c>
      <c r="G34" s="810">
        <v>105834</v>
      </c>
      <c r="H34" s="818">
        <v>4.0440001949701411E-2</v>
      </c>
      <c r="I34" s="807">
        <v>63.285751342773438</v>
      </c>
      <c r="J34" s="816">
        <v>0.34159004688262939</v>
      </c>
      <c r="K34" s="807">
        <v>62.567028045654297</v>
      </c>
      <c r="L34" s="807">
        <v>63.881240844726563</v>
      </c>
      <c r="M34" s="807">
        <v>27.590774536132809</v>
      </c>
      <c r="N34" s="805">
        <v>91</v>
      </c>
      <c r="O34" s="809">
        <v>0</v>
      </c>
      <c r="P34" s="805">
        <v>91</v>
      </c>
      <c r="Q34" s="817">
        <v>91</v>
      </c>
      <c r="R34" s="405">
        <v>0.69785308837890625</v>
      </c>
      <c r="S34" s="809">
        <v>6.2397751025855541E-3</v>
      </c>
      <c r="T34" s="405">
        <v>0.6845516562461853</v>
      </c>
      <c r="U34" s="405">
        <v>0.70969682931900024</v>
      </c>
    </row>
    <row r="35" spans="2:21" ht="15.6">
      <c r="B35" s="218" t="s">
        <v>18</v>
      </c>
      <c r="C35" s="97" t="s">
        <v>135</v>
      </c>
      <c r="D35" s="130" t="s">
        <v>140</v>
      </c>
      <c r="E35" s="817">
        <v>97</v>
      </c>
      <c r="F35" s="817">
        <v>164335</v>
      </c>
      <c r="G35" s="817">
        <v>56215</v>
      </c>
      <c r="H35" s="819">
        <v>3.5696904159957812E-2</v>
      </c>
      <c r="I35" s="820">
        <v>44.607555389404297</v>
      </c>
      <c r="J35" s="816">
        <v>0.28352347016334528</v>
      </c>
      <c r="K35" s="820">
        <v>44.079639434814453</v>
      </c>
      <c r="L35" s="820">
        <v>45.20953369140625</v>
      </c>
      <c r="M35" s="820">
        <v>21.964384078979489</v>
      </c>
      <c r="N35" s="817">
        <v>62</v>
      </c>
      <c r="O35" s="816">
        <v>0.94145190715789795</v>
      </c>
      <c r="P35" s="817">
        <v>60</v>
      </c>
      <c r="Q35" s="817">
        <v>64</v>
      </c>
      <c r="R35" s="821">
        <v>0.64470237493515015</v>
      </c>
      <c r="S35" s="816">
        <v>6.8902098573744297E-3</v>
      </c>
      <c r="T35" s="821">
        <v>0.63179630041122437</v>
      </c>
      <c r="U35" s="821">
        <v>0.65890181064605713</v>
      </c>
    </row>
    <row r="36" spans="2:21" ht="15.6">
      <c r="B36" s="236" t="s">
        <v>18</v>
      </c>
      <c r="C36" s="237" t="s">
        <v>135</v>
      </c>
      <c r="D36" s="238" t="s">
        <v>121</v>
      </c>
      <c r="E36" s="822">
        <v>97</v>
      </c>
      <c r="F36" s="822">
        <v>3238819</v>
      </c>
      <c r="G36" s="822">
        <v>1288614</v>
      </c>
      <c r="H36" s="823">
        <v>0.68504552122524676</v>
      </c>
      <c r="I36" s="824">
        <v>58.559272766113281</v>
      </c>
      <c r="J36" s="825">
        <v>7.3031015694141388E-2</v>
      </c>
      <c r="K36" s="824">
        <v>58.428600311279297</v>
      </c>
      <c r="L36" s="824">
        <v>58.702690124511719</v>
      </c>
      <c r="M36" s="824">
        <v>28.799900054931641</v>
      </c>
      <c r="N36" s="822">
        <v>93</v>
      </c>
      <c r="O36" s="825">
        <v>0</v>
      </c>
      <c r="P36" s="822">
        <v>93</v>
      </c>
      <c r="Q36" s="822">
        <v>93</v>
      </c>
      <c r="R36" s="826">
        <v>0.50857138633728027</v>
      </c>
      <c r="S36" s="825">
        <v>1.51304469909519E-3</v>
      </c>
      <c r="T36" s="826">
        <v>0.50544452667236328</v>
      </c>
      <c r="U36" s="826">
        <v>0.51156526803970337</v>
      </c>
    </row>
    <row r="37" spans="2:21" ht="15.6">
      <c r="B37" s="140"/>
    </row>
    <row r="38" spans="2:21">
      <c r="B38" s="147" t="s">
        <v>147</v>
      </c>
      <c r="C38" s="148"/>
      <c r="D38" s="148"/>
      <c r="E38" s="832"/>
    </row>
    <row r="39" spans="2:21">
      <c r="B39" s="149"/>
      <c r="C39" s="148" t="s">
        <v>148</v>
      </c>
      <c r="D39" s="148" t="s">
        <v>149</v>
      </c>
      <c r="E39" s="831"/>
      <c r="F39" s="831"/>
      <c r="G39" s="831"/>
      <c r="H39" s="833"/>
    </row>
    <row r="40" spans="2:21">
      <c r="B40" s="152"/>
      <c r="C40" s="148" t="s">
        <v>150</v>
      </c>
      <c r="D40" s="148" t="s">
        <v>151</v>
      </c>
      <c r="E40" s="831"/>
      <c r="F40" s="831"/>
      <c r="G40" s="831"/>
      <c r="H40" s="833"/>
    </row>
    <row r="41" spans="2:21">
      <c r="B41" s="153"/>
      <c r="C41" s="148" t="s">
        <v>152</v>
      </c>
      <c r="D41" s="148" t="s">
        <v>153</v>
      </c>
      <c r="E41" s="831"/>
      <c r="F41" s="831"/>
      <c r="G41" s="831"/>
      <c r="H41" s="833"/>
    </row>
    <row r="42" spans="2:21">
      <c r="B42"/>
      <c r="E42" s="831"/>
    </row>
    <row r="43" spans="2:21">
      <c r="B43" s="156" t="s">
        <v>158</v>
      </c>
      <c r="C43" s="148" t="s">
        <v>159</v>
      </c>
      <c r="D43" s="148"/>
      <c r="E43" s="831"/>
    </row>
    <row r="44" spans="2:21">
      <c r="B44" s="156" t="s">
        <v>102</v>
      </c>
      <c r="C44" s="156" t="s">
        <v>160</v>
      </c>
      <c r="D44" s="156"/>
      <c r="E44" s="831"/>
    </row>
    <row r="45" spans="2:21">
      <c r="B45" s="156" t="s">
        <v>114</v>
      </c>
      <c r="C45" s="156" t="s">
        <v>161</v>
      </c>
      <c r="D45" s="156"/>
      <c r="E45" s="831"/>
    </row>
    <row r="46" spans="2:21">
      <c r="B46" s="156" t="s">
        <v>162</v>
      </c>
      <c r="C46" s="156" t="s">
        <v>163</v>
      </c>
      <c r="D46" s="156"/>
      <c r="E46" s="831"/>
    </row>
    <row r="47" spans="2:21">
      <c r="B47" s="156" t="s">
        <v>164</v>
      </c>
      <c r="C47" s="156" t="s">
        <v>165</v>
      </c>
      <c r="D47" s="156"/>
      <c r="E47" s="831"/>
    </row>
    <row r="48" spans="2:21">
      <c r="E48" s="831"/>
    </row>
    <row r="49" spans="5:5">
      <c r="E49" s="831"/>
    </row>
  </sheetData>
  <pageMargins left="0.7" right="0.7" top="0.75" bottom="0.75" header="0.3" footer="0.3"/>
  <tableParts count="2">
    <tablePart r:id="rId1"/>
    <tablePart r:id="rId2"/>
  </tablePart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9E716-D693-4580-9BF3-5B0AF6AEDA13}">
  <dimension ref="B1:Z640"/>
  <sheetViews>
    <sheetView workbookViewId="0">
      <selection activeCell="F23" sqref="F23"/>
    </sheetView>
  </sheetViews>
  <sheetFormatPr defaultColWidth="9.21875" defaultRowHeight="14.4"/>
  <cols>
    <col min="1" max="1" width="5.77734375" customWidth="1"/>
    <col min="2" max="2" width="24.21875" style="157" customWidth="1"/>
    <col min="3" max="3" width="19.21875" customWidth="1"/>
    <col min="4" max="4" width="16.21875" customWidth="1"/>
    <col min="5" max="5" width="42.77734375" customWidth="1"/>
    <col min="6" max="6" width="20.44140625" style="143" customWidth="1"/>
    <col min="7" max="7" width="10.77734375" style="827" customWidth="1"/>
    <col min="8" max="8" width="23.77734375" style="827" customWidth="1"/>
    <col min="9" max="9" width="28" style="828" customWidth="1"/>
    <col min="10" max="10" width="24" style="873" customWidth="1"/>
    <col min="11" max="11" width="12.21875" style="830" customWidth="1"/>
    <col min="12" max="12" width="27.44140625" style="829" customWidth="1"/>
    <col min="13" max="13" width="28" style="829" customWidth="1"/>
    <col min="14" max="14" width="37" style="829" customWidth="1"/>
    <col min="15" max="15" width="32.77734375" style="831" customWidth="1"/>
    <col min="16" max="16" width="12.21875" style="830" customWidth="1"/>
    <col min="17" max="17" width="27.44140625" style="831" customWidth="1"/>
    <col min="18" max="18" width="28" style="831" customWidth="1"/>
    <col min="19" max="19" width="12.5546875" style="524" customWidth="1"/>
    <col min="20" max="20" width="12.21875" style="830" customWidth="1"/>
    <col min="21" max="21" width="32.21875" style="524" bestFit="1" customWidth="1"/>
    <col min="22" max="22" width="32.77734375" style="524" bestFit="1" customWidth="1"/>
    <col min="33" max="33" width="12.77734375" bestFit="1" customWidth="1"/>
  </cols>
  <sheetData>
    <row r="1" spans="2:25" ht="20.399999999999999">
      <c r="B1" s="26" t="s">
        <v>96</v>
      </c>
      <c r="C1" s="27"/>
      <c r="D1" s="27"/>
      <c r="E1" s="27"/>
      <c r="F1" s="30"/>
      <c r="G1" s="738"/>
      <c r="H1" s="738"/>
      <c r="I1" s="739"/>
      <c r="J1" s="740"/>
      <c r="K1" s="741"/>
      <c r="L1" s="740"/>
      <c r="M1" s="742"/>
      <c r="N1" s="740"/>
      <c r="O1" s="738"/>
      <c r="P1" s="741"/>
      <c r="Q1" s="738"/>
      <c r="R1" s="743"/>
      <c r="S1" s="512"/>
      <c r="T1" s="741"/>
      <c r="U1" s="512"/>
      <c r="V1" s="512"/>
    </row>
    <row r="2" spans="2:25" s="44" customFormat="1" ht="15.6">
      <c r="B2" s="35" t="s">
        <v>97</v>
      </c>
      <c r="C2" s="36" t="s">
        <v>98</v>
      </c>
      <c r="D2" s="36" t="s">
        <v>99</v>
      </c>
      <c r="E2" s="36" t="s">
        <v>100</v>
      </c>
      <c r="F2" s="36" t="s">
        <v>101</v>
      </c>
      <c r="G2" s="744" t="s">
        <v>102</v>
      </c>
      <c r="H2" s="744" t="s">
        <v>103</v>
      </c>
      <c r="I2" s="745" t="s">
        <v>104</v>
      </c>
      <c r="J2" s="746" t="s">
        <v>105</v>
      </c>
      <c r="K2" s="747" t="s">
        <v>106</v>
      </c>
      <c r="L2" s="748" t="s">
        <v>107</v>
      </c>
      <c r="M2" s="748" t="s">
        <v>108</v>
      </c>
      <c r="N2" s="746" t="s">
        <v>109</v>
      </c>
      <c r="O2" s="744" t="s">
        <v>110</v>
      </c>
      <c r="P2" s="747" t="s">
        <v>111</v>
      </c>
      <c r="Q2" s="749" t="s">
        <v>112</v>
      </c>
      <c r="R2" s="749" t="s">
        <v>113</v>
      </c>
      <c r="S2" s="515" t="s">
        <v>114</v>
      </c>
      <c r="T2" s="747" t="s">
        <v>115</v>
      </c>
      <c r="U2" s="515" t="s">
        <v>116</v>
      </c>
      <c r="V2" s="515" t="s">
        <v>117</v>
      </c>
      <c r="W2" s="43"/>
      <c r="Y2" s="43"/>
    </row>
    <row r="3" spans="2:25" s="44" customFormat="1" ht="15.6">
      <c r="B3" s="45" t="s">
        <v>18</v>
      </c>
      <c r="C3" s="46" t="s">
        <v>724</v>
      </c>
      <c r="D3" s="47">
        <v>80</v>
      </c>
      <c r="E3" s="46" t="s">
        <v>31</v>
      </c>
      <c r="F3" s="304"/>
      <c r="G3" s="834"/>
      <c r="H3" s="834"/>
      <c r="I3" s="835"/>
      <c r="J3" s="836"/>
      <c r="K3" s="837"/>
      <c r="L3" s="836"/>
      <c r="M3" s="836"/>
      <c r="N3" s="836"/>
      <c r="O3" s="834"/>
      <c r="P3" s="837"/>
      <c r="Q3" s="834"/>
      <c r="R3" s="834"/>
      <c r="S3" s="838"/>
      <c r="T3" s="837"/>
      <c r="U3" s="838"/>
      <c r="V3" s="838"/>
      <c r="W3" s="43"/>
      <c r="Y3" s="43"/>
    </row>
    <row r="4" spans="2:25" s="44" customFormat="1" ht="15.6">
      <c r="B4" s="45" t="s">
        <v>18</v>
      </c>
      <c r="C4" s="46" t="s">
        <v>724</v>
      </c>
      <c r="D4" s="47">
        <v>80</v>
      </c>
      <c r="E4" s="46" t="s">
        <v>118</v>
      </c>
      <c r="F4" s="304"/>
      <c r="G4" s="834"/>
      <c r="H4" s="834"/>
      <c r="I4" s="835"/>
      <c r="J4" s="836"/>
      <c r="K4" s="837"/>
      <c r="L4" s="836"/>
      <c r="M4" s="836"/>
      <c r="N4" s="836"/>
      <c r="O4" s="834"/>
      <c r="P4" s="837"/>
      <c r="Q4" s="834"/>
      <c r="R4" s="834"/>
      <c r="S4" s="838"/>
      <c r="T4" s="837"/>
      <c r="U4" s="838"/>
      <c r="V4" s="838"/>
      <c r="W4" s="43"/>
      <c r="Y4" s="43"/>
    </row>
    <row r="5" spans="2:25" s="44" customFormat="1" ht="15.6">
      <c r="B5" s="45" t="s">
        <v>18</v>
      </c>
      <c r="C5" s="46" t="s">
        <v>724</v>
      </c>
      <c r="D5" s="47">
        <v>80</v>
      </c>
      <c r="E5" s="46" t="s">
        <v>119</v>
      </c>
      <c r="F5" s="304"/>
      <c r="G5" s="834"/>
      <c r="H5" s="834"/>
      <c r="I5" s="835"/>
      <c r="J5" s="836"/>
      <c r="K5" s="837"/>
      <c r="L5" s="836"/>
      <c r="M5" s="836"/>
      <c r="N5" s="836"/>
      <c r="O5" s="834"/>
      <c r="P5" s="837"/>
      <c r="Q5" s="834"/>
      <c r="R5" s="834"/>
      <c r="S5" s="838"/>
      <c r="T5" s="837"/>
      <c r="U5" s="838"/>
      <c r="V5" s="838"/>
      <c r="W5" s="43"/>
      <c r="Y5" s="43"/>
    </row>
    <row r="6" spans="2:25" s="44" customFormat="1" ht="15.6">
      <c r="B6" s="45" t="s">
        <v>18</v>
      </c>
      <c r="C6" s="46" t="s">
        <v>724</v>
      </c>
      <c r="D6" s="47">
        <v>80</v>
      </c>
      <c r="E6" s="46" t="s">
        <v>34</v>
      </c>
      <c r="F6" s="304"/>
      <c r="G6" s="834"/>
      <c r="H6" s="834"/>
      <c r="I6" s="835"/>
      <c r="J6" s="836"/>
      <c r="K6" s="837"/>
      <c r="L6" s="836"/>
      <c r="M6" s="836"/>
      <c r="N6" s="836"/>
      <c r="O6" s="834"/>
      <c r="P6" s="837"/>
      <c r="Q6" s="834"/>
      <c r="R6" s="834"/>
      <c r="S6" s="838"/>
      <c r="T6" s="837"/>
      <c r="U6" s="838"/>
      <c r="V6" s="838"/>
      <c r="W6" s="43"/>
      <c r="Y6" s="43"/>
    </row>
    <row r="7" spans="2:25" s="44" customFormat="1" ht="15.6">
      <c r="B7" s="54" t="s">
        <v>18</v>
      </c>
      <c r="C7" s="55" t="s">
        <v>724</v>
      </c>
      <c r="D7" s="56" t="s">
        <v>120</v>
      </c>
      <c r="E7" s="57" t="s">
        <v>121</v>
      </c>
      <c r="F7" s="307"/>
      <c r="G7" s="839"/>
      <c r="H7" s="839"/>
      <c r="I7" s="840"/>
      <c r="J7" s="841"/>
      <c r="K7" s="842"/>
      <c r="L7" s="841"/>
      <c r="M7" s="841"/>
      <c r="N7" s="841"/>
      <c r="O7" s="839"/>
      <c r="P7" s="842"/>
      <c r="Q7" s="839"/>
      <c r="R7" s="839"/>
      <c r="S7" s="308"/>
      <c r="T7" s="842"/>
      <c r="U7" s="308"/>
      <c r="V7" s="308"/>
      <c r="W7" s="43"/>
      <c r="Y7" s="43"/>
    </row>
    <row r="8" spans="2:25" s="44" customFormat="1" ht="15.6">
      <c r="B8" s="45" t="s">
        <v>18</v>
      </c>
      <c r="C8" s="46" t="s">
        <v>724</v>
      </c>
      <c r="D8" s="47">
        <v>90</v>
      </c>
      <c r="E8" s="46" t="s">
        <v>31</v>
      </c>
      <c r="F8" s="304"/>
      <c r="G8" s="834"/>
      <c r="H8" s="834"/>
      <c r="I8" s="835"/>
      <c r="J8" s="836"/>
      <c r="K8" s="837"/>
      <c r="L8" s="836"/>
      <c r="M8" s="836"/>
      <c r="N8" s="836"/>
      <c r="O8" s="834"/>
      <c r="P8" s="837"/>
      <c r="Q8" s="834"/>
      <c r="R8" s="834"/>
      <c r="S8" s="838"/>
      <c r="T8" s="837"/>
      <c r="U8" s="838"/>
      <c r="V8" s="838"/>
      <c r="W8" s="43"/>
      <c r="Y8" s="43"/>
    </row>
    <row r="9" spans="2:25" s="44" customFormat="1" ht="15.6">
      <c r="B9" s="45" t="s">
        <v>18</v>
      </c>
      <c r="C9" s="46" t="s">
        <v>724</v>
      </c>
      <c r="D9" s="47">
        <v>90</v>
      </c>
      <c r="E9" s="46" t="s">
        <v>118</v>
      </c>
      <c r="F9" s="304"/>
      <c r="G9" s="834"/>
      <c r="H9" s="834"/>
      <c r="I9" s="835"/>
      <c r="J9" s="836"/>
      <c r="K9" s="837"/>
      <c r="L9" s="836"/>
      <c r="M9" s="836"/>
      <c r="N9" s="836"/>
      <c r="O9" s="834"/>
      <c r="P9" s="837"/>
      <c r="Q9" s="834"/>
      <c r="R9" s="834"/>
      <c r="S9" s="838"/>
      <c r="T9" s="837"/>
      <c r="U9" s="838"/>
      <c r="V9" s="838"/>
      <c r="W9" s="43"/>
      <c r="Y9" s="43"/>
    </row>
    <row r="10" spans="2:25" s="44" customFormat="1" ht="15.6">
      <c r="B10" s="45" t="s">
        <v>18</v>
      </c>
      <c r="C10" s="46" t="s">
        <v>724</v>
      </c>
      <c r="D10" s="47">
        <v>90</v>
      </c>
      <c r="E10" s="46" t="s">
        <v>119</v>
      </c>
      <c r="F10" s="304"/>
      <c r="G10" s="834"/>
      <c r="H10" s="834"/>
      <c r="I10" s="835"/>
      <c r="J10" s="836"/>
      <c r="K10" s="837"/>
      <c r="L10" s="836"/>
      <c r="M10" s="836"/>
      <c r="N10" s="836"/>
      <c r="O10" s="834"/>
      <c r="P10" s="837"/>
      <c r="Q10" s="834"/>
      <c r="R10" s="834"/>
      <c r="S10" s="838"/>
      <c r="T10" s="837"/>
      <c r="U10" s="838"/>
      <c r="V10" s="838"/>
      <c r="W10" s="43"/>
      <c r="Y10" s="43"/>
    </row>
    <row r="11" spans="2:25" s="44" customFormat="1" ht="15.6">
      <c r="B11" s="45" t="s">
        <v>18</v>
      </c>
      <c r="C11" s="46" t="s">
        <v>724</v>
      </c>
      <c r="D11" s="47">
        <v>90</v>
      </c>
      <c r="E11" s="46" t="s">
        <v>34</v>
      </c>
      <c r="F11" s="304"/>
      <c r="G11" s="834"/>
      <c r="H11" s="834"/>
      <c r="I11" s="835"/>
      <c r="J11" s="836"/>
      <c r="K11" s="837"/>
      <c r="L11" s="836"/>
      <c r="M11" s="836"/>
      <c r="N11" s="836"/>
      <c r="O11" s="834"/>
      <c r="P11" s="837"/>
      <c r="Q11" s="834"/>
      <c r="R11" s="834"/>
      <c r="S11" s="838"/>
      <c r="T11" s="837"/>
      <c r="U11" s="838"/>
      <c r="V11" s="838"/>
      <c r="W11" s="43"/>
      <c r="Y11" s="43"/>
    </row>
    <row r="12" spans="2:25" s="44" customFormat="1" ht="15.6">
      <c r="B12" s="54" t="s">
        <v>18</v>
      </c>
      <c r="C12" s="55" t="s">
        <v>724</v>
      </c>
      <c r="D12" s="56" t="s">
        <v>122</v>
      </c>
      <c r="E12" s="57" t="s">
        <v>121</v>
      </c>
      <c r="F12" s="307"/>
      <c r="G12" s="839"/>
      <c r="H12" s="839"/>
      <c r="I12" s="840"/>
      <c r="J12" s="841"/>
      <c r="K12" s="842"/>
      <c r="L12" s="841"/>
      <c r="M12" s="841"/>
      <c r="N12" s="841"/>
      <c r="O12" s="839"/>
      <c r="P12" s="842"/>
      <c r="Q12" s="839"/>
      <c r="R12" s="839"/>
      <c r="S12" s="308"/>
      <c r="T12" s="842"/>
      <c r="U12" s="308"/>
      <c r="V12" s="308"/>
      <c r="W12" s="43"/>
      <c r="Y12" s="43"/>
    </row>
    <row r="13" spans="2:25" s="44" customFormat="1" ht="15.6">
      <c r="B13" s="45" t="s">
        <v>18</v>
      </c>
      <c r="C13" s="46" t="s">
        <v>724</v>
      </c>
      <c r="D13" s="47">
        <v>100</v>
      </c>
      <c r="E13" s="46" t="s">
        <v>31</v>
      </c>
      <c r="F13" s="304"/>
      <c r="G13" s="834"/>
      <c r="H13" s="834"/>
      <c r="I13" s="835"/>
      <c r="J13" s="836"/>
      <c r="K13" s="837"/>
      <c r="L13" s="836"/>
      <c r="M13" s="836"/>
      <c r="N13" s="836"/>
      <c r="O13" s="834"/>
      <c r="P13" s="837"/>
      <c r="Q13" s="834"/>
      <c r="R13" s="834"/>
      <c r="S13" s="838"/>
      <c r="T13" s="837"/>
      <c r="U13" s="838"/>
      <c r="V13" s="838"/>
      <c r="W13" s="43"/>
      <c r="Y13" s="43"/>
    </row>
    <row r="14" spans="2:25" s="44" customFormat="1" ht="15.6">
      <c r="B14" s="45" t="s">
        <v>18</v>
      </c>
      <c r="C14" s="46" t="s">
        <v>724</v>
      </c>
      <c r="D14" s="47">
        <v>100</v>
      </c>
      <c r="E14" s="46" t="s">
        <v>118</v>
      </c>
      <c r="F14" s="304"/>
      <c r="G14" s="834"/>
      <c r="H14" s="834"/>
      <c r="I14" s="835"/>
      <c r="J14" s="836"/>
      <c r="K14" s="837"/>
      <c r="L14" s="836"/>
      <c r="M14" s="836"/>
      <c r="N14" s="836"/>
      <c r="O14" s="834"/>
      <c r="P14" s="837"/>
      <c r="Q14" s="834"/>
      <c r="R14" s="834"/>
      <c r="S14" s="838"/>
      <c r="T14" s="837"/>
      <c r="U14" s="838"/>
      <c r="V14" s="838"/>
      <c r="W14" s="43"/>
      <c r="Y14" s="43"/>
    </row>
    <row r="15" spans="2:25" s="44" customFormat="1" ht="15.6">
      <c r="B15" s="45" t="s">
        <v>18</v>
      </c>
      <c r="C15" s="46" t="s">
        <v>724</v>
      </c>
      <c r="D15" s="47">
        <v>100</v>
      </c>
      <c r="E15" s="46" t="s">
        <v>119</v>
      </c>
      <c r="F15" s="304"/>
      <c r="G15" s="834"/>
      <c r="H15" s="834"/>
      <c r="I15" s="835"/>
      <c r="J15" s="836"/>
      <c r="K15" s="837"/>
      <c r="L15" s="836"/>
      <c r="M15" s="836"/>
      <c r="N15" s="836"/>
      <c r="O15" s="834"/>
      <c r="P15" s="837"/>
      <c r="Q15" s="834"/>
      <c r="R15" s="834"/>
      <c r="S15" s="838"/>
      <c r="T15" s="837"/>
      <c r="U15" s="838"/>
      <c r="V15" s="838"/>
      <c r="W15" s="43"/>
      <c r="Y15" s="43"/>
    </row>
    <row r="16" spans="2:25" s="44" customFormat="1" ht="15.6">
      <c r="B16" s="45" t="s">
        <v>18</v>
      </c>
      <c r="C16" s="46" t="s">
        <v>724</v>
      </c>
      <c r="D16" s="47">
        <v>100</v>
      </c>
      <c r="E16" s="46" t="s">
        <v>34</v>
      </c>
      <c r="F16" s="304"/>
      <c r="G16" s="834"/>
      <c r="H16" s="834"/>
      <c r="I16" s="835"/>
      <c r="J16" s="836"/>
      <c r="K16" s="837"/>
      <c r="L16" s="836"/>
      <c r="M16" s="836"/>
      <c r="N16" s="836"/>
      <c r="O16" s="834"/>
      <c r="P16" s="837"/>
      <c r="Q16" s="834"/>
      <c r="R16" s="834"/>
      <c r="S16" s="838"/>
      <c r="T16" s="837"/>
      <c r="U16" s="838"/>
      <c r="V16" s="838"/>
      <c r="W16" s="43"/>
      <c r="Y16" s="43"/>
    </row>
    <row r="17" spans="2:25" s="44" customFormat="1" ht="15.6">
      <c r="B17" s="54" t="s">
        <v>18</v>
      </c>
      <c r="C17" s="55" t="s">
        <v>724</v>
      </c>
      <c r="D17" s="56" t="s">
        <v>123</v>
      </c>
      <c r="E17" s="57" t="s">
        <v>121</v>
      </c>
      <c r="F17" s="307"/>
      <c r="G17" s="839"/>
      <c r="H17" s="839"/>
      <c r="I17" s="840"/>
      <c r="J17" s="841"/>
      <c r="K17" s="842"/>
      <c r="L17" s="841"/>
      <c r="M17" s="841"/>
      <c r="N17" s="841"/>
      <c r="O17" s="839"/>
      <c r="P17" s="842"/>
      <c r="Q17" s="839"/>
      <c r="R17" s="839"/>
      <c r="S17" s="308"/>
      <c r="T17" s="842"/>
      <c r="U17" s="308"/>
      <c r="V17" s="308"/>
      <c r="W17" s="43"/>
      <c r="Y17" s="43"/>
    </row>
    <row r="18" spans="2:25" s="44" customFormat="1" ht="15.6">
      <c r="B18" s="45" t="s">
        <v>18</v>
      </c>
      <c r="C18" s="46" t="s">
        <v>724</v>
      </c>
      <c r="D18" s="47">
        <v>110</v>
      </c>
      <c r="E18" s="46" t="s">
        <v>31</v>
      </c>
      <c r="F18" s="304"/>
      <c r="G18" s="834"/>
      <c r="H18" s="834"/>
      <c r="I18" s="835"/>
      <c r="J18" s="836"/>
      <c r="K18" s="837"/>
      <c r="L18" s="836"/>
      <c r="M18" s="836"/>
      <c r="N18" s="836"/>
      <c r="O18" s="834"/>
      <c r="P18" s="837"/>
      <c r="Q18" s="834"/>
      <c r="R18" s="834"/>
      <c r="S18" s="838"/>
      <c r="T18" s="837"/>
      <c r="U18" s="838"/>
      <c r="V18" s="838"/>
      <c r="W18" s="43"/>
      <c r="Y18" s="43"/>
    </row>
    <row r="19" spans="2:25" s="44" customFormat="1" ht="15.6">
      <c r="B19" s="45" t="s">
        <v>18</v>
      </c>
      <c r="C19" s="46" t="s">
        <v>724</v>
      </c>
      <c r="D19" s="47">
        <v>110</v>
      </c>
      <c r="E19" s="46" t="s">
        <v>118</v>
      </c>
      <c r="F19" s="304"/>
      <c r="G19" s="834"/>
      <c r="H19" s="834"/>
      <c r="I19" s="835"/>
      <c r="J19" s="836"/>
      <c r="K19" s="837"/>
      <c r="L19" s="836"/>
      <c r="M19" s="836"/>
      <c r="N19" s="836"/>
      <c r="O19" s="834"/>
      <c r="P19" s="837"/>
      <c r="Q19" s="834"/>
      <c r="R19" s="834"/>
      <c r="S19" s="838"/>
      <c r="T19" s="837"/>
      <c r="U19" s="838"/>
      <c r="V19" s="838"/>
      <c r="W19" s="43"/>
      <c r="Y19" s="43"/>
    </row>
    <row r="20" spans="2:25" s="44" customFormat="1" ht="15.6">
      <c r="B20" s="45" t="s">
        <v>18</v>
      </c>
      <c r="C20" s="46" t="s">
        <v>724</v>
      </c>
      <c r="D20" s="47">
        <v>110</v>
      </c>
      <c r="E20" s="46" t="s">
        <v>119</v>
      </c>
      <c r="F20" s="304"/>
      <c r="G20" s="834"/>
      <c r="H20" s="834"/>
      <c r="I20" s="835"/>
      <c r="J20" s="836"/>
      <c r="K20" s="837"/>
      <c r="L20" s="836"/>
      <c r="M20" s="836"/>
      <c r="N20" s="836"/>
      <c r="O20" s="834"/>
      <c r="P20" s="837"/>
      <c r="Q20" s="834"/>
      <c r="R20" s="834"/>
      <c r="S20" s="838"/>
      <c r="T20" s="837"/>
      <c r="U20" s="838"/>
      <c r="V20" s="838"/>
      <c r="W20" s="43"/>
      <c r="Y20" s="43"/>
    </row>
    <row r="21" spans="2:25" s="44" customFormat="1" ht="15.6">
      <c r="B21" s="45" t="s">
        <v>18</v>
      </c>
      <c r="C21" s="46" t="s">
        <v>724</v>
      </c>
      <c r="D21" s="47">
        <v>110</v>
      </c>
      <c r="E21" s="46" t="s">
        <v>34</v>
      </c>
      <c r="F21" s="304"/>
      <c r="G21" s="834"/>
      <c r="H21" s="834"/>
      <c r="I21" s="835"/>
      <c r="J21" s="836"/>
      <c r="K21" s="837"/>
      <c r="L21" s="836"/>
      <c r="M21" s="836"/>
      <c r="N21" s="836"/>
      <c r="O21" s="834"/>
      <c r="P21" s="837"/>
      <c r="Q21" s="834"/>
      <c r="R21" s="834"/>
      <c r="S21" s="838"/>
      <c r="T21" s="837"/>
      <c r="U21" s="838"/>
      <c r="V21" s="838"/>
      <c r="W21" s="43"/>
      <c r="Y21" s="43"/>
    </row>
    <row r="22" spans="2:25" s="44" customFormat="1" ht="15.6">
      <c r="B22" s="54" t="s">
        <v>18</v>
      </c>
      <c r="C22" s="55" t="s">
        <v>724</v>
      </c>
      <c r="D22" s="56" t="s">
        <v>124</v>
      </c>
      <c r="E22" s="57" t="s">
        <v>121</v>
      </c>
      <c r="F22" s="307"/>
      <c r="G22" s="839"/>
      <c r="H22" s="839"/>
      <c r="I22" s="840"/>
      <c r="J22" s="841"/>
      <c r="K22" s="842"/>
      <c r="L22" s="841"/>
      <c r="M22" s="841"/>
      <c r="N22" s="841"/>
      <c r="O22" s="839"/>
      <c r="P22" s="842"/>
      <c r="Q22" s="839"/>
      <c r="R22" s="839"/>
      <c r="S22" s="308"/>
      <c r="T22" s="842"/>
      <c r="U22" s="308"/>
      <c r="V22" s="308"/>
      <c r="W22" s="43"/>
      <c r="Y22" s="43"/>
    </row>
    <row r="23" spans="2:25" s="44" customFormat="1" ht="15.6">
      <c r="B23" s="45" t="s">
        <v>18</v>
      </c>
      <c r="C23" s="46" t="s">
        <v>724</v>
      </c>
      <c r="D23" s="47">
        <v>120</v>
      </c>
      <c r="E23" s="46" t="s">
        <v>31</v>
      </c>
      <c r="F23" s="304">
        <v>19</v>
      </c>
      <c r="G23" s="834">
        <v>724687</v>
      </c>
      <c r="H23" s="834">
        <v>162658</v>
      </c>
      <c r="I23" s="835">
        <v>1.273888572517278E-2</v>
      </c>
      <c r="J23" s="836">
        <v>117.20367431640619</v>
      </c>
      <c r="K23" s="837">
        <v>0.1136301755905151</v>
      </c>
      <c r="L23" s="836">
        <v>116.9926071166992</v>
      </c>
      <c r="M23" s="836">
        <v>117.4181823730469</v>
      </c>
      <c r="N23" s="836">
        <v>14.35458374023438</v>
      </c>
      <c r="O23" s="834">
        <v>130</v>
      </c>
      <c r="P23" s="837">
        <v>0.32577699422836298</v>
      </c>
      <c r="Q23" s="834">
        <v>130</v>
      </c>
      <c r="R23" s="834">
        <v>131</v>
      </c>
      <c r="S23" s="838">
        <v>0.6252627968788147</v>
      </c>
      <c r="T23" s="837">
        <v>3.881808603182435E-3</v>
      </c>
      <c r="U23" s="838">
        <v>0.61788159608840942</v>
      </c>
      <c r="V23" s="838">
        <v>0.63262134790420532</v>
      </c>
      <c r="W23" s="43"/>
      <c r="Y23" s="43"/>
    </row>
    <row r="24" spans="2:25" s="44" customFormat="1" ht="15.6">
      <c r="B24" s="45" t="s">
        <v>18</v>
      </c>
      <c r="C24" s="46" t="s">
        <v>724</v>
      </c>
      <c r="D24" s="47">
        <v>120</v>
      </c>
      <c r="E24" s="46" t="s">
        <v>118</v>
      </c>
      <c r="F24" s="304">
        <v>19</v>
      </c>
      <c r="G24" s="834">
        <v>86096</v>
      </c>
      <c r="H24" s="834">
        <v>16757</v>
      </c>
      <c r="I24" s="835">
        <v>1.312357922224773E-3</v>
      </c>
      <c r="J24" s="836">
        <v>103.469352722168</v>
      </c>
      <c r="K24" s="837">
        <v>0.31049925088882452</v>
      </c>
      <c r="L24" s="836">
        <v>102.8005447387695</v>
      </c>
      <c r="M24" s="836">
        <v>104.03155517578119</v>
      </c>
      <c r="N24" s="836">
        <v>14.243953704833981</v>
      </c>
      <c r="O24" s="834">
        <v>119</v>
      </c>
      <c r="P24" s="837">
        <v>0.58041203022003174</v>
      </c>
      <c r="Q24" s="834">
        <v>118</v>
      </c>
      <c r="R24" s="834">
        <v>120</v>
      </c>
      <c r="S24" s="838">
        <v>0.46738675236701971</v>
      </c>
      <c r="T24" s="837">
        <v>1.1469415389001369E-2</v>
      </c>
      <c r="U24" s="838">
        <v>0.44717472791671747</v>
      </c>
      <c r="V24" s="838">
        <v>0.4911571741104126</v>
      </c>
      <c r="W24" s="43"/>
      <c r="Y24" s="43"/>
    </row>
    <row r="25" spans="2:25" s="44" customFormat="1" ht="15.6">
      <c r="B25" s="45" t="s">
        <v>18</v>
      </c>
      <c r="C25" s="46" t="s">
        <v>724</v>
      </c>
      <c r="D25" s="47">
        <v>120</v>
      </c>
      <c r="E25" s="46" t="s">
        <v>119</v>
      </c>
      <c r="F25" s="304">
        <v>19</v>
      </c>
      <c r="G25" s="834">
        <v>109174</v>
      </c>
      <c r="H25" s="834">
        <v>34881</v>
      </c>
      <c r="I25" s="835">
        <v>2.7317752068534182E-3</v>
      </c>
      <c r="J25" s="836">
        <v>91.782516479492188</v>
      </c>
      <c r="K25" s="837">
        <v>0.10655352473258969</v>
      </c>
      <c r="L25" s="836">
        <v>91.576034545898438</v>
      </c>
      <c r="M25" s="836">
        <v>91.973197937011719</v>
      </c>
      <c r="N25" s="836">
        <v>6.3904523849487296</v>
      </c>
      <c r="O25" s="834">
        <v>95</v>
      </c>
      <c r="P25" s="837">
        <v>0.30075281858444208</v>
      </c>
      <c r="Q25" s="834">
        <v>95</v>
      </c>
      <c r="R25" s="834">
        <v>96</v>
      </c>
      <c r="S25" s="838">
        <v>0.93595367670059204</v>
      </c>
      <c r="T25" s="837">
        <v>4.0504694916307926E-3</v>
      </c>
      <c r="U25" s="838">
        <v>0.92801696062088013</v>
      </c>
      <c r="V25" s="838">
        <v>0.9439433217048645</v>
      </c>
      <c r="W25" s="43"/>
      <c r="Y25" s="43"/>
    </row>
    <row r="26" spans="2:25" s="44" customFormat="1" ht="15.6">
      <c r="B26" s="45" t="s">
        <v>18</v>
      </c>
      <c r="C26" s="46" t="s">
        <v>724</v>
      </c>
      <c r="D26" s="47">
        <v>120</v>
      </c>
      <c r="E26" s="46" t="s">
        <v>34</v>
      </c>
      <c r="F26" s="304">
        <v>19</v>
      </c>
      <c r="G26" s="834">
        <v>30627</v>
      </c>
      <c r="H26" s="834">
        <v>4665</v>
      </c>
      <c r="I26" s="835">
        <v>3.6534880110255429E-4</v>
      </c>
      <c r="J26" s="836">
        <v>103.9961395263672</v>
      </c>
      <c r="K26" s="837">
        <v>1.025843620300293</v>
      </c>
      <c r="L26" s="836">
        <v>102.04038238525391</v>
      </c>
      <c r="M26" s="836">
        <v>105.89601135253911</v>
      </c>
      <c r="N26" s="836">
        <v>24.212102890014648</v>
      </c>
      <c r="O26" s="834">
        <v>126</v>
      </c>
      <c r="P26" s="837">
        <v>0.96026259660720825</v>
      </c>
      <c r="Q26" s="834">
        <v>124</v>
      </c>
      <c r="R26" s="834">
        <v>128</v>
      </c>
      <c r="S26" s="838">
        <v>0.74062162637710571</v>
      </c>
      <c r="T26" s="837">
        <v>1.932230964303017E-2</v>
      </c>
      <c r="U26" s="838">
        <v>0.70880526304244995</v>
      </c>
      <c r="V26" s="838">
        <v>0.78268718719482422</v>
      </c>
      <c r="W26" s="43"/>
      <c r="Y26" s="43"/>
    </row>
    <row r="27" spans="2:25" s="44" customFormat="1" ht="15.6">
      <c r="B27" s="54" t="s">
        <v>18</v>
      </c>
      <c r="C27" s="55" t="s">
        <v>724</v>
      </c>
      <c r="D27" s="56" t="s">
        <v>125</v>
      </c>
      <c r="E27" s="57" t="s">
        <v>121</v>
      </c>
      <c r="F27" s="307">
        <v>19</v>
      </c>
      <c r="G27" s="839">
        <v>950584</v>
      </c>
      <c r="H27" s="839">
        <v>218961</v>
      </c>
      <c r="I27" s="840">
        <v>1.7148368318680791E-2</v>
      </c>
      <c r="J27" s="841">
        <v>111.82155609130859</v>
      </c>
      <c r="K27" s="842">
        <v>0.10794612020254141</v>
      </c>
      <c r="L27" s="841">
        <v>111.604377746582</v>
      </c>
      <c r="M27" s="841">
        <v>112.04261779785161</v>
      </c>
      <c r="N27" s="841">
        <v>16.724954605102539</v>
      </c>
      <c r="O27" s="839">
        <v>128</v>
      </c>
      <c r="P27" s="842">
        <v>0.47489750385284418</v>
      </c>
      <c r="Q27" s="839">
        <v>127</v>
      </c>
      <c r="R27" s="839">
        <v>128</v>
      </c>
      <c r="S27" s="308">
        <v>0.66513216495513916</v>
      </c>
      <c r="T27" s="842">
        <v>3.2568569295108318E-3</v>
      </c>
      <c r="U27" s="308">
        <v>0.65797799825668335</v>
      </c>
      <c r="V27" s="308">
        <v>0.67096346616744995</v>
      </c>
      <c r="W27" s="43"/>
      <c r="Y27" s="43"/>
    </row>
    <row r="28" spans="2:25" s="44" customFormat="1" ht="15.6">
      <c r="B28" s="45" t="s">
        <v>18</v>
      </c>
      <c r="C28" s="46" t="s">
        <v>724</v>
      </c>
      <c r="D28" s="47">
        <v>130</v>
      </c>
      <c r="E28" s="46" t="s">
        <v>31</v>
      </c>
      <c r="F28" s="304"/>
      <c r="G28" s="834"/>
      <c r="H28" s="834"/>
      <c r="I28" s="835"/>
      <c r="J28" s="836"/>
      <c r="K28" s="837"/>
      <c r="L28" s="836"/>
      <c r="M28" s="836"/>
      <c r="N28" s="836"/>
      <c r="O28" s="834"/>
      <c r="P28" s="837"/>
      <c r="Q28" s="834"/>
      <c r="R28" s="834"/>
      <c r="S28" s="838"/>
      <c r="T28" s="837"/>
      <c r="U28" s="838"/>
      <c r="V28" s="838"/>
      <c r="W28" s="43"/>
      <c r="Y28" s="43"/>
    </row>
    <row r="29" spans="2:25" s="44" customFormat="1" ht="15.6">
      <c r="B29" s="45" t="s">
        <v>18</v>
      </c>
      <c r="C29" s="46" t="s">
        <v>724</v>
      </c>
      <c r="D29" s="47">
        <v>130</v>
      </c>
      <c r="E29" s="46" t="s">
        <v>118</v>
      </c>
      <c r="F29" s="304"/>
      <c r="G29" s="834"/>
      <c r="H29" s="834"/>
      <c r="I29" s="835"/>
      <c r="J29" s="836"/>
      <c r="K29" s="837"/>
      <c r="L29" s="836"/>
      <c r="M29" s="836"/>
      <c r="N29" s="836"/>
      <c r="O29" s="834"/>
      <c r="P29" s="837"/>
      <c r="Q29" s="834"/>
      <c r="R29" s="834"/>
      <c r="S29" s="838"/>
      <c r="T29" s="837"/>
      <c r="U29" s="838"/>
      <c r="V29" s="838"/>
      <c r="W29" s="43"/>
      <c r="Y29" s="43"/>
    </row>
    <row r="30" spans="2:25" s="44" customFormat="1" ht="15.6">
      <c r="B30" s="45" t="s">
        <v>18</v>
      </c>
      <c r="C30" s="46" t="s">
        <v>724</v>
      </c>
      <c r="D30" s="47">
        <v>130</v>
      </c>
      <c r="E30" s="46" t="s">
        <v>119</v>
      </c>
      <c r="F30" s="304"/>
      <c r="G30" s="834"/>
      <c r="H30" s="834"/>
      <c r="I30" s="835"/>
      <c r="J30" s="836"/>
      <c r="K30" s="837"/>
      <c r="L30" s="836"/>
      <c r="M30" s="836"/>
      <c r="N30" s="836"/>
      <c r="O30" s="834"/>
      <c r="P30" s="837"/>
      <c r="Q30" s="834"/>
      <c r="R30" s="834"/>
      <c r="S30" s="838"/>
      <c r="T30" s="837"/>
      <c r="U30" s="838"/>
      <c r="V30" s="838"/>
      <c r="W30" s="43"/>
      <c r="Y30" s="43"/>
    </row>
    <row r="31" spans="2:25" s="44" customFormat="1" ht="15.6">
      <c r="B31" s="45" t="s">
        <v>18</v>
      </c>
      <c r="C31" s="46" t="s">
        <v>724</v>
      </c>
      <c r="D31" s="47">
        <v>130</v>
      </c>
      <c r="E31" s="46" t="s">
        <v>34</v>
      </c>
      <c r="F31" s="304"/>
      <c r="G31" s="834"/>
      <c r="H31" s="834"/>
      <c r="I31" s="835"/>
      <c r="J31" s="836"/>
      <c r="K31" s="837"/>
      <c r="L31" s="836"/>
      <c r="M31" s="836"/>
      <c r="N31" s="836"/>
      <c r="O31" s="834"/>
      <c r="P31" s="837"/>
      <c r="Q31" s="834"/>
      <c r="R31" s="834"/>
      <c r="S31" s="838"/>
      <c r="T31" s="837"/>
      <c r="U31" s="838"/>
      <c r="V31" s="838"/>
      <c r="W31" s="43"/>
      <c r="Y31" s="43"/>
    </row>
    <row r="32" spans="2:25" s="44" customFormat="1" ht="15.6">
      <c r="B32" s="54" t="s">
        <v>18</v>
      </c>
      <c r="C32" s="55" t="s">
        <v>724</v>
      </c>
      <c r="D32" s="56" t="s">
        <v>126</v>
      </c>
      <c r="E32" s="57" t="s">
        <v>121</v>
      </c>
      <c r="F32" s="307"/>
      <c r="G32" s="839"/>
      <c r="H32" s="839"/>
      <c r="I32" s="840"/>
      <c r="J32" s="841"/>
      <c r="K32" s="842"/>
      <c r="L32" s="841"/>
      <c r="M32" s="841"/>
      <c r="N32" s="841"/>
      <c r="O32" s="839"/>
      <c r="P32" s="842"/>
      <c r="Q32" s="839"/>
      <c r="R32" s="839"/>
      <c r="S32" s="308"/>
      <c r="T32" s="842"/>
      <c r="U32" s="308"/>
      <c r="V32" s="308"/>
      <c r="W32" s="43"/>
      <c r="Y32" s="43"/>
    </row>
    <row r="33" spans="2:25" s="44" customFormat="1" ht="15.6">
      <c r="B33" s="54" t="s">
        <v>18</v>
      </c>
      <c r="C33" s="55" t="s">
        <v>724</v>
      </c>
      <c r="D33" s="67" t="s">
        <v>127</v>
      </c>
      <c r="E33" s="68" t="s">
        <v>31</v>
      </c>
      <c r="F33" s="311">
        <v>19</v>
      </c>
      <c r="G33" s="843">
        <v>724687</v>
      </c>
      <c r="H33" s="843">
        <v>162658</v>
      </c>
      <c r="I33" s="844">
        <v>1.273888572517278E-2</v>
      </c>
      <c r="J33" s="845">
        <v>117.20367431640619</v>
      </c>
      <c r="K33" s="842">
        <v>0.1136301755905151</v>
      </c>
      <c r="L33" s="845">
        <v>116.9926071166992</v>
      </c>
      <c r="M33" s="845">
        <v>117.4181823730469</v>
      </c>
      <c r="N33" s="845">
        <v>14.35458374023438</v>
      </c>
      <c r="O33" s="843">
        <v>130</v>
      </c>
      <c r="P33" s="842">
        <v>0.32577699422836298</v>
      </c>
      <c r="Q33" s="843">
        <v>130</v>
      </c>
      <c r="R33" s="843">
        <v>131</v>
      </c>
      <c r="S33" s="314">
        <v>0.6252627968788147</v>
      </c>
      <c r="T33" s="842">
        <v>3.881808603182435E-3</v>
      </c>
      <c r="U33" s="314">
        <v>0.61788159608840942</v>
      </c>
      <c r="V33" s="314">
        <v>0.63262134790420532</v>
      </c>
      <c r="W33" s="43"/>
      <c r="Y33" s="43"/>
    </row>
    <row r="34" spans="2:25" s="44" customFormat="1" ht="15.6">
      <c r="B34" s="54" t="s">
        <v>18</v>
      </c>
      <c r="C34" s="55" t="s">
        <v>724</v>
      </c>
      <c r="D34" s="67" t="s">
        <v>127</v>
      </c>
      <c r="E34" s="68" t="s">
        <v>118</v>
      </c>
      <c r="F34" s="311">
        <v>19</v>
      </c>
      <c r="G34" s="843">
        <v>86096</v>
      </c>
      <c r="H34" s="843">
        <v>16757</v>
      </c>
      <c r="I34" s="844">
        <v>1.312357922224773E-3</v>
      </c>
      <c r="J34" s="845">
        <v>103.469352722168</v>
      </c>
      <c r="K34" s="842">
        <v>0.31049925088882452</v>
      </c>
      <c r="L34" s="845">
        <v>102.8005447387695</v>
      </c>
      <c r="M34" s="845">
        <v>104.03155517578119</v>
      </c>
      <c r="N34" s="845">
        <v>14.243953704833981</v>
      </c>
      <c r="O34" s="843">
        <v>119</v>
      </c>
      <c r="P34" s="842">
        <v>0.58041203022003174</v>
      </c>
      <c r="Q34" s="843">
        <v>118</v>
      </c>
      <c r="R34" s="843">
        <v>120</v>
      </c>
      <c r="S34" s="314">
        <v>0.46738675236701971</v>
      </c>
      <c r="T34" s="842">
        <v>1.1469415389001369E-2</v>
      </c>
      <c r="U34" s="314">
        <v>0.44717472791671747</v>
      </c>
      <c r="V34" s="314">
        <v>0.4911571741104126</v>
      </c>
      <c r="W34" s="43"/>
      <c r="Y34" s="43"/>
    </row>
    <row r="35" spans="2:25" s="44" customFormat="1" ht="15.6">
      <c r="B35" s="54" t="s">
        <v>18</v>
      </c>
      <c r="C35" s="55" t="s">
        <v>724</v>
      </c>
      <c r="D35" s="67" t="s">
        <v>127</v>
      </c>
      <c r="E35" s="68" t="s">
        <v>119</v>
      </c>
      <c r="F35" s="311">
        <v>19</v>
      </c>
      <c r="G35" s="843">
        <v>109174</v>
      </c>
      <c r="H35" s="843">
        <v>34881</v>
      </c>
      <c r="I35" s="844">
        <v>2.7317752068534182E-3</v>
      </c>
      <c r="J35" s="845">
        <v>91.782516479492188</v>
      </c>
      <c r="K35" s="842">
        <v>0.10655352473258969</v>
      </c>
      <c r="L35" s="845">
        <v>91.576034545898438</v>
      </c>
      <c r="M35" s="845">
        <v>91.973197937011719</v>
      </c>
      <c r="N35" s="845">
        <v>6.3904523849487296</v>
      </c>
      <c r="O35" s="843">
        <v>95</v>
      </c>
      <c r="P35" s="842">
        <v>0.30075281858444208</v>
      </c>
      <c r="Q35" s="843">
        <v>95</v>
      </c>
      <c r="R35" s="843">
        <v>96</v>
      </c>
      <c r="S35" s="314">
        <v>0.93595367670059204</v>
      </c>
      <c r="T35" s="842">
        <v>4.0504694916307926E-3</v>
      </c>
      <c r="U35" s="314">
        <v>0.92801696062088013</v>
      </c>
      <c r="V35" s="314">
        <v>0.9439433217048645</v>
      </c>
      <c r="W35" s="43"/>
      <c r="Y35" s="43"/>
    </row>
    <row r="36" spans="2:25" s="44" customFormat="1" ht="15.6">
      <c r="B36" s="54" t="s">
        <v>18</v>
      </c>
      <c r="C36" s="55" t="s">
        <v>724</v>
      </c>
      <c r="D36" s="67" t="s">
        <v>127</v>
      </c>
      <c r="E36" s="68" t="s">
        <v>34</v>
      </c>
      <c r="F36" s="311">
        <v>19</v>
      </c>
      <c r="G36" s="843">
        <v>30627</v>
      </c>
      <c r="H36" s="843">
        <v>4665</v>
      </c>
      <c r="I36" s="844">
        <v>3.6534880110255429E-4</v>
      </c>
      <c r="J36" s="845">
        <v>103.9961395263672</v>
      </c>
      <c r="K36" s="842">
        <v>1.025843620300293</v>
      </c>
      <c r="L36" s="845">
        <v>102.04038238525391</v>
      </c>
      <c r="M36" s="845">
        <v>105.89601135253911</v>
      </c>
      <c r="N36" s="845">
        <v>24.212102890014648</v>
      </c>
      <c r="O36" s="843">
        <v>126</v>
      </c>
      <c r="P36" s="842">
        <v>0.96026259660720825</v>
      </c>
      <c r="Q36" s="843">
        <v>124</v>
      </c>
      <c r="R36" s="843">
        <v>128</v>
      </c>
      <c r="S36" s="314">
        <v>0.74062162637710571</v>
      </c>
      <c r="T36" s="842">
        <v>1.932230964303017E-2</v>
      </c>
      <c r="U36" s="314">
        <v>0.70880526304244995</v>
      </c>
      <c r="V36" s="314">
        <v>0.78268718719482422</v>
      </c>
      <c r="W36" s="43"/>
      <c r="Y36" s="43"/>
    </row>
    <row r="37" spans="2:25" s="44" customFormat="1" ht="15.6">
      <c r="B37" s="76" t="s">
        <v>18</v>
      </c>
      <c r="C37" s="77" t="s">
        <v>725</v>
      </c>
      <c r="D37" s="78" t="s">
        <v>127</v>
      </c>
      <c r="E37" s="79" t="s">
        <v>121</v>
      </c>
      <c r="F37" s="315">
        <v>19</v>
      </c>
      <c r="G37" s="773">
        <v>950584</v>
      </c>
      <c r="H37" s="773">
        <v>218961</v>
      </c>
      <c r="I37" s="774">
        <v>1.7148368318680791E-2</v>
      </c>
      <c r="J37" s="846">
        <v>111.82155609130859</v>
      </c>
      <c r="K37" s="847">
        <v>0.10794612020254141</v>
      </c>
      <c r="L37" s="846">
        <v>111.604377746582</v>
      </c>
      <c r="M37" s="846">
        <v>112.04261779785161</v>
      </c>
      <c r="N37" s="846">
        <v>16.724954605102539</v>
      </c>
      <c r="O37" s="848">
        <v>128</v>
      </c>
      <c r="P37" s="847">
        <v>0.47489750385284418</v>
      </c>
      <c r="Q37" s="848">
        <v>127</v>
      </c>
      <c r="R37" s="848">
        <v>128</v>
      </c>
      <c r="S37" s="318">
        <v>0.66513216495513916</v>
      </c>
      <c r="T37" s="847">
        <v>3.2568569295108318E-3</v>
      </c>
      <c r="U37" s="318">
        <v>0.65797799825668335</v>
      </c>
      <c r="V37" s="318">
        <v>0.67096346616744995</v>
      </c>
      <c r="W37" s="43"/>
      <c r="Y37" s="43"/>
    </row>
    <row r="38" spans="2:25" s="44" customFormat="1" ht="15.6">
      <c r="B38" s="45" t="s">
        <v>21</v>
      </c>
      <c r="C38" s="46" t="s">
        <v>724</v>
      </c>
      <c r="D38" s="47">
        <v>80</v>
      </c>
      <c r="E38" s="46" t="s">
        <v>31</v>
      </c>
      <c r="F38" s="304"/>
      <c r="G38" s="834"/>
      <c r="H38" s="834"/>
      <c r="I38" s="835"/>
      <c r="J38" s="836"/>
      <c r="K38" s="837"/>
      <c r="L38" s="836"/>
      <c r="M38" s="836"/>
      <c r="N38" s="836"/>
      <c r="O38" s="834"/>
      <c r="P38" s="837"/>
      <c r="Q38" s="834"/>
      <c r="R38" s="834"/>
      <c r="S38" s="838"/>
      <c r="T38" s="837"/>
      <c r="U38" s="838"/>
      <c r="V38" s="838"/>
      <c r="W38" s="43"/>
      <c r="Y38" s="43"/>
    </row>
    <row r="39" spans="2:25" s="44" customFormat="1" ht="15.6">
      <c r="B39" s="45" t="s">
        <v>21</v>
      </c>
      <c r="C39" s="46" t="s">
        <v>724</v>
      </c>
      <c r="D39" s="47">
        <v>80</v>
      </c>
      <c r="E39" s="46" t="s">
        <v>118</v>
      </c>
      <c r="F39" s="304"/>
      <c r="G39" s="834"/>
      <c r="H39" s="834"/>
      <c r="I39" s="835"/>
      <c r="J39" s="836"/>
      <c r="K39" s="837"/>
      <c r="L39" s="836"/>
      <c r="M39" s="836"/>
      <c r="N39" s="836"/>
      <c r="O39" s="834"/>
      <c r="P39" s="837"/>
      <c r="Q39" s="834"/>
      <c r="R39" s="834"/>
      <c r="S39" s="838"/>
      <c r="T39" s="837"/>
      <c r="U39" s="838"/>
      <c r="V39" s="838"/>
      <c r="W39" s="43"/>
      <c r="Y39" s="43"/>
    </row>
    <row r="40" spans="2:25" s="44" customFormat="1" ht="15.6">
      <c r="B40" s="45" t="s">
        <v>21</v>
      </c>
      <c r="C40" s="46" t="s">
        <v>724</v>
      </c>
      <c r="D40" s="47">
        <v>80</v>
      </c>
      <c r="E40" s="46" t="s">
        <v>119</v>
      </c>
      <c r="F40" s="304"/>
      <c r="G40" s="834"/>
      <c r="H40" s="834"/>
      <c r="I40" s="835"/>
      <c r="J40" s="836"/>
      <c r="K40" s="837"/>
      <c r="L40" s="836"/>
      <c r="M40" s="836"/>
      <c r="N40" s="836"/>
      <c r="O40" s="834"/>
      <c r="P40" s="837"/>
      <c r="Q40" s="834"/>
      <c r="R40" s="834"/>
      <c r="S40" s="838"/>
      <c r="T40" s="837"/>
      <c r="U40" s="838"/>
      <c r="V40" s="838"/>
      <c r="W40" s="43"/>
      <c r="Y40" s="43"/>
    </row>
    <row r="41" spans="2:25" s="44" customFormat="1" ht="15.6">
      <c r="B41" s="45" t="s">
        <v>21</v>
      </c>
      <c r="C41" s="46" t="s">
        <v>724</v>
      </c>
      <c r="D41" s="47">
        <v>80</v>
      </c>
      <c r="E41" s="46" t="s">
        <v>34</v>
      </c>
      <c r="F41" s="304"/>
      <c r="G41" s="834"/>
      <c r="H41" s="834"/>
      <c r="I41" s="835"/>
      <c r="J41" s="836"/>
      <c r="K41" s="837"/>
      <c r="L41" s="836"/>
      <c r="M41" s="836"/>
      <c r="N41" s="836"/>
      <c r="O41" s="834"/>
      <c r="P41" s="837"/>
      <c r="Q41" s="834"/>
      <c r="R41" s="834"/>
      <c r="S41" s="838"/>
      <c r="T41" s="837"/>
      <c r="U41" s="838"/>
      <c r="V41" s="838"/>
      <c r="W41" s="43"/>
      <c r="Y41" s="43"/>
    </row>
    <row r="42" spans="2:25" s="44" customFormat="1" ht="15.6">
      <c r="B42" s="54" t="s">
        <v>21</v>
      </c>
      <c r="C42" s="55" t="s">
        <v>724</v>
      </c>
      <c r="D42" s="56" t="s">
        <v>120</v>
      </c>
      <c r="E42" s="57" t="s">
        <v>121</v>
      </c>
      <c r="F42" s="307"/>
      <c r="G42" s="839"/>
      <c r="H42" s="839"/>
      <c r="I42" s="840"/>
      <c r="J42" s="841"/>
      <c r="K42" s="842"/>
      <c r="L42" s="841"/>
      <c r="M42" s="841"/>
      <c r="N42" s="841"/>
      <c r="O42" s="839"/>
      <c r="P42" s="842"/>
      <c r="Q42" s="839"/>
      <c r="R42" s="839"/>
      <c r="S42" s="308"/>
      <c r="T42" s="842"/>
      <c r="U42" s="308"/>
      <c r="V42" s="308"/>
      <c r="W42" s="43"/>
      <c r="Y42" s="43"/>
    </row>
    <row r="43" spans="2:25" s="44" customFormat="1" ht="15.6">
      <c r="B43" s="45" t="s">
        <v>21</v>
      </c>
      <c r="C43" s="46" t="s">
        <v>724</v>
      </c>
      <c r="D43" s="47">
        <v>90</v>
      </c>
      <c r="E43" s="46" t="s">
        <v>31</v>
      </c>
      <c r="F43" s="304"/>
      <c r="G43" s="834"/>
      <c r="H43" s="834"/>
      <c r="I43" s="835"/>
      <c r="J43" s="836"/>
      <c r="K43" s="837"/>
      <c r="L43" s="836"/>
      <c r="M43" s="836"/>
      <c r="N43" s="836"/>
      <c r="O43" s="834"/>
      <c r="P43" s="837"/>
      <c r="Q43" s="834"/>
      <c r="R43" s="834"/>
      <c r="S43" s="838"/>
      <c r="T43" s="837"/>
      <c r="U43" s="838"/>
      <c r="V43" s="838"/>
      <c r="W43" s="43"/>
      <c r="Y43" s="43"/>
    </row>
    <row r="44" spans="2:25" s="44" customFormat="1" ht="15.6">
      <c r="B44" s="45" t="s">
        <v>21</v>
      </c>
      <c r="C44" s="46" t="s">
        <v>724</v>
      </c>
      <c r="D44" s="47">
        <v>90</v>
      </c>
      <c r="E44" s="46" t="s">
        <v>118</v>
      </c>
      <c r="F44" s="304"/>
      <c r="G44" s="834"/>
      <c r="H44" s="834"/>
      <c r="I44" s="835"/>
      <c r="J44" s="836"/>
      <c r="K44" s="837"/>
      <c r="L44" s="836"/>
      <c r="M44" s="836"/>
      <c r="N44" s="836"/>
      <c r="O44" s="834"/>
      <c r="P44" s="837"/>
      <c r="Q44" s="834"/>
      <c r="R44" s="834"/>
      <c r="S44" s="838"/>
      <c r="T44" s="837"/>
      <c r="U44" s="838"/>
      <c r="V44" s="838"/>
      <c r="W44" s="43"/>
      <c r="Y44" s="43"/>
    </row>
    <row r="45" spans="2:25" s="44" customFormat="1" ht="15.6">
      <c r="B45" s="45" t="s">
        <v>21</v>
      </c>
      <c r="C45" s="46" t="s">
        <v>724</v>
      </c>
      <c r="D45" s="47">
        <v>90</v>
      </c>
      <c r="E45" s="46" t="s">
        <v>119</v>
      </c>
      <c r="F45" s="304"/>
      <c r="G45" s="834"/>
      <c r="H45" s="834"/>
      <c r="I45" s="835"/>
      <c r="J45" s="836"/>
      <c r="K45" s="837"/>
      <c r="L45" s="836"/>
      <c r="M45" s="836"/>
      <c r="N45" s="836"/>
      <c r="O45" s="834"/>
      <c r="P45" s="837"/>
      <c r="Q45" s="834"/>
      <c r="R45" s="834"/>
      <c r="S45" s="838"/>
      <c r="T45" s="837"/>
      <c r="U45" s="838"/>
      <c r="V45" s="838"/>
      <c r="W45" s="43"/>
      <c r="Y45" s="43"/>
    </row>
    <row r="46" spans="2:25" s="44" customFormat="1" ht="15.6">
      <c r="B46" s="45" t="s">
        <v>21</v>
      </c>
      <c r="C46" s="46" t="s">
        <v>724</v>
      </c>
      <c r="D46" s="47">
        <v>90</v>
      </c>
      <c r="E46" s="46" t="s">
        <v>34</v>
      </c>
      <c r="F46" s="304"/>
      <c r="G46" s="834"/>
      <c r="H46" s="834"/>
      <c r="I46" s="835"/>
      <c r="J46" s="836"/>
      <c r="K46" s="837"/>
      <c r="L46" s="836"/>
      <c r="M46" s="836"/>
      <c r="N46" s="836"/>
      <c r="O46" s="834"/>
      <c r="P46" s="837"/>
      <c r="Q46" s="834"/>
      <c r="R46" s="834"/>
      <c r="S46" s="838"/>
      <c r="T46" s="837"/>
      <c r="U46" s="838"/>
      <c r="V46" s="838"/>
      <c r="W46" s="43"/>
      <c r="Y46" s="43"/>
    </row>
    <row r="47" spans="2:25" s="44" customFormat="1" ht="15.6">
      <c r="B47" s="54" t="s">
        <v>21</v>
      </c>
      <c r="C47" s="55" t="s">
        <v>724</v>
      </c>
      <c r="D47" s="56" t="s">
        <v>122</v>
      </c>
      <c r="E47" s="57" t="s">
        <v>121</v>
      </c>
      <c r="F47" s="307"/>
      <c r="G47" s="839"/>
      <c r="H47" s="839"/>
      <c r="I47" s="840"/>
      <c r="J47" s="841"/>
      <c r="K47" s="842"/>
      <c r="L47" s="841"/>
      <c r="M47" s="841"/>
      <c r="N47" s="841"/>
      <c r="O47" s="839"/>
      <c r="P47" s="842"/>
      <c r="Q47" s="839"/>
      <c r="R47" s="839"/>
      <c r="S47" s="308"/>
      <c r="T47" s="842"/>
      <c r="U47" s="308"/>
      <c r="V47" s="308"/>
      <c r="W47" s="43"/>
      <c r="Y47" s="43"/>
    </row>
    <row r="48" spans="2:25" s="44" customFormat="1" ht="15.6">
      <c r="B48" s="45" t="s">
        <v>21</v>
      </c>
      <c r="C48" s="46" t="s">
        <v>724</v>
      </c>
      <c r="D48" s="47">
        <v>100</v>
      </c>
      <c r="E48" s="46" t="s">
        <v>31</v>
      </c>
      <c r="F48" s="304"/>
      <c r="G48" s="834"/>
      <c r="H48" s="834"/>
      <c r="I48" s="835"/>
      <c r="J48" s="836"/>
      <c r="K48" s="837"/>
      <c r="L48" s="836"/>
      <c r="M48" s="836"/>
      <c r="N48" s="836"/>
      <c r="O48" s="834"/>
      <c r="P48" s="837"/>
      <c r="Q48" s="834"/>
      <c r="R48" s="834"/>
      <c r="S48" s="838"/>
      <c r="T48" s="837"/>
      <c r="U48" s="838"/>
      <c r="V48" s="838"/>
      <c r="W48" s="43"/>
      <c r="Y48" s="43"/>
    </row>
    <row r="49" spans="2:25" s="44" customFormat="1" ht="15.6">
      <c r="B49" s="45" t="s">
        <v>21</v>
      </c>
      <c r="C49" s="46" t="s">
        <v>724</v>
      </c>
      <c r="D49" s="47">
        <v>100</v>
      </c>
      <c r="E49" s="46" t="s">
        <v>118</v>
      </c>
      <c r="F49" s="304"/>
      <c r="G49" s="834"/>
      <c r="H49" s="834"/>
      <c r="I49" s="835"/>
      <c r="J49" s="836"/>
      <c r="K49" s="837"/>
      <c r="L49" s="836"/>
      <c r="M49" s="836"/>
      <c r="N49" s="836"/>
      <c r="O49" s="834"/>
      <c r="P49" s="837"/>
      <c r="Q49" s="834"/>
      <c r="R49" s="834"/>
      <c r="S49" s="838"/>
      <c r="T49" s="837"/>
      <c r="U49" s="838"/>
      <c r="V49" s="838"/>
      <c r="W49" s="43"/>
      <c r="Y49" s="43"/>
    </row>
    <row r="50" spans="2:25" s="44" customFormat="1" ht="15.6">
      <c r="B50" s="45" t="s">
        <v>21</v>
      </c>
      <c r="C50" s="46" t="s">
        <v>724</v>
      </c>
      <c r="D50" s="47">
        <v>100</v>
      </c>
      <c r="E50" s="46" t="s">
        <v>119</v>
      </c>
      <c r="F50" s="304"/>
      <c r="G50" s="834"/>
      <c r="H50" s="834"/>
      <c r="I50" s="835"/>
      <c r="J50" s="836"/>
      <c r="K50" s="837"/>
      <c r="L50" s="836"/>
      <c r="M50" s="836"/>
      <c r="N50" s="836"/>
      <c r="O50" s="834"/>
      <c r="P50" s="837"/>
      <c r="Q50" s="834"/>
      <c r="R50" s="834"/>
      <c r="S50" s="838"/>
      <c r="T50" s="837"/>
      <c r="U50" s="838"/>
      <c r="V50" s="838"/>
      <c r="W50" s="43"/>
      <c r="Y50" s="43"/>
    </row>
    <row r="51" spans="2:25" s="44" customFormat="1" ht="15.6">
      <c r="B51" s="45" t="s">
        <v>21</v>
      </c>
      <c r="C51" s="46" t="s">
        <v>724</v>
      </c>
      <c r="D51" s="47">
        <v>100</v>
      </c>
      <c r="E51" s="46" t="s">
        <v>34</v>
      </c>
      <c r="F51" s="304"/>
      <c r="G51" s="834"/>
      <c r="H51" s="834"/>
      <c r="I51" s="835"/>
      <c r="J51" s="836"/>
      <c r="K51" s="837"/>
      <c r="L51" s="836"/>
      <c r="M51" s="836"/>
      <c r="N51" s="836"/>
      <c r="O51" s="834"/>
      <c r="P51" s="837"/>
      <c r="Q51" s="834"/>
      <c r="R51" s="834"/>
      <c r="S51" s="838"/>
      <c r="T51" s="837"/>
      <c r="U51" s="838"/>
      <c r="V51" s="838"/>
      <c r="W51" s="43"/>
      <c r="Y51" s="43"/>
    </row>
    <row r="52" spans="2:25" s="44" customFormat="1" ht="15.6">
      <c r="B52" s="54" t="s">
        <v>21</v>
      </c>
      <c r="C52" s="55" t="s">
        <v>724</v>
      </c>
      <c r="D52" s="56" t="s">
        <v>123</v>
      </c>
      <c r="E52" s="57" t="s">
        <v>121</v>
      </c>
      <c r="F52" s="307"/>
      <c r="G52" s="839"/>
      <c r="H52" s="839"/>
      <c r="I52" s="840"/>
      <c r="J52" s="841"/>
      <c r="K52" s="842"/>
      <c r="L52" s="841"/>
      <c r="M52" s="841"/>
      <c r="N52" s="841"/>
      <c r="O52" s="839"/>
      <c r="P52" s="842"/>
      <c r="Q52" s="839"/>
      <c r="R52" s="839"/>
      <c r="S52" s="308"/>
      <c r="T52" s="842"/>
      <c r="U52" s="308"/>
      <c r="V52" s="308"/>
      <c r="W52" s="43"/>
      <c r="Y52" s="43"/>
    </row>
    <row r="53" spans="2:25" s="44" customFormat="1" ht="15.6">
      <c r="B53" s="45" t="s">
        <v>21</v>
      </c>
      <c r="C53" s="46" t="s">
        <v>724</v>
      </c>
      <c r="D53" s="47">
        <v>110</v>
      </c>
      <c r="E53" s="46" t="s">
        <v>31</v>
      </c>
      <c r="F53" s="304"/>
      <c r="G53" s="834"/>
      <c r="H53" s="834"/>
      <c r="I53" s="835"/>
      <c r="J53" s="836"/>
      <c r="K53" s="837"/>
      <c r="L53" s="836"/>
      <c r="M53" s="836"/>
      <c r="N53" s="836"/>
      <c r="O53" s="834"/>
      <c r="P53" s="837"/>
      <c r="Q53" s="834"/>
      <c r="R53" s="834"/>
      <c r="S53" s="838"/>
      <c r="T53" s="837"/>
      <c r="U53" s="838"/>
      <c r="V53" s="838"/>
      <c r="W53" s="43"/>
      <c r="Y53" s="43"/>
    </row>
    <row r="54" spans="2:25" s="44" customFormat="1" ht="15.6">
      <c r="B54" s="45" t="s">
        <v>21</v>
      </c>
      <c r="C54" s="46" t="s">
        <v>724</v>
      </c>
      <c r="D54" s="47">
        <v>110</v>
      </c>
      <c r="E54" s="46" t="s">
        <v>118</v>
      </c>
      <c r="F54" s="304"/>
      <c r="G54" s="834"/>
      <c r="H54" s="834"/>
      <c r="I54" s="835"/>
      <c r="J54" s="836"/>
      <c r="K54" s="837"/>
      <c r="L54" s="836"/>
      <c r="M54" s="836"/>
      <c r="N54" s="836"/>
      <c r="O54" s="834"/>
      <c r="P54" s="837"/>
      <c r="Q54" s="834"/>
      <c r="R54" s="834"/>
      <c r="S54" s="838"/>
      <c r="T54" s="837"/>
      <c r="U54" s="838"/>
      <c r="V54" s="838"/>
      <c r="W54" s="43"/>
      <c r="Y54" s="43"/>
    </row>
    <row r="55" spans="2:25" s="44" customFormat="1" ht="15.6">
      <c r="B55" s="45" t="s">
        <v>21</v>
      </c>
      <c r="C55" s="46" t="s">
        <v>724</v>
      </c>
      <c r="D55" s="47">
        <v>110</v>
      </c>
      <c r="E55" s="46" t="s">
        <v>119</v>
      </c>
      <c r="F55" s="304"/>
      <c r="G55" s="834"/>
      <c r="H55" s="834"/>
      <c r="I55" s="835"/>
      <c r="J55" s="836"/>
      <c r="K55" s="837"/>
      <c r="L55" s="836"/>
      <c r="M55" s="836"/>
      <c r="N55" s="836"/>
      <c r="O55" s="834"/>
      <c r="P55" s="837"/>
      <c r="Q55" s="834"/>
      <c r="R55" s="834"/>
      <c r="S55" s="838"/>
      <c r="T55" s="837"/>
      <c r="U55" s="838"/>
      <c r="V55" s="838"/>
      <c r="W55" s="43"/>
      <c r="Y55" s="43"/>
    </row>
    <row r="56" spans="2:25" s="44" customFormat="1" ht="15.6">
      <c r="B56" s="45" t="s">
        <v>21</v>
      </c>
      <c r="C56" s="46" t="s">
        <v>724</v>
      </c>
      <c r="D56" s="47">
        <v>110</v>
      </c>
      <c r="E56" s="46" t="s">
        <v>34</v>
      </c>
      <c r="F56" s="304"/>
      <c r="G56" s="834"/>
      <c r="H56" s="834"/>
      <c r="I56" s="835"/>
      <c r="J56" s="836"/>
      <c r="K56" s="837"/>
      <c r="L56" s="836"/>
      <c r="M56" s="836"/>
      <c r="N56" s="836"/>
      <c r="O56" s="834"/>
      <c r="P56" s="837"/>
      <c r="Q56" s="834"/>
      <c r="R56" s="834"/>
      <c r="S56" s="838"/>
      <c r="T56" s="837"/>
      <c r="U56" s="838"/>
      <c r="V56" s="838"/>
      <c r="W56" s="43"/>
      <c r="Y56" s="43"/>
    </row>
    <row r="57" spans="2:25" s="44" customFormat="1" ht="15.6">
      <c r="B57" s="54" t="s">
        <v>21</v>
      </c>
      <c r="C57" s="55" t="s">
        <v>724</v>
      </c>
      <c r="D57" s="56" t="s">
        <v>124</v>
      </c>
      <c r="E57" s="57" t="s">
        <v>121</v>
      </c>
      <c r="F57" s="307"/>
      <c r="G57" s="839"/>
      <c r="H57" s="839"/>
      <c r="I57" s="840"/>
      <c r="J57" s="841"/>
      <c r="K57" s="842"/>
      <c r="L57" s="841"/>
      <c r="M57" s="841"/>
      <c r="N57" s="841"/>
      <c r="O57" s="839"/>
      <c r="P57" s="842"/>
      <c r="Q57" s="839"/>
      <c r="R57" s="839"/>
      <c r="S57" s="308"/>
      <c r="T57" s="842"/>
      <c r="U57" s="308"/>
      <c r="V57" s="308"/>
      <c r="W57" s="43"/>
      <c r="Y57" s="43"/>
    </row>
    <row r="58" spans="2:25" s="44" customFormat="1" ht="15.6">
      <c r="B58" s="45" t="s">
        <v>21</v>
      </c>
      <c r="C58" s="46" t="s">
        <v>724</v>
      </c>
      <c r="D58" s="47">
        <v>120</v>
      </c>
      <c r="E58" s="46" t="s">
        <v>31</v>
      </c>
      <c r="F58" s="304">
        <v>19</v>
      </c>
      <c r="G58" s="834">
        <v>176277</v>
      </c>
      <c r="H58" s="834">
        <v>78111</v>
      </c>
      <c r="I58" s="835">
        <v>5.1762776363662626E-3</v>
      </c>
      <c r="J58" s="836">
        <v>115.35179138183589</v>
      </c>
      <c r="K58" s="837">
        <v>0.16621701419353491</v>
      </c>
      <c r="L58" s="836">
        <v>115.0396270751953</v>
      </c>
      <c r="M58" s="836">
        <v>115.69456481933589</v>
      </c>
      <c r="N58" s="836">
        <v>16.124662399291989</v>
      </c>
      <c r="O58" s="834">
        <v>130</v>
      </c>
      <c r="P58" s="837">
        <v>0.28355246782302862</v>
      </c>
      <c r="Q58" s="834">
        <v>129</v>
      </c>
      <c r="R58" s="834">
        <v>131</v>
      </c>
      <c r="S58" s="838">
        <v>0.66424703598022461</v>
      </c>
      <c r="T58" s="837">
        <v>4.3388237245380878E-3</v>
      </c>
      <c r="U58" s="838">
        <v>0.65528982877731323</v>
      </c>
      <c r="V58" s="838">
        <v>0.67291295528411865</v>
      </c>
      <c r="W58" s="43"/>
      <c r="Y58" s="43"/>
    </row>
    <row r="59" spans="2:25" s="44" customFormat="1" ht="15.6">
      <c r="B59" s="45" t="s">
        <v>21</v>
      </c>
      <c r="C59" s="46" t="s">
        <v>724</v>
      </c>
      <c r="D59" s="47">
        <v>120</v>
      </c>
      <c r="E59" s="46" t="s">
        <v>118</v>
      </c>
      <c r="F59" s="304">
        <v>19</v>
      </c>
      <c r="G59" s="834">
        <v>18554</v>
      </c>
      <c r="H59" s="834">
        <v>8381</v>
      </c>
      <c r="I59" s="835">
        <v>5.5539401131700166E-4</v>
      </c>
      <c r="J59" s="836">
        <v>103.5153350830078</v>
      </c>
      <c r="K59" s="837">
        <v>0.47967001795768738</v>
      </c>
      <c r="L59" s="836">
        <v>102.6007614135742</v>
      </c>
      <c r="M59" s="836">
        <v>104.51540374755859</v>
      </c>
      <c r="N59" s="836">
        <v>14.472762107849119</v>
      </c>
      <c r="O59" s="834">
        <v>119</v>
      </c>
      <c r="P59" s="837">
        <v>0.71838301420211792</v>
      </c>
      <c r="Q59" s="834">
        <v>117</v>
      </c>
      <c r="R59" s="834">
        <v>120</v>
      </c>
      <c r="S59" s="838">
        <v>0.45865648984909058</v>
      </c>
      <c r="T59" s="837">
        <v>1.6764126718044281E-2</v>
      </c>
      <c r="U59" s="838">
        <v>0.4209323525428772</v>
      </c>
      <c r="V59" s="838">
        <v>0.49086228013038641</v>
      </c>
      <c r="W59" s="43"/>
      <c r="Y59" s="43"/>
    </row>
    <row r="60" spans="2:25" s="44" customFormat="1" ht="15.6">
      <c r="B60" s="45" t="s">
        <v>21</v>
      </c>
      <c r="C60" s="46" t="s">
        <v>724</v>
      </c>
      <c r="D60" s="47">
        <v>120</v>
      </c>
      <c r="E60" s="46" t="s">
        <v>119</v>
      </c>
      <c r="F60" s="304">
        <v>19</v>
      </c>
      <c r="G60" s="834">
        <v>35301</v>
      </c>
      <c r="H60" s="834">
        <v>22238</v>
      </c>
      <c r="I60" s="835">
        <v>1.4736728946072391E-3</v>
      </c>
      <c r="J60" s="836">
        <v>90.790985107421875</v>
      </c>
      <c r="K60" s="837">
        <v>0.10909191519021991</v>
      </c>
      <c r="L60" s="836">
        <v>90.541175842285156</v>
      </c>
      <c r="M60" s="836">
        <v>90.9892578125</v>
      </c>
      <c r="N60" s="836">
        <v>5.6123957633972168</v>
      </c>
      <c r="O60" s="834">
        <v>94</v>
      </c>
      <c r="P60" s="837">
        <v>7.07106813788414E-2</v>
      </c>
      <c r="Q60" s="834">
        <v>94</v>
      </c>
      <c r="R60" s="834">
        <v>94</v>
      </c>
      <c r="S60" s="838">
        <v>0.96672362089157104</v>
      </c>
      <c r="T60" s="837">
        <v>3.7089204415678978E-3</v>
      </c>
      <c r="U60" s="838">
        <v>0.95879220962524414</v>
      </c>
      <c r="V60" s="838">
        <v>0.97379922866821289</v>
      </c>
      <c r="W60" s="43"/>
      <c r="Y60" s="43"/>
    </row>
    <row r="61" spans="2:25" s="44" customFormat="1" ht="15.6">
      <c r="B61" s="45" t="s">
        <v>21</v>
      </c>
      <c r="C61" s="46" t="s">
        <v>724</v>
      </c>
      <c r="D61" s="47">
        <v>120</v>
      </c>
      <c r="E61" s="46" t="s">
        <v>34</v>
      </c>
      <c r="F61" s="304">
        <v>19</v>
      </c>
      <c r="G61" s="834">
        <v>6696</v>
      </c>
      <c r="H61" s="834">
        <v>2129</v>
      </c>
      <c r="I61" s="835">
        <v>1.4108505580919241E-4</v>
      </c>
      <c r="J61" s="836">
        <v>103.046028137207</v>
      </c>
      <c r="K61" s="837">
        <v>1.592815160751343</v>
      </c>
      <c r="L61" s="836">
        <v>100.0023498535156</v>
      </c>
      <c r="M61" s="836">
        <v>106.4896545410156</v>
      </c>
      <c r="N61" s="836">
        <v>24.65239334106445</v>
      </c>
      <c r="O61" s="834">
        <v>126</v>
      </c>
      <c r="P61" s="837">
        <v>1.9024168252944951</v>
      </c>
      <c r="Q61" s="834">
        <v>123</v>
      </c>
      <c r="R61" s="834">
        <v>130</v>
      </c>
      <c r="S61" s="838">
        <v>0.76655709743499756</v>
      </c>
      <c r="T61" s="837">
        <v>2.6082653552293781E-2</v>
      </c>
      <c r="U61" s="838">
        <v>0.71645385026931763</v>
      </c>
      <c r="V61" s="838">
        <v>0.82142859697341919</v>
      </c>
      <c r="W61" s="43"/>
      <c r="Y61" s="43"/>
    </row>
    <row r="62" spans="2:25" s="44" customFormat="1" ht="15.6">
      <c r="B62" s="54" t="s">
        <v>21</v>
      </c>
      <c r="C62" s="55" t="s">
        <v>724</v>
      </c>
      <c r="D62" s="56" t="s">
        <v>125</v>
      </c>
      <c r="E62" s="57" t="s">
        <v>121</v>
      </c>
      <c r="F62" s="307">
        <v>19</v>
      </c>
      <c r="G62" s="839">
        <v>236828</v>
      </c>
      <c r="H62" s="839">
        <v>110859</v>
      </c>
      <c r="I62" s="840">
        <v>7.346429732838047E-3</v>
      </c>
      <c r="J62" s="841">
        <v>109.29380035400391</v>
      </c>
      <c r="K62" s="842">
        <v>0.16727899014949801</v>
      </c>
      <c r="L62" s="841">
        <v>108.9810028076172</v>
      </c>
      <c r="M62" s="841">
        <v>109.65598297119141</v>
      </c>
      <c r="N62" s="841">
        <v>17.74349403381348</v>
      </c>
      <c r="O62" s="839">
        <v>127</v>
      </c>
      <c r="P62" s="842">
        <v>0.50115442276000977</v>
      </c>
      <c r="Q62" s="839">
        <v>126</v>
      </c>
      <c r="R62" s="839">
        <v>127</v>
      </c>
      <c r="S62" s="308">
        <v>0.71134501695632935</v>
      </c>
      <c r="T62" s="842">
        <v>3.8468372076749802E-3</v>
      </c>
      <c r="U62" s="308">
        <v>0.70290780067443848</v>
      </c>
      <c r="V62" s="308">
        <v>0.71834439039230347</v>
      </c>
      <c r="W62" s="43"/>
      <c r="Y62" s="43"/>
    </row>
    <row r="63" spans="2:25" s="44" customFormat="1" ht="15.6">
      <c r="B63" s="45" t="s">
        <v>21</v>
      </c>
      <c r="C63" s="46" t="s">
        <v>724</v>
      </c>
      <c r="D63" s="47">
        <v>130</v>
      </c>
      <c r="E63" s="46" t="s">
        <v>31</v>
      </c>
      <c r="F63" s="304"/>
      <c r="G63" s="834"/>
      <c r="H63" s="834"/>
      <c r="I63" s="835"/>
      <c r="J63" s="836"/>
      <c r="K63" s="837"/>
      <c r="L63" s="836"/>
      <c r="M63" s="836"/>
      <c r="N63" s="836"/>
      <c r="O63" s="834"/>
      <c r="P63" s="837"/>
      <c r="Q63" s="834"/>
      <c r="R63" s="834"/>
      <c r="S63" s="838"/>
      <c r="T63" s="837"/>
      <c r="U63" s="838"/>
      <c r="V63" s="838"/>
      <c r="W63" s="43"/>
      <c r="Y63" s="43"/>
    </row>
    <row r="64" spans="2:25" s="44" customFormat="1" ht="15.6">
      <c r="B64" s="45" t="s">
        <v>21</v>
      </c>
      <c r="C64" s="46" t="s">
        <v>724</v>
      </c>
      <c r="D64" s="47">
        <v>130</v>
      </c>
      <c r="E64" s="46" t="s">
        <v>118</v>
      </c>
      <c r="F64" s="304"/>
      <c r="G64" s="834"/>
      <c r="H64" s="834"/>
      <c r="I64" s="835"/>
      <c r="J64" s="836"/>
      <c r="K64" s="837"/>
      <c r="L64" s="836"/>
      <c r="M64" s="836"/>
      <c r="N64" s="836"/>
      <c r="O64" s="834"/>
      <c r="P64" s="837"/>
      <c r="Q64" s="834"/>
      <c r="R64" s="834"/>
      <c r="S64" s="838"/>
      <c r="T64" s="837"/>
      <c r="U64" s="838"/>
      <c r="V64" s="838"/>
      <c r="W64" s="43"/>
      <c r="Y64" s="43"/>
    </row>
    <row r="65" spans="2:25" s="44" customFormat="1" ht="15.6">
      <c r="B65" s="45" t="s">
        <v>21</v>
      </c>
      <c r="C65" s="46" t="s">
        <v>724</v>
      </c>
      <c r="D65" s="47">
        <v>130</v>
      </c>
      <c r="E65" s="46" t="s">
        <v>119</v>
      </c>
      <c r="F65" s="304"/>
      <c r="G65" s="834"/>
      <c r="H65" s="834"/>
      <c r="I65" s="835"/>
      <c r="J65" s="836"/>
      <c r="K65" s="837"/>
      <c r="L65" s="836"/>
      <c r="M65" s="836"/>
      <c r="N65" s="836"/>
      <c r="O65" s="834"/>
      <c r="P65" s="837"/>
      <c r="Q65" s="834"/>
      <c r="R65" s="834"/>
      <c r="S65" s="838"/>
      <c r="T65" s="837"/>
      <c r="U65" s="838"/>
      <c r="V65" s="838"/>
      <c r="W65" s="43"/>
      <c r="Y65" s="43"/>
    </row>
    <row r="66" spans="2:25" s="44" customFormat="1" ht="15.6">
      <c r="B66" s="45" t="s">
        <v>21</v>
      </c>
      <c r="C66" s="46" t="s">
        <v>724</v>
      </c>
      <c r="D66" s="47">
        <v>130</v>
      </c>
      <c r="E66" s="46" t="s">
        <v>34</v>
      </c>
      <c r="F66" s="304"/>
      <c r="G66" s="834"/>
      <c r="H66" s="834"/>
      <c r="I66" s="835"/>
      <c r="J66" s="836"/>
      <c r="K66" s="837"/>
      <c r="L66" s="836"/>
      <c r="M66" s="836"/>
      <c r="N66" s="836"/>
      <c r="O66" s="834"/>
      <c r="P66" s="837"/>
      <c r="Q66" s="834"/>
      <c r="R66" s="834"/>
      <c r="S66" s="838"/>
      <c r="T66" s="837"/>
      <c r="U66" s="838"/>
      <c r="V66" s="838"/>
      <c r="W66" s="43"/>
      <c r="Y66" s="43"/>
    </row>
    <row r="67" spans="2:25" s="44" customFormat="1" ht="15.6">
      <c r="B67" s="54" t="s">
        <v>21</v>
      </c>
      <c r="C67" s="55" t="s">
        <v>724</v>
      </c>
      <c r="D67" s="56" t="s">
        <v>126</v>
      </c>
      <c r="E67" s="57" t="s">
        <v>121</v>
      </c>
      <c r="F67" s="307"/>
      <c r="G67" s="839"/>
      <c r="H67" s="839"/>
      <c r="I67" s="840"/>
      <c r="J67" s="841"/>
      <c r="K67" s="842"/>
      <c r="L67" s="841"/>
      <c r="M67" s="841"/>
      <c r="N67" s="841"/>
      <c r="O67" s="839"/>
      <c r="P67" s="842"/>
      <c r="Q67" s="839"/>
      <c r="R67" s="839"/>
      <c r="S67" s="308"/>
      <c r="T67" s="842"/>
      <c r="U67" s="308"/>
      <c r="V67" s="308"/>
      <c r="W67" s="43"/>
      <c r="Y67" s="43"/>
    </row>
    <row r="68" spans="2:25" s="44" customFormat="1" ht="15.6">
      <c r="B68" s="54" t="s">
        <v>21</v>
      </c>
      <c r="C68" s="55" t="s">
        <v>724</v>
      </c>
      <c r="D68" s="67" t="s">
        <v>127</v>
      </c>
      <c r="E68" s="68" t="s">
        <v>31</v>
      </c>
      <c r="F68" s="307">
        <v>19</v>
      </c>
      <c r="G68" s="839">
        <v>176277</v>
      </c>
      <c r="H68" s="839">
        <v>78111</v>
      </c>
      <c r="I68" s="840">
        <v>5.1762776363662626E-3</v>
      </c>
      <c r="J68" s="841">
        <v>115.35179138183589</v>
      </c>
      <c r="K68" s="842">
        <v>0.16621701419353491</v>
      </c>
      <c r="L68" s="841">
        <v>115.0396270751953</v>
      </c>
      <c r="M68" s="841">
        <v>115.69456481933589</v>
      </c>
      <c r="N68" s="841">
        <v>16.124662399291989</v>
      </c>
      <c r="O68" s="839">
        <v>130</v>
      </c>
      <c r="P68" s="842">
        <v>0.28355246782302862</v>
      </c>
      <c r="Q68" s="839">
        <v>129</v>
      </c>
      <c r="R68" s="839">
        <v>131</v>
      </c>
      <c r="S68" s="308">
        <v>0.66424703598022461</v>
      </c>
      <c r="T68" s="842">
        <v>4.3388237245380878E-3</v>
      </c>
      <c r="U68" s="308">
        <v>0.65528982877731323</v>
      </c>
      <c r="V68" s="308">
        <v>0.67291295528411865</v>
      </c>
      <c r="W68" s="43"/>
      <c r="Y68" s="43"/>
    </row>
    <row r="69" spans="2:25" s="44" customFormat="1" ht="15.6">
      <c r="B69" s="54" t="s">
        <v>21</v>
      </c>
      <c r="C69" s="55" t="s">
        <v>724</v>
      </c>
      <c r="D69" s="67" t="s">
        <v>127</v>
      </c>
      <c r="E69" s="68" t="s">
        <v>118</v>
      </c>
      <c r="F69" s="307">
        <v>19</v>
      </c>
      <c r="G69" s="839">
        <v>18554</v>
      </c>
      <c r="H69" s="839">
        <v>8381</v>
      </c>
      <c r="I69" s="840">
        <v>5.5539401131700166E-4</v>
      </c>
      <c r="J69" s="841">
        <v>103.5153350830078</v>
      </c>
      <c r="K69" s="842">
        <v>0.47967001795768738</v>
      </c>
      <c r="L69" s="841">
        <v>102.6007614135742</v>
      </c>
      <c r="M69" s="841">
        <v>104.51540374755859</v>
      </c>
      <c r="N69" s="841">
        <v>14.472762107849119</v>
      </c>
      <c r="O69" s="839">
        <v>119</v>
      </c>
      <c r="P69" s="842">
        <v>0.71838301420211792</v>
      </c>
      <c r="Q69" s="839">
        <v>117</v>
      </c>
      <c r="R69" s="839">
        <v>120</v>
      </c>
      <c r="S69" s="308">
        <v>0.45865648984909058</v>
      </c>
      <c r="T69" s="842">
        <v>1.6764126718044281E-2</v>
      </c>
      <c r="U69" s="308">
        <v>0.4209323525428772</v>
      </c>
      <c r="V69" s="308">
        <v>0.49086228013038641</v>
      </c>
      <c r="W69" s="43"/>
      <c r="Y69" s="43"/>
    </row>
    <row r="70" spans="2:25" s="44" customFormat="1" ht="15.6">
      <c r="B70" s="54" t="s">
        <v>21</v>
      </c>
      <c r="C70" s="55" t="s">
        <v>724</v>
      </c>
      <c r="D70" s="67" t="s">
        <v>127</v>
      </c>
      <c r="E70" s="68" t="s">
        <v>119</v>
      </c>
      <c r="F70" s="307">
        <v>19</v>
      </c>
      <c r="G70" s="839">
        <v>35301</v>
      </c>
      <c r="H70" s="839">
        <v>22238</v>
      </c>
      <c r="I70" s="840">
        <v>1.4736728946072391E-3</v>
      </c>
      <c r="J70" s="841">
        <v>90.790985107421875</v>
      </c>
      <c r="K70" s="842">
        <v>0.10909191519021991</v>
      </c>
      <c r="L70" s="841">
        <v>90.541175842285156</v>
      </c>
      <c r="M70" s="841">
        <v>90.9892578125</v>
      </c>
      <c r="N70" s="841">
        <v>5.6123957633972168</v>
      </c>
      <c r="O70" s="839">
        <v>94</v>
      </c>
      <c r="P70" s="842">
        <v>7.07106813788414E-2</v>
      </c>
      <c r="Q70" s="839">
        <v>94</v>
      </c>
      <c r="R70" s="839">
        <v>94</v>
      </c>
      <c r="S70" s="308">
        <v>0.96672362089157104</v>
      </c>
      <c r="T70" s="842">
        <v>3.7089204415678978E-3</v>
      </c>
      <c r="U70" s="308">
        <v>0.95879220962524414</v>
      </c>
      <c r="V70" s="308">
        <v>0.97379922866821289</v>
      </c>
      <c r="W70" s="43"/>
      <c r="Y70" s="43"/>
    </row>
    <row r="71" spans="2:25" s="44" customFormat="1" ht="15.6">
      <c r="B71" s="54" t="s">
        <v>21</v>
      </c>
      <c r="C71" s="55" t="s">
        <v>724</v>
      </c>
      <c r="D71" s="67" t="s">
        <v>127</v>
      </c>
      <c r="E71" s="68" t="s">
        <v>34</v>
      </c>
      <c r="F71" s="307">
        <v>19</v>
      </c>
      <c r="G71" s="839">
        <v>6696</v>
      </c>
      <c r="H71" s="839">
        <v>2129</v>
      </c>
      <c r="I71" s="840">
        <v>1.4108505580919241E-4</v>
      </c>
      <c r="J71" s="841">
        <v>103.046028137207</v>
      </c>
      <c r="K71" s="842">
        <v>1.592815160751343</v>
      </c>
      <c r="L71" s="841">
        <v>100.0023498535156</v>
      </c>
      <c r="M71" s="841">
        <v>106.4896545410156</v>
      </c>
      <c r="N71" s="841">
        <v>24.65239334106445</v>
      </c>
      <c r="O71" s="839">
        <v>126</v>
      </c>
      <c r="P71" s="842">
        <v>1.9024168252944951</v>
      </c>
      <c r="Q71" s="839">
        <v>123</v>
      </c>
      <c r="R71" s="839">
        <v>130</v>
      </c>
      <c r="S71" s="308">
        <v>0.76655709743499756</v>
      </c>
      <c r="T71" s="842">
        <v>2.6082653552293781E-2</v>
      </c>
      <c r="U71" s="308">
        <v>0.71645385026931763</v>
      </c>
      <c r="V71" s="308">
        <v>0.82142859697341919</v>
      </c>
      <c r="W71" s="43"/>
      <c r="Y71" s="43"/>
    </row>
    <row r="72" spans="2:25" s="44" customFormat="1" ht="15.6">
      <c r="B72" s="76" t="s">
        <v>21</v>
      </c>
      <c r="C72" s="77" t="s">
        <v>725</v>
      </c>
      <c r="D72" s="78" t="s">
        <v>127</v>
      </c>
      <c r="E72" s="79" t="s">
        <v>121</v>
      </c>
      <c r="F72" s="315">
        <v>19</v>
      </c>
      <c r="G72" s="848">
        <v>236828</v>
      </c>
      <c r="H72" s="848">
        <v>110859</v>
      </c>
      <c r="I72" s="849">
        <v>7.346429732838047E-3</v>
      </c>
      <c r="J72" s="846">
        <v>109.29380035400391</v>
      </c>
      <c r="K72" s="850">
        <v>0.16727899014949801</v>
      </c>
      <c r="L72" s="846">
        <v>108.9810028076172</v>
      </c>
      <c r="M72" s="846">
        <v>109.65598297119141</v>
      </c>
      <c r="N72" s="846">
        <v>17.74349403381348</v>
      </c>
      <c r="O72" s="848">
        <v>127</v>
      </c>
      <c r="P72" s="850">
        <v>0.50115442276000977</v>
      </c>
      <c r="Q72" s="848">
        <v>126</v>
      </c>
      <c r="R72" s="848">
        <v>127</v>
      </c>
      <c r="S72" s="318">
        <v>0.71134501695632935</v>
      </c>
      <c r="T72" s="850">
        <v>3.8468372076749802E-3</v>
      </c>
      <c r="U72" s="318">
        <v>0.70290780067443848</v>
      </c>
      <c r="V72" s="318">
        <v>0.71834439039230347</v>
      </c>
      <c r="W72" s="43"/>
      <c r="Y72" s="43"/>
    </row>
    <row r="73" spans="2:25" s="44" customFormat="1" ht="15.6">
      <c r="B73" s="45" t="s">
        <v>23</v>
      </c>
      <c r="C73" s="46" t="s">
        <v>724</v>
      </c>
      <c r="D73" s="47">
        <v>80</v>
      </c>
      <c r="E73" s="46" t="s">
        <v>31</v>
      </c>
      <c r="F73" s="304"/>
      <c r="G73" s="834"/>
      <c r="H73" s="834"/>
      <c r="I73" s="835"/>
      <c r="J73" s="836"/>
      <c r="K73" s="837"/>
      <c r="L73" s="836"/>
      <c r="M73" s="836"/>
      <c r="N73" s="836"/>
      <c r="O73" s="834"/>
      <c r="P73" s="837"/>
      <c r="Q73" s="834"/>
      <c r="R73" s="834"/>
      <c r="S73" s="838"/>
      <c r="T73" s="837"/>
      <c r="U73" s="838"/>
      <c r="V73" s="838"/>
      <c r="W73" s="43"/>
      <c r="Y73" s="43"/>
    </row>
    <row r="74" spans="2:25" s="44" customFormat="1" ht="15.6">
      <c r="B74" s="45" t="s">
        <v>23</v>
      </c>
      <c r="C74" s="46" t="s">
        <v>724</v>
      </c>
      <c r="D74" s="47">
        <v>80</v>
      </c>
      <c r="E74" s="46" t="s">
        <v>118</v>
      </c>
      <c r="F74" s="304"/>
      <c r="G74" s="834"/>
      <c r="H74" s="834"/>
      <c r="I74" s="835"/>
      <c r="J74" s="836"/>
      <c r="K74" s="837"/>
      <c r="L74" s="836"/>
      <c r="M74" s="836"/>
      <c r="N74" s="836"/>
      <c r="O74" s="834"/>
      <c r="P74" s="837"/>
      <c r="Q74" s="834"/>
      <c r="R74" s="834"/>
      <c r="S74" s="838"/>
      <c r="T74" s="837"/>
      <c r="U74" s="838"/>
      <c r="V74" s="838"/>
      <c r="W74" s="43"/>
      <c r="Y74" s="43"/>
    </row>
    <row r="75" spans="2:25" s="44" customFormat="1" ht="15.6">
      <c r="B75" s="45" t="s">
        <v>23</v>
      </c>
      <c r="C75" s="46" t="s">
        <v>724</v>
      </c>
      <c r="D75" s="47">
        <v>80</v>
      </c>
      <c r="E75" s="46" t="s">
        <v>119</v>
      </c>
      <c r="F75" s="304"/>
      <c r="G75" s="834"/>
      <c r="H75" s="834"/>
      <c r="I75" s="835"/>
      <c r="J75" s="836"/>
      <c r="K75" s="837"/>
      <c r="L75" s="836"/>
      <c r="M75" s="836"/>
      <c r="N75" s="836"/>
      <c r="O75" s="834"/>
      <c r="P75" s="837"/>
      <c r="Q75" s="834"/>
      <c r="R75" s="834"/>
      <c r="S75" s="838"/>
      <c r="T75" s="837"/>
      <c r="U75" s="838"/>
      <c r="V75" s="838"/>
      <c r="W75" s="43"/>
      <c r="Y75" s="43"/>
    </row>
    <row r="76" spans="2:25" s="44" customFormat="1" ht="15.6">
      <c r="B76" s="45" t="s">
        <v>23</v>
      </c>
      <c r="C76" s="46" t="s">
        <v>724</v>
      </c>
      <c r="D76" s="47">
        <v>80</v>
      </c>
      <c r="E76" s="46" t="s">
        <v>34</v>
      </c>
      <c r="F76" s="304"/>
      <c r="G76" s="834"/>
      <c r="H76" s="834"/>
      <c r="I76" s="835"/>
      <c r="J76" s="836"/>
      <c r="K76" s="837"/>
      <c r="L76" s="836"/>
      <c r="M76" s="836"/>
      <c r="N76" s="836"/>
      <c r="O76" s="834"/>
      <c r="P76" s="837"/>
      <c r="Q76" s="834"/>
      <c r="R76" s="834"/>
      <c r="S76" s="838"/>
      <c r="T76" s="837"/>
      <c r="U76" s="838"/>
      <c r="V76" s="838"/>
      <c r="W76" s="43"/>
      <c r="Y76" s="43"/>
    </row>
    <row r="77" spans="2:25" s="44" customFormat="1" ht="15.6">
      <c r="B77" s="54" t="s">
        <v>23</v>
      </c>
      <c r="C77" s="55" t="s">
        <v>724</v>
      </c>
      <c r="D77" s="56" t="s">
        <v>120</v>
      </c>
      <c r="E77" s="57" t="s">
        <v>121</v>
      </c>
      <c r="F77" s="307"/>
      <c r="G77" s="839"/>
      <c r="H77" s="839"/>
      <c r="I77" s="840"/>
      <c r="J77" s="841"/>
      <c r="K77" s="842"/>
      <c r="L77" s="841"/>
      <c r="M77" s="841"/>
      <c r="N77" s="841"/>
      <c r="O77" s="839"/>
      <c r="P77" s="842"/>
      <c r="Q77" s="839"/>
      <c r="R77" s="839"/>
      <c r="S77" s="308"/>
      <c r="T77" s="842"/>
      <c r="U77" s="308"/>
      <c r="V77" s="308"/>
      <c r="W77" s="43"/>
      <c r="Y77" s="43"/>
    </row>
    <row r="78" spans="2:25" s="44" customFormat="1" ht="15.6">
      <c r="B78" s="45" t="s">
        <v>23</v>
      </c>
      <c r="C78" s="46" t="s">
        <v>724</v>
      </c>
      <c r="D78" s="47">
        <v>90</v>
      </c>
      <c r="E78" s="46" t="s">
        <v>31</v>
      </c>
      <c r="F78" s="304"/>
      <c r="G78" s="834"/>
      <c r="H78" s="834"/>
      <c r="I78" s="835"/>
      <c r="J78" s="836"/>
      <c r="K78" s="837"/>
      <c r="L78" s="836"/>
      <c r="M78" s="836"/>
      <c r="N78" s="836"/>
      <c r="O78" s="834"/>
      <c r="P78" s="837"/>
      <c r="Q78" s="834"/>
      <c r="R78" s="834"/>
      <c r="S78" s="838"/>
      <c r="T78" s="837"/>
      <c r="U78" s="838"/>
      <c r="V78" s="838"/>
      <c r="W78" s="43"/>
      <c r="Y78" s="43"/>
    </row>
    <row r="79" spans="2:25" s="44" customFormat="1" ht="15.6">
      <c r="B79" s="45" t="s">
        <v>23</v>
      </c>
      <c r="C79" s="46" t="s">
        <v>724</v>
      </c>
      <c r="D79" s="47">
        <v>90</v>
      </c>
      <c r="E79" s="46" t="s">
        <v>118</v>
      </c>
      <c r="F79" s="304"/>
      <c r="G79" s="834"/>
      <c r="H79" s="834"/>
      <c r="I79" s="835"/>
      <c r="J79" s="836"/>
      <c r="K79" s="837"/>
      <c r="L79" s="836"/>
      <c r="M79" s="836"/>
      <c r="N79" s="836"/>
      <c r="O79" s="834"/>
      <c r="P79" s="837"/>
      <c r="Q79" s="834"/>
      <c r="R79" s="834"/>
      <c r="S79" s="838"/>
      <c r="T79" s="837"/>
      <c r="U79" s="838"/>
      <c r="V79" s="838"/>
      <c r="W79" s="43"/>
      <c r="Y79" s="43"/>
    </row>
    <row r="80" spans="2:25" s="44" customFormat="1" ht="15.6">
      <c r="B80" s="45" t="s">
        <v>23</v>
      </c>
      <c r="C80" s="46" t="s">
        <v>724</v>
      </c>
      <c r="D80" s="47">
        <v>90</v>
      </c>
      <c r="E80" s="46" t="s">
        <v>119</v>
      </c>
      <c r="F80" s="304"/>
      <c r="G80" s="834"/>
      <c r="H80" s="834"/>
      <c r="I80" s="835"/>
      <c r="J80" s="836"/>
      <c r="K80" s="837"/>
      <c r="L80" s="836"/>
      <c r="M80" s="836"/>
      <c r="N80" s="836"/>
      <c r="O80" s="834"/>
      <c r="P80" s="837"/>
      <c r="Q80" s="834"/>
      <c r="R80" s="834"/>
      <c r="S80" s="838"/>
      <c r="T80" s="837"/>
      <c r="U80" s="838"/>
      <c r="V80" s="838"/>
      <c r="W80" s="43"/>
      <c r="Y80" s="43"/>
    </row>
    <row r="81" spans="2:25" s="44" customFormat="1" ht="15.6">
      <c r="B81" s="45" t="s">
        <v>23</v>
      </c>
      <c r="C81" s="46" t="s">
        <v>724</v>
      </c>
      <c r="D81" s="47">
        <v>90</v>
      </c>
      <c r="E81" s="46" t="s">
        <v>34</v>
      </c>
      <c r="F81" s="304"/>
      <c r="G81" s="834"/>
      <c r="H81" s="834"/>
      <c r="I81" s="835"/>
      <c r="J81" s="836"/>
      <c r="K81" s="837"/>
      <c r="L81" s="836"/>
      <c r="M81" s="836"/>
      <c r="N81" s="836"/>
      <c r="O81" s="834"/>
      <c r="P81" s="837"/>
      <c r="Q81" s="834"/>
      <c r="R81" s="834"/>
      <c r="S81" s="838"/>
      <c r="T81" s="837"/>
      <c r="U81" s="838"/>
      <c r="V81" s="838"/>
      <c r="W81" s="43"/>
      <c r="Y81" s="43"/>
    </row>
    <row r="82" spans="2:25" s="44" customFormat="1" ht="15.6">
      <c r="B82" s="54" t="s">
        <v>23</v>
      </c>
      <c r="C82" s="55" t="s">
        <v>724</v>
      </c>
      <c r="D82" s="56" t="s">
        <v>122</v>
      </c>
      <c r="E82" s="57" t="s">
        <v>121</v>
      </c>
      <c r="F82" s="307"/>
      <c r="G82" s="839"/>
      <c r="H82" s="839"/>
      <c r="I82" s="840"/>
      <c r="J82" s="841"/>
      <c r="K82" s="842"/>
      <c r="L82" s="841"/>
      <c r="M82" s="841"/>
      <c r="N82" s="841"/>
      <c r="O82" s="839"/>
      <c r="P82" s="842"/>
      <c r="Q82" s="839"/>
      <c r="R82" s="839"/>
      <c r="S82" s="308"/>
      <c r="T82" s="842"/>
      <c r="U82" s="308"/>
      <c r="V82" s="308"/>
      <c r="W82" s="43"/>
      <c r="Y82" s="43"/>
    </row>
    <row r="83" spans="2:25" s="44" customFormat="1" ht="15.6">
      <c r="B83" s="45" t="s">
        <v>23</v>
      </c>
      <c r="C83" s="46" t="s">
        <v>724</v>
      </c>
      <c r="D83" s="47">
        <v>100</v>
      </c>
      <c r="E83" s="46" t="s">
        <v>31</v>
      </c>
      <c r="F83" s="304"/>
      <c r="G83" s="834"/>
      <c r="H83" s="834"/>
      <c r="I83" s="835"/>
      <c r="J83" s="836"/>
      <c r="K83" s="837"/>
      <c r="L83" s="836"/>
      <c r="M83" s="836"/>
      <c r="N83" s="836"/>
      <c r="O83" s="834"/>
      <c r="P83" s="837"/>
      <c r="Q83" s="834"/>
      <c r="R83" s="834"/>
      <c r="S83" s="838"/>
      <c r="T83" s="837"/>
      <c r="U83" s="838"/>
      <c r="V83" s="838"/>
      <c r="W83" s="43"/>
      <c r="Y83" s="43"/>
    </row>
    <row r="84" spans="2:25" s="44" customFormat="1" ht="15.6">
      <c r="B84" s="45" t="s">
        <v>23</v>
      </c>
      <c r="C84" s="46" t="s">
        <v>724</v>
      </c>
      <c r="D84" s="47">
        <v>100</v>
      </c>
      <c r="E84" s="46" t="s">
        <v>118</v>
      </c>
      <c r="F84" s="304"/>
      <c r="G84" s="834"/>
      <c r="H84" s="834"/>
      <c r="I84" s="835"/>
      <c r="J84" s="836"/>
      <c r="K84" s="837"/>
      <c r="L84" s="836"/>
      <c r="M84" s="836"/>
      <c r="N84" s="836"/>
      <c r="O84" s="834"/>
      <c r="P84" s="837"/>
      <c r="Q84" s="834"/>
      <c r="R84" s="834"/>
      <c r="S84" s="838"/>
      <c r="T84" s="837"/>
      <c r="U84" s="838"/>
      <c r="V84" s="838"/>
      <c r="W84" s="43"/>
      <c r="Y84" s="43"/>
    </row>
    <row r="85" spans="2:25" s="44" customFormat="1" ht="15.6">
      <c r="B85" s="45" t="s">
        <v>23</v>
      </c>
      <c r="C85" s="46" t="s">
        <v>724</v>
      </c>
      <c r="D85" s="47">
        <v>100</v>
      </c>
      <c r="E85" s="46" t="s">
        <v>119</v>
      </c>
      <c r="F85" s="304"/>
      <c r="G85" s="834"/>
      <c r="H85" s="834"/>
      <c r="I85" s="835"/>
      <c r="J85" s="836"/>
      <c r="K85" s="837"/>
      <c r="L85" s="836"/>
      <c r="M85" s="836"/>
      <c r="N85" s="836"/>
      <c r="O85" s="834"/>
      <c r="P85" s="837"/>
      <c r="Q85" s="834"/>
      <c r="R85" s="834"/>
      <c r="S85" s="838"/>
      <c r="T85" s="837"/>
      <c r="U85" s="838"/>
      <c r="V85" s="838"/>
      <c r="W85" s="43"/>
      <c r="Y85" s="43"/>
    </row>
    <row r="86" spans="2:25" s="44" customFormat="1" ht="15.6">
      <c r="B86" s="45" t="s">
        <v>23</v>
      </c>
      <c r="C86" s="46" t="s">
        <v>724</v>
      </c>
      <c r="D86" s="47">
        <v>100</v>
      </c>
      <c r="E86" s="46" t="s">
        <v>34</v>
      </c>
      <c r="F86" s="304"/>
      <c r="G86" s="834"/>
      <c r="H86" s="834"/>
      <c r="I86" s="835"/>
      <c r="J86" s="836"/>
      <c r="K86" s="837"/>
      <c r="L86" s="836"/>
      <c r="M86" s="836"/>
      <c r="N86" s="836"/>
      <c r="O86" s="834"/>
      <c r="P86" s="837"/>
      <c r="Q86" s="834"/>
      <c r="R86" s="834"/>
      <c r="S86" s="838"/>
      <c r="T86" s="837"/>
      <c r="U86" s="838"/>
      <c r="V86" s="838"/>
      <c r="W86" s="43"/>
      <c r="Y86" s="43"/>
    </row>
    <row r="87" spans="2:25" s="44" customFormat="1" ht="15.6">
      <c r="B87" s="54" t="s">
        <v>23</v>
      </c>
      <c r="C87" s="55" t="s">
        <v>724</v>
      </c>
      <c r="D87" s="56" t="s">
        <v>123</v>
      </c>
      <c r="E87" s="57" t="s">
        <v>121</v>
      </c>
      <c r="F87" s="307"/>
      <c r="G87" s="839"/>
      <c r="H87" s="839"/>
      <c r="I87" s="840"/>
      <c r="J87" s="841"/>
      <c r="K87" s="842"/>
      <c r="L87" s="841"/>
      <c r="M87" s="841"/>
      <c r="N87" s="841"/>
      <c r="O87" s="839"/>
      <c r="P87" s="842"/>
      <c r="Q87" s="839"/>
      <c r="R87" s="839"/>
      <c r="S87" s="308"/>
      <c r="T87" s="842"/>
      <c r="U87" s="308"/>
      <c r="V87" s="308"/>
      <c r="W87" s="43"/>
      <c r="Y87" s="43"/>
    </row>
    <row r="88" spans="2:25" s="44" customFormat="1" ht="15.6">
      <c r="B88" s="45" t="s">
        <v>23</v>
      </c>
      <c r="C88" s="46" t="s">
        <v>724</v>
      </c>
      <c r="D88" s="47">
        <v>110</v>
      </c>
      <c r="E88" s="46" t="s">
        <v>31</v>
      </c>
      <c r="F88" s="304"/>
      <c r="G88" s="834"/>
      <c r="H88" s="834"/>
      <c r="I88" s="835"/>
      <c r="J88" s="836"/>
      <c r="K88" s="837"/>
      <c r="L88" s="836"/>
      <c r="M88" s="836"/>
      <c r="N88" s="836"/>
      <c r="O88" s="834"/>
      <c r="P88" s="837"/>
      <c r="Q88" s="834"/>
      <c r="R88" s="834"/>
      <c r="S88" s="838"/>
      <c r="T88" s="837"/>
      <c r="U88" s="838"/>
      <c r="V88" s="838"/>
      <c r="W88" s="43"/>
      <c r="Y88" s="43"/>
    </row>
    <row r="89" spans="2:25" s="44" customFormat="1" ht="15.6">
      <c r="B89" s="45" t="s">
        <v>23</v>
      </c>
      <c r="C89" s="46" t="s">
        <v>724</v>
      </c>
      <c r="D89" s="47">
        <v>110</v>
      </c>
      <c r="E89" s="46" t="s">
        <v>118</v>
      </c>
      <c r="F89" s="304"/>
      <c r="G89" s="834"/>
      <c r="H89" s="834"/>
      <c r="I89" s="835"/>
      <c r="J89" s="836"/>
      <c r="K89" s="837"/>
      <c r="L89" s="836"/>
      <c r="M89" s="836"/>
      <c r="N89" s="836"/>
      <c r="O89" s="834"/>
      <c r="P89" s="837"/>
      <c r="Q89" s="834"/>
      <c r="R89" s="834"/>
      <c r="S89" s="838"/>
      <c r="T89" s="837"/>
      <c r="U89" s="838"/>
      <c r="V89" s="838"/>
      <c r="W89" s="43"/>
      <c r="Y89" s="43"/>
    </row>
    <row r="90" spans="2:25" s="44" customFormat="1" ht="15.6">
      <c r="B90" s="45" t="s">
        <v>23</v>
      </c>
      <c r="C90" s="46" t="s">
        <v>724</v>
      </c>
      <c r="D90" s="47">
        <v>110</v>
      </c>
      <c r="E90" s="46" t="s">
        <v>119</v>
      </c>
      <c r="F90" s="304"/>
      <c r="G90" s="834"/>
      <c r="H90" s="834"/>
      <c r="I90" s="835"/>
      <c r="J90" s="836"/>
      <c r="K90" s="837"/>
      <c r="L90" s="836"/>
      <c r="M90" s="836"/>
      <c r="N90" s="836"/>
      <c r="O90" s="834"/>
      <c r="P90" s="837"/>
      <c r="Q90" s="834"/>
      <c r="R90" s="834"/>
      <c r="S90" s="838"/>
      <c r="T90" s="837"/>
      <c r="U90" s="838"/>
      <c r="V90" s="838"/>
      <c r="W90" s="43"/>
      <c r="Y90" s="43"/>
    </row>
    <row r="91" spans="2:25" s="44" customFormat="1" ht="15.6">
      <c r="B91" s="45" t="s">
        <v>23</v>
      </c>
      <c r="C91" s="46" t="s">
        <v>724</v>
      </c>
      <c r="D91" s="47">
        <v>110</v>
      </c>
      <c r="E91" s="46" t="s">
        <v>34</v>
      </c>
      <c r="F91" s="304"/>
      <c r="G91" s="834"/>
      <c r="H91" s="834"/>
      <c r="I91" s="835"/>
      <c r="J91" s="836"/>
      <c r="K91" s="837"/>
      <c r="L91" s="836"/>
      <c r="M91" s="836"/>
      <c r="N91" s="836"/>
      <c r="O91" s="834"/>
      <c r="P91" s="837"/>
      <c r="Q91" s="834"/>
      <c r="R91" s="834"/>
      <c r="S91" s="838"/>
      <c r="T91" s="837"/>
      <c r="U91" s="838"/>
      <c r="V91" s="838"/>
      <c r="W91" s="43"/>
      <c r="Y91" s="43"/>
    </row>
    <row r="92" spans="2:25" s="44" customFormat="1" ht="15.6">
      <c r="B92" s="54" t="s">
        <v>23</v>
      </c>
      <c r="C92" s="55" t="s">
        <v>724</v>
      </c>
      <c r="D92" s="56" t="s">
        <v>124</v>
      </c>
      <c r="E92" s="57" t="s">
        <v>121</v>
      </c>
      <c r="F92" s="307"/>
      <c r="G92" s="839"/>
      <c r="H92" s="839"/>
      <c r="I92" s="840"/>
      <c r="J92" s="841"/>
      <c r="K92" s="842"/>
      <c r="L92" s="841"/>
      <c r="M92" s="841"/>
      <c r="N92" s="841"/>
      <c r="O92" s="839"/>
      <c r="P92" s="842"/>
      <c r="Q92" s="839"/>
      <c r="R92" s="839"/>
      <c r="S92" s="308"/>
      <c r="T92" s="842"/>
      <c r="U92" s="308"/>
      <c r="V92" s="308"/>
      <c r="W92" s="43"/>
      <c r="Y92" s="43"/>
    </row>
    <row r="93" spans="2:25" s="44" customFormat="1" ht="15.6">
      <c r="B93" s="45" t="s">
        <v>23</v>
      </c>
      <c r="C93" s="46" t="s">
        <v>724</v>
      </c>
      <c r="D93" s="47">
        <v>120</v>
      </c>
      <c r="E93" s="46" t="s">
        <v>31</v>
      </c>
      <c r="F93" s="304">
        <v>19</v>
      </c>
      <c r="G93" s="834">
        <v>257331</v>
      </c>
      <c r="H93" s="834">
        <v>66420</v>
      </c>
      <c r="I93" s="835">
        <v>2.080725962778284E-3</v>
      </c>
      <c r="J93" s="836">
        <v>118.9862365722656</v>
      </c>
      <c r="K93" s="837">
        <v>0.16139724850654599</v>
      </c>
      <c r="L93" s="836">
        <v>118.6465759277344</v>
      </c>
      <c r="M93" s="836">
        <v>119.2736511230469</v>
      </c>
      <c r="N93" s="836">
        <v>14.44683170318604</v>
      </c>
      <c r="O93" s="834">
        <v>132</v>
      </c>
      <c r="P93" s="837">
        <v>0.44552493095397949</v>
      </c>
      <c r="Q93" s="834">
        <v>132</v>
      </c>
      <c r="R93" s="834">
        <v>133</v>
      </c>
      <c r="S93" s="838">
        <v>0.58274614810943604</v>
      </c>
      <c r="T93" s="837">
        <v>5.6315483525395393E-3</v>
      </c>
      <c r="U93" s="838">
        <v>0.57159048318862915</v>
      </c>
      <c r="V93" s="838">
        <v>0.59297442436218262</v>
      </c>
      <c r="W93" s="43"/>
      <c r="Y93" s="43"/>
    </row>
    <row r="94" spans="2:25" s="44" customFormat="1" ht="15.6">
      <c r="B94" s="45" t="s">
        <v>23</v>
      </c>
      <c r="C94" s="46" t="s">
        <v>724</v>
      </c>
      <c r="D94" s="47">
        <v>120</v>
      </c>
      <c r="E94" s="46" t="s">
        <v>118</v>
      </c>
      <c r="F94" s="304">
        <v>19</v>
      </c>
      <c r="G94" s="834">
        <v>20350</v>
      </c>
      <c r="H94" s="834">
        <v>4024</v>
      </c>
      <c r="I94" s="835">
        <v>1.2605903491758191E-4</v>
      </c>
      <c r="J94" s="836">
        <v>109.340705871582</v>
      </c>
      <c r="K94" s="837">
        <v>0.64980310201644897</v>
      </c>
      <c r="L94" s="836">
        <v>107.9650115966797</v>
      </c>
      <c r="M94" s="836">
        <v>110.5820846557617</v>
      </c>
      <c r="N94" s="836">
        <v>14.29989719390869</v>
      </c>
      <c r="O94" s="834">
        <v>124</v>
      </c>
      <c r="P94" s="837">
        <v>0.88753229379653931</v>
      </c>
      <c r="Q94" s="834">
        <v>122</v>
      </c>
      <c r="R94" s="834">
        <v>126</v>
      </c>
      <c r="S94" s="838">
        <v>0.2850397527217865</v>
      </c>
      <c r="T94" s="837">
        <v>2.0068159326910969E-2</v>
      </c>
      <c r="U94" s="838">
        <v>0.2490098625421524</v>
      </c>
      <c r="V94" s="838">
        <v>0.32225820422172552</v>
      </c>
      <c r="W94" s="43"/>
      <c r="Y94" s="43"/>
    </row>
    <row r="95" spans="2:25" s="44" customFormat="1" ht="15.6">
      <c r="B95" s="45" t="s">
        <v>23</v>
      </c>
      <c r="C95" s="46" t="s">
        <v>724</v>
      </c>
      <c r="D95" s="47">
        <v>120</v>
      </c>
      <c r="E95" s="46" t="s">
        <v>119</v>
      </c>
      <c r="F95" s="304">
        <v>19</v>
      </c>
      <c r="G95" s="834">
        <v>11923</v>
      </c>
      <c r="H95" s="834">
        <v>3756</v>
      </c>
      <c r="I95" s="835">
        <v>1.176634571799605E-4</v>
      </c>
      <c r="J95" s="836">
        <v>93.962722778320313</v>
      </c>
      <c r="K95" s="837">
        <v>0.45155668258666992</v>
      </c>
      <c r="L95" s="836">
        <v>93.181442260742188</v>
      </c>
      <c r="M95" s="836">
        <v>94.877143859863281</v>
      </c>
      <c r="N95" s="836">
        <v>9.228215217590332</v>
      </c>
      <c r="O95" s="834">
        <v>102</v>
      </c>
      <c r="P95" s="837">
        <v>0.91985362768173218</v>
      </c>
      <c r="Q95" s="834">
        <v>101</v>
      </c>
      <c r="R95" s="834">
        <v>104</v>
      </c>
      <c r="S95" s="838">
        <v>0.81309902667999268</v>
      </c>
      <c r="T95" s="837">
        <v>1.8761433660984039E-2</v>
      </c>
      <c r="U95" s="838">
        <v>0.77366393804550171</v>
      </c>
      <c r="V95" s="838">
        <v>0.8453177809715271</v>
      </c>
      <c r="W95" s="43"/>
      <c r="Y95" s="43"/>
    </row>
    <row r="96" spans="2:25" s="44" customFormat="1" ht="15.6">
      <c r="B96" s="45" t="s">
        <v>23</v>
      </c>
      <c r="C96" s="46" t="s">
        <v>724</v>
      </c>
      <c r="D96" s="47">
        <v>120</v>
      </c>
      <c r="E96" s="46" t="s">
        <v>34</v>
      </c>
      <c r="F96" s="304">
        <v>19</v>
      </c>
      <c r="G96" s="834">
        <v>9355</v>
      </c>
      <c r="H96" s="834">
        <v>1539</v>
      </c>
      <c r="I96" s="835">
        <v>4.8211941978256522E-5</v>
      </c>
      <c r="J96" s="836">
        <v>108.3365859985352</v>
      </c>
      <c r="K96" s="837">
        <v>2.1948025226593022</v>
      </c>
      <c r="L96" s="836">
        <v>103.5830612182617</v>
      </c>
      <c r="M96" s="836">
        <v>112.5731582641602</v>
      </c>
      <c r="N96" s="836">
        <v>27.819683074951168</v>
      </c>
      <c r="O96" s="834">
        <v>131</v>
      </c>
      <c r="P96" s="837">
        <v>1.8748517036437991</v>
      </c>
      <c r="Q96" s="834">
        <v>127</v>
      </c>
      <c r="R96" s="834">
        <v>135</v>
      </c>
      <c r="S96" s="838">
        <v>0.63482779264450073</v>
      </c>
      <c r="T96" s="837">
        <v>4.1762020438909531E-2</v>
      </c>
      <c r="U96" s="838">
        <v>0.55325931310653687</v>
      </c>
      <c r="V96" s="838">
        <v>0.71821534633636475</v>
      </c>
      <c r="W96" s="43"/>
      <c r="Y96" s="43"/>
    </row>
    <row r="97" spans="2:25" s="44" customFormat="1" ht="15.6">
      <c r="B97" s="54" t="s">
        <v>23</v>
      </c>
      <c r="C97" s="55" t="s">
        <v>724</v>
      </c>
      <c r="D97" s="56" t="s">
        <v>125</v>
      </c>
      <c r="E97" s="57" t="s">
        <v>121</v>
      </c>
      <c r="F97" s="307">
        <v>19</v>
      </c>
      <c r="G97" s="839">
        <v>298959</v>
      </c>
      <c r="H97" s="839">
        <v>75739</v>
      </c>
      <c r="I97" s="840">
        <v>2.3726604383120359E-3</v>
      </c>
      <c r="J97" s="841">
        <v>117.0164260864258</v>
      </c>
      <c r="K97" s="842">
        <v>0.16667142510414121</v>
      </c>
      <c r="L97" s="841">
        <v>116.6905517578125</v>
      </c>
      <c r="M97" s="841">
        <v>117.33754730224609</v>
      </c>
      <c r="N97" s="841">
        <v>15.756428718566889</v>
      </c>
      <c r="O97" s="839">
        <v>131</v>
      </c>
      <c r="P97" s="842">
        <v>0.41185328364372248</v>
      </c>
      <c r="Q97" s="839">
        <v>131</v>
      </c>
      <c r="R97" s="839">
        <v>132</v>
      </c>
      <c r="S97" s="308">
        <v>0.5794108510017395</v>
      </c>
      <c r="T97" s="842">
        <v>5.3444495424628258E-3</v>
      </c>
      <c r="U97" s="308">
        <v>0.56830871105194092</v>
      </c>
      <c r="V97" s="308">
        <v>0.58909940719604492</v>
      </c>
      <c r="W97" s="43"/>
      <c r="Y97" s="43"/>
    </row>
    <row r="98" spans="2:25" s="44" customFormat="1" ht="15.6">
      <c r="B98" s="45" t="s">
        <v>23</v>
      </c>
      <c r="C98" s="46" t="s">
        <v>724</v>
      </c>
      <c r="D98" s="47">
        <v>130</v>
      </c>
      <c r="E98" s="46" t="s">
        <v>31</v>
      </c>
      <c r="F98" s="304"/>
      <c r="G98" s="834"/>
      <c r="H98" s="834"/>
      <c r="I98" s="835"/>
      <c r="J98" s="836"/>
      <c r="K98" s="837"/>
      <c r="L98" s="836"/>
      <c r="M98" s="836"/>
      <c r="N98" s="836"/>
      <c r="O98" s="834"/>
      <c r="P98" s="837"/>
      <c r="Q98" s="834"/>
      <c r="R98" s="834"/>
      <c r="S98" s="838"/>
      <c r="T98" s="837"/>
      <c r="U98" s="838"/>
      <c r="V98" s="838"/>
      <c r="W98" s="43"/>
      <c r="Y98" s="43"/>
    </row>
    <row r="99" spans="2:25" s="44" customFormat="1" ht="15.6">
      <c r="B99" s="45" t="s">
        <v>23</v>
      </c>
      <c r="C99" s="46" t="s">
        <v>724</v>
      </c>
      <c r="D99" s="47">
        <v>130</v>
      </c>
      <c r="E99" s="46" t="s">
        <v>118</v>
      </c>
      <c r="F99" s="304"/>
      <c r="G99" s="834"/>
      <c r="H99" s="834"/>
      <c r="I99" s="835"/>
      <c r="J99" s="836"/>
      <c r="K99" s="837"/>
      <c r="L99" s="836"/>
      <c r="M99" s="836"/>
      <c r="N99" s="836"/>
      <c r="O99" s="834"/>
      <c r="P99" s="837"/>
      <c r="Q99" s="834"/>
      <c r="R99" s="834"/>
      <c r="S99" s="838"/>
      <c r="T99" s="837"/>
      <c r="U99" s="838"/>
      <c r="V99" s="838"/>
      <c r="W99" s="43"/>
      <c r="Y99" s="43"/>
    </row>
    <row r="100" spans="2:25" s="44" customFormat="1" ht="15.6">
      <c r="B100" s="45" t="s">
        <v>23</v>
      </c>
      <c r="C100" s="46" t="s">
        <v>724</v>
      </c>
      <c r="D100" s="47">
        <v>130</v>
      </c>
      <c r="E100" s="46" t="s">
        <v>119</v>
      </c>
      <c r="F100" s="304"/>
      <c r="G100" s="834"/>
      <c r="H100" s="834"/>
      <c r="I100" s="835"/>
      <c r="J100" s="836"/>
      <c r="K100" s="837"/>
      <c r="L100" s="836"/>
      <c r="M100" s="836"/>
      <c r="N100" s="836"/>
      <c r="O100" s="834"/>
      <c r="P100" s="837"/>
      <c r="Q100" s="834"/>
      <c r="R100" s="834"/>
      <c r="S100" s="838"/>
      <c r="T100" s="837"/>
      <c r="U100" s="838"/>
      <c r="V100" s="838"/>
      <c r="W100" s="43"/>
      <c r="Y100" s="43"/>
    </row>
    <row r="101" spans="2:25" s="44" customFormat="1" ht="15.6">
      <c r="B101" s="45" t="s">
        <v>23</v>
      </c>
      <c r="C101" s="46" t="s">
        <v>724</v>
      </c>
      <c r="D101" s="47">
        <v>130</v>
      </c>
      <c r="E101" s="46" t="s">
        <v>34</v>
      </c>
      <c r="F101" s="304"/>
      <c r="G101" s="834"/>
      <c r="H101" s="834"/>
      <c r="I101" s="835"/>
      <c r="J101" s="836"/>
      <c r="K101" s="837"/>
      <c r="L101" s="836"/>
      <c r="M101" s="836"/>
      <c r="N101" s="836"/>
      <c r="O101" s="834"/>
      <c r="P101" s="837"/>
      <c r="Q101" s="834"/>
      <c r="R101" s="834"/>
      <c r="S101" s="838"/>
      <c r="T101" s="837"/>
      <c r="U101" s="838"/>
      <c r="V101" s="838"/>
      <c r="W101" s="43"/>
      <c r="Y101" s="43"/>
    </row>
    <row r="102" spans="2:25" s="44" customFormat="1" ht="15.6">
      <c r="B102" s="54" t="s">
        <v>23</v>
      </c>
      <c r="C102" s="55" t="s">
        <v>724</v>
      </c>
      <c r="D102" s="56" t="s">
        <v>126</v>
      </c>
      <c r="E102" s="57" t="s">
        <v>121</v>
      </c>
      <c r="F102" s="307"/>
      <c r="G102" s="839"/>
      <c r="H102" s="839"/>
      <c r="I102" s="840"/>
      <c r="J102" s="841"/>
      <c r="K102" s="842"/>
      <c r="L102" s="841"/>
      <c r="M102" s="841"/>
      <c r="N102" s="841"/>
      <c r="O102" s="839"/>
      <c r="P102" s="842"/>
      <c r="Q102" s="839"/>
      <c r="R102" s="839"/>
      <c r="S102" s="308"/>
      <c r="T102" s="842"/>
      <c r="U102" s="308"/>
      <c r="V102" s="308"/>
      <c r="W102" s="43"/>
      <c r="Y102" s="43"/>
    </row>
    <row r="103" spans="2:25" s="44" customFormat="1" ht="15.6">
      <c r="B103" s="54" t="s">
        <v>23</v>
      </c>
      <c r="C103" s="55" t="s">
        <v>724</v>
      </c>
      <c r="D103" s="67" t="s">
        <v>127</v>
      </c>
      <c r="E103" s="68" t="s">
        <v>31</v>
      </c>
      <c r="F103" s="307">
        <v>19</v>
      </c>
      <c r="G103" s="839">
        <v>257331</v>
      </c>
      <c r="H103" s="839">
        <v>66420</v>
      </c>
      <c r="I103" s="840">
        <v>2.080725962778284E-3</v>
      </c>
      <c r="J103" s="841">
        <v>118.9862365722656</v>
      </c>
      <c r="K103" s="842">
        <v>0.16139724850654599</v>
      </c>
      <c r="L103" s="841">
        <v>118.6465759277344</v>
      </c>
      <c r="M103" s="841">
        <v>119.2736511230469</v>
      </c>
      <c r="N103" s="841">
        <v>14.44683170318604</v>
      </c>
      <c r="O103" s="839">
        <v>132</v>
      </c>
      <c r="P103" s="842">
        <v>0.44552493095397949</v>
      </c>
      <c r="Q103" s="839">
        <v>132</v>
      </c>
      <c r="R103" s="839">
        <v>133</v>
      </c>
      <c r="S103" s="308">
        <v>0.58274614810943604</v>
      </c>
      <c r="T103" s="842">
        <v>5.6315483525395393E-3</v>
      </c>
      <c r="U103" s="308">
        <v>0.57159048318862915</v>
      </c>
      <c r="V103" s="308">
        <v>0.59297442436218262</v>
      </c>
      <c r="W103" s="43"/>
      <c r="Y103" s="43"/>
    </row>
    <row r="104" spans="2:25" s="44" customFormat="1" ht="15.6">
      <c r="B104" s="54" t="s">
        <v>23</v>
      </c>
      <c r="C104" s="55" t="s">
        <v>724</v>
      </c>
      <c r="D104" s="67" t="s">
        <v>127</v>
      </c>
      <c r="E104" s="68" t="s">
        <v>118</v>
      </c>
      <c r="F104" s="307">
        <v>19</v>
      </c>
      <c r="G104" s="839">
        <v>20350</v>
      </c>
      <c r="H104" s="839">
        <v>4024</v>
      </c>
      <c r="I104" s="840">
        <v>1.2605903491758191E-4</v>
      </c>
      <c r="J104" s="841">
        <v>109.340705871582</v>
      </c>
      <c r="K104" s="842">
        <v>0.64980310201644897</v>
      </c>
      <c r="L104" s="841">
        <v>107.9650115966797</v>
      </c>
      <c r="M104" s="841">
        <v>110.5820846557617</v>
      </c>
      <c r="N104" s="841">
        <v>14.29989719390869</v>
      </c>
      <c r="O104" s="839">
        <v>124</v>
      </c>
      <c r="P104" s="842">
        <v>0.88753229379653931</v>
      </c>
      <c r="Q104" s="839">
        <v>122</v>
      </c>
      <c r="R104" s="839">
        <v>126</v>
      </c>
      <c r="S104" s="308">
        <v>0.2850397527217865</v>
      </c>
      <c r="T104" s="842">
        <v>2.0068159326910969E-2</v>
      </c>
      <c r="U104" s="308">
        <v>0.2490098625421524</v>
      </c>
      <c r="V104" s="308">
        <v>0.32225820422172552</v>
      </c>
      <c r="W104" s="43"/>
      <c r="Y104" s="43"/>
    </row>
    <row r="105" spans="2:25" s="44" customFormat="1" ht="15.6">
      <c r="B105" s="54" t="s">
        <v>23</v>
      </c>
      <c r="C105" s="55" t="s">
        <v>724</v>
      </c>
      <c r="D105" s="67" t="s">
        <v>127</v>
      </c>
      <c r="E105" s="68" t="s">
        <v>119</v>
      </c>
      <c r="F105" s="307">
        <v>19</v>
      </c>
      <c r="G105" s="839">
        <v>11923</v>
      </c>
      <c r="H105" s="839">
        <v>3756</v>
      </c>
      <c r="I105" s="840">
        <v>1.176634571799605E-4</v>
      </c>
      <c r="J105" s="841">
        <v>93.962722778320313</v>
      </c>
      <c r="K105" s="842">
        <v>0.45155668258666992</v>
      </c>
      <c r="L105" s="841">
        <v>93.181442260742188</v>
      </c>
      <c r="M105" s="841">
        <v>94.877143859863281</v>
      </c>
      <c r="N105" s="841">
        <v>9.228215217590332</v>
      </c>
      <c r="O105" s="839">
        <v>102</v>
      </c>
      <c r="P105" s="842">
        <v>0.91985362768173218</v>
      </c>
      <c r="Q105" s="839">
        <v>101</v>
      </c>
      <c r="R105" s="839">
        <v>104</v>
      </c>
      <c r="S105" s="308">
        <v>0.81309902667999268</v>
      </c>
      <c r="T105" s="842">
        <v>1.8761433660984039E-2</v>
      </c>
      <c r="U105" s="308">
        <v>0.77366393804550171</v>
      </c>
      <c r="V105" s="308">
        <v>0.8453177809715271</v>
      </c>
      <c r="W105" s="43"/>
      <c r="Y105" s="43"/>
    </row>
    <row r="106" spans="2:25" s="44" customFormat="1" ht="15.6">
      <c r="B106" s="54" t="s">
        <v>23</v>
      </c>
      <c r="C106" s="55" t="s">
        <v>724</v>
      </c>
      <c r="D106" s="67" t="s">
        <v>127</v>
      </c>
      <c r="E106" s="68" t="s">
        <v>34</v>
      </c>
      <c r="F106" s="307">
        <v>19</v>
      </c>
      <c r="G106" s="839">
        <v>9355</v>
      </c>
      <c r="H106" s="839">
        <v>1539</v>
      </c>
      <c r="I106" s="840">
        <v>4.8211941978256522E-5</v>
      </c>
      <c r="J106" s="841">
        <v>108.3365859985352</v>
      </c>
      <c r="K106" s="842">
        <v>2.1948025226593022</v>
      </c>
      <c r="L106" s="841">
        <v>103.5830612182617</v>
      </c>
      <c r="M106" s="841">
        <v>112.5731582641602</v>
      </c>
      <c r="N106" s="841">
        <v>27.819683074951168</v>
      </c>
      <c r="O106" s="839">
        <v>131</v>
      </c>
      <c r="P106" s="842">
        <v>1.8748517036437991</v>
      </c>
      <c r="Q106" s="839">
        <v>127</v>
      </c>
      <c r="R106" s="839">
        <v>135</v>
      </c>
      <c r="S106" s="308">
        <v>0.63482779264450073</v>
      </c>
      <c r="T106" s="842">
        <v>4.1762020438909531E-2</v>
      </c>
      <c r="U106" s="308">
        <v>0.55325931310653687</v>
      </c>
      <c r="V106" s="308">
        <v>0.71821534633636475</v>
      </c>
      <c r="W106" s="43"/>
      <c r="Y106" s="43"/>
    </row>
    <row r="107" spans="2:25" s="44" customFormat="1" ht="15.6">
      <c r="B107" s="76" t="s">
        <v>23</v>
      </c>
      <c r="C107" s="77" t="s">
        <v>725</v>
      </c>
      <c r="D107" s="78" t="s">
        <v>127</v>
      </c>
      <c r="E107" s="79" t="s">
        <v>121</v>
      </c>
      <c r="F107" s="315">
        <v>19</v>
      </c>
      <c r="G107" s="848">
        <v>298959</v>
      </c>
      <c r="H107" s="848">
        <v>75739</v>
      </c>
      <c r="I107" s="849">
        <v>2.3726604383120359E-3</v>
      </c>
      <c r="J107" s="846">
        <v>117.0164260864258</v>
      </c>
      <c r="K107" s="850">
        <v>0.16667142510414121</v>
      </c>
      <c r="L107" s="846">
        <v>116.6905517578125</v>
      </c>
      <c r="M107" s="846">
        <v>117.33754730224609</v>
      </c>
      <c r="N107" s="846">
        <v>15.756428718566889</v>
      </c>
      <c r="O107" s="848">
        <v>131</v>
      </c>
      <c r="P107" s="850">
        <v>0.41185328364372248</v>
      </c>
      <c r="Q107" s="848">
        <v>131</v>
      </c>
      <c r="R107" s="848">
        <v>132</v>
      </c>
      <c r="S107" s="318">
        <v>0.5794108510017395</v>
      </c>
      <c r="T107" s="850">
        <v>5.3444495424628258E-3</v>
      </c>
      <c r="U107" s="318">
        <v>0.56830871105194092</v>
      </c>
      <c r="V107" s="318">
        <v>0.58909940719604492</v>
      </c>
      <c r="W107" s="43"/>
      <c r="Y107" s="43"/>
    </row>
    <row r="108" spans="2:25" s="44" customFormat="1" ht="15.6">
      <c r="B108" s="45" t="s">
        <v>25</v>
      </c>
      <c r="C108" s="46" t="s">
        <v>724</v>
      </c>
      <c r="D108" s="47">
        <v>80</v>
      </c>
      <c r="E108" s="46" t="s">
        <v>31</v>
      </c>
      <c r="F108" s="304"/>
      <c r="G108" s="834"/>
      <c r="H108" s="834"/>
      <c r="I108" s="835"/>
      <c r="J108" s="836"/>
      <c r="K108" s="837"/>
      <c r="L108" s="836"/>
      <c r="M108" s="836"/>
      <c r="N108" s="836"/>
      <c r="O108" s="834"/>
      <c r="P108" s="837"/>
      <c r="Q108" s="834"/>
      <c r="R108" s="834"/>
      <c r="S108" s="838"/>
      <c r="T108" s="837"/>
      <c r="U108" s="838"/>
      <c r="V108" s="838"/>
      <c r="W108" s="43"/>
      <c r="Y108" s="43"/>
    </row>
    <row r="109" spans="2:25" s="44" customFormat="1" ht="15.6">
      <c r="B109" s="45" t="s">
        <v>25</v>
      </c>
      <c r="C109" s="46" t="s">
        <v>724</v>
      </c>
      <c r="D109" s="47">
        <v>80</v>
      </c>
      <c r="E109" s="46" t="s">
        <v>118</v>
      </c>
      <c r="F109" s="304"/>
      <c r="G109" s="834"/>
      <c r="H109" s="834"/>
      <c r="I109" s="835"/>
      <c r="J109" s="836"/>
      <c r="K109" s="837"/>
      <c r="L109" s="836"/>
      <c r="M109" s="836"/>
      <c r="N109" s="836"/>
      <c r="O109" s="834"/>
      <c r="P109" s="837"/>
      <c r="Q109" s="834"/>
      <c r="R109" s="834"/>
      <c r="S109" s="838"/>
      <c r="T109" s="837"/>
      <c r="U109" s="838"/>
      <c r="V109" s="838"/>
      <c r="W109" s="43"/>
      <c r="Y109" s="43"/>
    </row>
    <row r="110" spans="2:25" s="44" customFormat="1" ht="15.6">
      <c r="B110" s="45" t="s">
        <v>25</v>
      </c>
      <c r="C110" s="46" t="s">
        <v>724</v>
      </c>
      <c r="D110" s="47">
        <v>80</v>
      </c>
      <c r="E110" s="46" t="s">
        <v>119</v>
      </c>
      <c r="F110" s="304"/>
      <c r="G110" s="834"/>
      <c r="H110" s="834"/>
      <c r="I110" s="835"/>
      <c r="J110" s="836"/>
      <c r="K110" s="837"/>
      <c r="L110" s="836"/>
      <c r="M110" s="836"/>
      <c r="N110" s="836"/>
      <c r="O110" s="834"/>
      <c r="P110" s="837"/>
      <c r="Q110" s="834"/>
      <c r="R110" s="834"/>
      <c r="S110" s="838"/>
      <c r="T110" s="837"/>
      <c r="U110" s="838"/>
      <c r="V110" s="838"/>
      <c r="W110" s="43"/>
      <c r="Y110" s="43"/>
    </row>
    <row r="111" spans="2:25" s="44" customFormat="1" ht="15.6">
      <c r="B111" s="45" t="s">
        <v>25</v>
      </c>
      <c r="C111" s="46" t="s">
        <v>724</v>
      </c>
      <c r="D111" s="47">
        <v>80</v>
      </c>
      <c r="E111" s="46" t="s">
        <v>34</v>
      </c>
      <c r="F111" s="304"/>
      <c r="G111" s="834"/>
      <c r="H111" s="834"/>
      <c r="I111" s="835"/>
      <c r="J111" s="836"/>
      <c r="K111" s="837"/>
      <c r="L111" s="836"/>
      <c r="M111" s="836"/>
      <c r="N111" s="836"/>
      <c r="O111" s="834"/>
      <c r="P111" s="837"/>
      <c r="Q111" s="834"/>
      <c r="R111" s="834"/>
      <c r="S111" s="838"/>
      <c r="T111" s="837"/>
      <c r="U111" s="838"/>
      <c r="V111" s="838"/>
      <c r="W111" s="43"/>
      <c r="Y111" s="43"/>
    </row>
    <row r="112" spans="2:25" s="44" customFormat="1" ht="15.6">
      <c r="B112" s="54" t="s">
        <v>25</v>
      </c>
      <c r="C112" s="55" t="s">
        <v>724</v>
      </c>
      <c r="D112" s="56" t="s">
        <v>120</v>
      </c>
      <c r="E112" s="57" t="s">
        <v>121</v>
      </c>
      <c r="F112" s="307"/>
      <c r="G112" s="839"/>
      <c r="H112" s="839"/>
      <c r="I112" s="840"/>
      <c r="J112" s="841"/>
      <c r="K112" s="842"/>
      <c r="L112" s="841"/>
      <c r="M112" s="841"/>
      <c r="N112" s="841"/>
      <c r="O112" s="839"/>
      <c r="P112" s="842"/>
      <c r="Q112" s="839"/>
      <c r="R112" s="839"/>
      <c r="S112" s="308"/>
      <c r="T112" s="842"/>
      <c r="U112" s="308"/>
      <c r="V112" s="308"/>
      <c r="W112" s="43"/>
      <c r="Y112" s="43"/>
    </row>
    <row r="113" spans="2:25" s="44" customFormat="1" ht="15.6">
      <c r="B113" s="45" t="s">
        <v>25</v>
      </c>
      <c r="C113" s="46" t="s">
        <v>724</v>
      </c>
      <c r="D113" s="47">
        <v>90</v>
      </c>
      <c r="E113" s="46" t="s">
        <v>31</v>
      </c>
      <c r="F113" s="304"/>
      <c r="G113" s="834"/>
      <c r="H113" s="834"/>
      <c r="I113" s="835"/>
      <c r="J113" s="836"/>
      <c r="K113" s="837"/>
      <c r="L113" s="836"/>
      <c r="M113" s="836"/>
      <c r="N113" s="836"/>
      <c r="O113" s="834"/>
      <c r="P113" s="837"/>
      <c r="Q113" s="834"/>
      <c r="R113" s="834"/>
      <c r="S113" s="838"/>
      <c r="T113" s="837"/>
      <c r="U113" s="838"/>
      <c r="V113" s="838"/>
      <c r="W113" s="43"/>
      <c r="Y113" s="43"/>
    </row>
    <row r="114" spans="2:25" s="44" customFormat="1" ht="15.6">
      <c r="B114" s="45" t="s">
        <v>25</v>
      </c>
      <c r="C114" s="46" t="s">
        <v>724</v>
      </c>
      <c r="D114" s="47">
        <v>90</v>
      </c>
      <c r="E114" s="46" t="s">
        <v>118</v>
      </c>
      <c r="F114" s="304"/>
      <c r="G114" s="834"/>
      <c r="H114" s="834"/>
      <c r="I114" s="835"/>
      <c r="J114" s="836"/>
      <c r="K114" s="837"/>
      <c r="L114" s="836"/>
      <c r="M114" s="836"/>
      <c r="N114" s="836"/>
      <c r="O114" s="834"/>
      <c r="P114" s="837"/>
      <c r="Q114" s="834"/>
      <c r="R114" s="834"/>
      <c r="S114" s="838"/>
      <c r="T114" s="837"/>
      <c r="U114" s="838"/>
      <c r="V114" s="838"/>
      <c r="W114" s="43"/>
      <c r="Y114" s="43"/>
    </row>
    <row r="115" spans="2:25" s="44" customFormat="1" ht="15.6">
      <c r="B115" s="45" t="s">
        <v>25</v>
      </c>
      <c r="C115" s="46" t="s">
        <v>724</v>
      </c>
      <c r="D115" s="47">
        <v>90</v>
      </c>
      <c r="E115" s="46" t="s">
        <v>119</v>
      </c>
      <c r="F115" s="304"/>
      <c r="G115" s="834"/>
      <c r="H115" s="834"/>
      <c r="I115" s="835"/>
      <c r="J115" s="836"/>
      <c r="K115" s="837"/>
      <c r="L115" s="836"/>
      <c r="M115" s="836"/>
      <c r="N115" s="836"/>
      <c r="O115" s="834"/>
      <c r="P115" s="837"/>
      <c r="Q115" s="834"/>
      <c r="R115" s="834"/>
      <c r="S115" s="838"/>
      <c r="T115" s="837"/>
      <c r="U115" s="838"/>
      <c r="V115" s="838"/>
      <c r="W115" s="43"/>
      <c r="Y115" s="43"/>
    </row>
    <row r="116" spans="2:25" s="44" customFormat="1" ht="15.6">
      <c r="B116" s="45" t="s">
        <v>25</v>
      </c>
      <c r="C116" s="46" t="s">
        <v>724</v>
      </c>
      <c r="D116" s="47">
        <v>90</v>
      </c>
      <c r="E116" s="46" t="s">
        <v>34</v>
      </c>
      <c r="F116" s="304"/>
      <c r="G116" s="834"/>
      <c r="H116" s="834"/>
      <c r="I116" s="835"/>
      <c r="J116" s="836"/>
      <c r="K116" s="837"/>
      <c r="L116" s="836"/>
      <c r="M116" s="836"/>
      <c r="N116" s="836"/>
      <c r="O116" s="834"/>
      <c r="P116" s="837"/>
      <c r="Q116" s="834"/>
      <c r="R116" s="834"/>
      <c r="S116" s="838"/>
      <c r="T116" s="837"/>
      <c r="U116" s="838"/>
      <c r="V116" s="838"/>
      <c r="W116" s="43"/>
      <c r="Y116" s="43"/>
    </row>
    <row r="117" spans="2:25" s="44" customFormat="1" ht="15.6">
      <c r="B117" s="54" t="s">
        <v>25</v>
      </c>
      <c r="C117" s="55" t="s">
        <v>724</v>
      </c>
      <c r="D117" s="56" t="s">
        <v>122</v>
      </c>
      <c r="E117" s="57" t="s">
        <v>121</v>
      </c>
      <c r="F117" s="307"/>
      <c r="G117" s="839"/>
      <c r="H117" s="839"/>
      <c r="I117" s="840"/>
      <c r="J117" s="841"/>
      <c r="K117" s="842"/>
      <c r="L117" s="841"/>
      <c r="M117" s="841"/>
      <c r="N117" s="841"/>
      <c r="O117" s="839"/>
      <c r="P117" s="842"/>
      <c r="Q117" s="839"/>
      <c r="R117" s="839"/>
      <c r="S117" s="308"/>
      <c r="T117" s="842"/>
      <c r="U117" s="308"/>
      <c r="V117" s="308"/>
      <c r="W117" s="43"/>
      <c r="Y117" s="43"/>
    </row>
    <row r="118" spans="2:25" s="44" customFormat="1" ht="15.6">
      <c r="B118" s="45" t="s">
        <v>25</v>
      </c>
      <c r="C118" s="46" t="s">
        <v>724</v>
      </c>
      <c r="D118" s="47">
        <v>100</v>
      </c>
      <c r="E118" s="46" t="s">
        <v>31</v>
      </c>
      <c r="F118" s="304"/>
      <c r="G118" s="834"/>
      <c r="H118" s="834"/>
      <c r="I118" s="835"/>
      <c r="J118" s="836"/>
      <c r="K118" s="837"/>
      <c r="L118" s="836"/>
      <c r="M118" s="836"/>
      <c r="N118" s="836"/>
      <c r="O118" s="834"/>
      <c r="P118" s="837"/>
      <c r="Q118" s="834"/>
      <c r="R118" s="834"/>
      <c r="S118" s="838"/>
      <c r="T118" s="837"/>
      <c r="U118" s="838"/>
      <c r="V118" s="838"/>
      <c r="W118" s="43"/>
      <c r="Y118" s="43"/>
    </row>
    <row r="119" spans="2:25" s="44" customFormat="1" ht="15.6">
      <c r="B119" s="45" t="s">
        <v>25</v>
      </c>
      <c r="C119" s="46" t="s">
        <v>724</v>
      </c>
      <c r="D119" s="47">
        <v>100</v>
      </c>
      <c r="E119" s="46" t="s">
        <v>118</v>
      </c>
      <c r="F119" s="304"/>
      <c r="G119" s="834"/>
      <c r="H119" s="834"/>
      <c r="I119" s="835"/>
      <c r="J119" s="836"/>
      <c r="K119" s="837"/>
      <c r="L119" s="836"/>
      <c r="M119" s="836"/>
      <c r="N119" s="836"/>
      <c r="O119" s="834"/>
      <c r="P119" s="837"/>
      <c r="Q119" s="834"/>
      <c r="R119" s="834"/>
      <c r="S119" s="838"/>
      <c r="T119" s="837"/>
      <c r="U119" s="838"/>
      <c r="V119" s="838"/>
      <c r="W119" s="43"/>
      <c r="Y119" s="43"/>
    </row>
    <row r="120" spans="2:25" s="44" customFormat="1" ht="15.6">
      <c r="B120" s="45" t="s">
        <v>25</v>
      </c>
      <c r="C120" s="46" t="s">
        <v>724</v>
      </c>
      <c r="D120" s="47">
        <v>100</v>
      </c>
      <c r="E120" s="46" t="s">
        <v>119</v>
      </c>
      <c r="F120" s="304"/>
      <c r="G120" s="834"/>
      <c r="H120" s="834"/>
      <c r="I120" s="835"/>
      <c r="J120" s="836"/>
      <c r="K120" s="837"/>
      <c r="L120" s="836"/>
      <c r="M120" s="836"/>
      <c r="N120" s="836"/>
      <c r="O120" s="834"/>
      <c r="P120" s="837"/>
      <c r="Q120" s="834"/>
      <c r="R120" s="834"/>
      <c r="S120" s="838"/>
      <c r="T120" s="837"/>
      <c r="U120" s="838"/>
      <c r="V120" s="838"/>
      <c r="W120" s="43"/>
      <c r="Y120" s="43"/>
    </row>
    <row r="121" spans="2:25" s="44" customFormat="1" ht="15.6">
      <c r="B121" s="45" t="s">
        <v>25</v>
      </c>
      <c r="C121" s="46" t="s">
        <v>724</v>
      </c>
      <c r="D121" s="47">
        <v>100</v>
      </c>
      <c r="E121" s="46" t="s">
        <v>34</v>
      </c>
      <c r="F121" s="304"/>
      <c r="G121" s="834"/>
      <c r="H121" s="834"/>
      <c r="I121" s="835"/>
      <c r="J121" s="836"/>
      <c r="K121" s="837"/>
      <c r="L121" s="836"/>
      <c r="M121" s="836"/>
      <c r="N121" s="836"/>
      <c r="O121" s="834"/>
      <c r="P121" s="837"/>
      <c r="Q121" s="834"/>
      <c r="R121" s="834"/>
      <c r="S121" s="838"/>
      <c r="T121" s="837"/>
      <c r="U121" s="838"/>
      <c r="V121" s="838"/>
      <c r="W121" s="43"/>
      <c r="Y121" s="43"/>
    </row>
    <row r="122" spans="2:25" s="44" customFormat="1" ht="15.6">
      <c r="B122" s="54" t="s">
        <v>25</v>
      </c>
      <c r="C122" s="55" t="s">
        <v>724</v>
      </c>
      <c r="D122" s="56" t="s">
        <v>123</v>
      </c>
      <c r="E122" s="57" t="s">
        <v>121</v>
      </c>
      <c r="F122" s="307"/>
      <c r="G122" s="839"/>
      <c r="H122" s="839"/>
      <c r="I122" s="840"/>
      <c r="J122" s="841"/>
      <c r="K122" s="842"/>
      <c r="L122" s="841"/>
      <c r="M122" s="841"/>
      <c r="N122" s="841"/>
      <c r="O122" s="839"/>
      <c r="P122" s="842"/>
      <c r="Q122" s="839"/>
      <c r="R122" s="839"/>
      <c r="S122" s="308"/>
      <c r="T122" s="842"/>
      <c r="U122" s="308"/>
      <c r="V122" s="308"/>
      <c r="W122" s="43"/>
      <c r="Y122" s="43"/>
    </row>
    <row r="123" spans="2:25" s="44" customFormat="1" ht="15.6">
      <c r="B123" s="45" t="s">
        <v>25</v>
      </c>
      <c r="C123" s="46" t="s">
        <v>724</v>
      </c>
      <c r="D123" s="47">
        <v>110</v>
      </c>
      <c r="E123" s="46" t="s">
        <v>31</v>
      </c>
      <c r="F123" s="304"/>
      <c r="G123" s="834"/>
      <c r="H123" s="834"/>
      <c r="I123" s="835"/>
      <c r="J123" s="836"/>
      <c r="K123" s="837"/>
      <c r="L123" s="836"/>
      <c r="M123" s="836"/>
      <c r="N123" s="836"/>
      <c r="O123" s="834"/>
      <c r="P123" s="837"/>
      <c r="Q123" s="834"/>
      <c r="R123" s="834"/>
      <c r="S123" s="838"/>
      <c r="T123" s="837"/>
      <c r="U123" s="838"/>
      <c r="V123" s="838"/>
      <c r="W123" s="43"/>
      <c r="Y123" s="43"/>
    </row>
    <row r="124" spans="2:25" s="44" customFormat="1" ht="15.6">
      <c r="B124" s="45" t="s">
        <v>25</v>
      </c>
      <c r="C124" s="46" t="s">
        <v>724</v>
      </c>
      <c r="D124" s="47">
        <v>110</v>
      </c>
      <c r="E124" s="46" t="s">
        <v>118</v>
      </c>
      <c r="F124" s="304"/>
      <c r="G124" s="834"/>
      <c r="H124" s="834"/>
      <c r="I124" s="835"/>
      <c r="J124" s="836"/>
      <c r="K124" s="837"/>
      <c r="L124" s="836"/>
      <c r="M124" s="836"/>
      <c r="N124" s="836"/>
      <c r="O124" s="834"/>
      <c r="P124" s="837"/>
      <c r="Q124" s="834"/>
      <c r="R124" s="834"/>
      <c r="S124" s="838"/>
      <c r="T124" s="837"/>
      <c r="U124" s="838"/>
      <c r="V124" s="838"/>
      <c r="W124" s="43"/>
      <c r="Y124" s="43"/>
    </row>
    <row r="125" spans="2:25" s="44" customFormat="1" ht="15.6">
      <c r="B125" s="45" t="s">
        <v>25</v>
      </c>
      <c r="C125" s="46" t="s">
        <v>724</v>
      </c>
      <c r="D125" s="47">
        <v>110</v>
      </c>
      <c r="E125" s="46" t="s">
        <v>119</v>
      </c>
      <c r="F125" s="304"/>
      <c r="G125" s="834"/>
      <c r="H125" s="834"/>
      <c r="I125" s="835"/>
      <c r="J125" s="836"/>
      <c r="K125" s="837"/>
      <c r="L125" s="836"/>
      <c r="M125" s="836"/>
      <c r="N125" s="836"/>
      <c r="O125" s="834"/>
      <c r="P125" s="837"/>
      <c r="Q125" s="834"/>
      <c r="R125" s="834"/>
      <c r="S125" s="838"/>
      <c r="T125" s="837"/>
      <c r="U125" s="838"/>
      <c r="V125" s="838"/>
      <c r="W125" s="43"/>
      <c r="Y125" s="43"/>
    </row>
    <row r="126" spans="2:25" s="44" customFormat="1" ht="15.6">
      <c r="B126" s="45" t="s">
        <v>25</v>
      </c>
      <c r="C126" s="46" t="s">
        <v>724</v>
      </c>
      <c r="D126" s="47">
        <v>110</v>
      </c>
      <c r="E126" s="46" t="s">
        <v>34</v>
      </c>
      <c r="F126" s="304"/>
      <c r="G126" s="834"/>
      <c r="H126" s="834"/>
      <c r="I126" s="835"/>
      <c r="J126" s="836"/>
      <c r="K126" s="837"/>
      <c r="L126" s="836"/>
      <c r="M126" s="836"/>
      <c r="N126" s="836"/>
      <c r="O126" s="834"/>
      <c r="P126" s="837"/>
      <c r="Q126" s="834"/>
      <c r="R126" s="834"/>
      <c r="S126" s="838"/>
      <c r="T126" s="837"/>
      <c r="U126" s="838"/>
      <c r="V126" s="838"/>
      <c r="W126" s="43"/>
      <c r="Y126" s="43"/>
    </row>
    <row r="127" spans="2:25" s="44" customFormat="1" ht="15.6">
      <c r="B127" s="54" t="s">
        <v>25</v>
      </c>
      <c r="C127" s="55" t="s">
        <v>724</v>
      </c>
      <c r="D127" s="56" t="s">
        <v>124</v>
      </c>
      <c r="E127" s="57" t="s">
        <v>121</v>
      </c>
      <c r="F127" s="307"/>
      <c r="G127" s="839"/>
      <c r="H127" s="839"/>
      <c r="I127" s="840"/>
      <c r="J127" s="841"/>
      <c r="K127" s="842"/>
      <c r="L127" s="841"/>
      <c r="M127" s="841"/>
      <c r="N127" s="841"/>
      <c r="O127" s="839"/>
      <c r="P127" s="842"/>
      <c r="Q127" s="839"/>
      <c r="R127" s="839"/>
      <c r="S127" s="308"/>
      <c r="T127" s="842"/>
      <c r="U127" s="308"/>
      <c r="V127" s="308"/>
      <c r="W127" s="43"/>
      <c r="Y127" s="43"/>
    </row>
    <row r="128" spans="2:25" s="44" customFormat="1" ht="15.6">
      <c r="B128" s="45" t="s">
        <v>25</v>
      </c>
      <c r="C128" s="46" t="s">
        <v>724</v>
      </c>
      <c r="D128" s="47">
        <v>120</v>
      </c>
      <c r="E128" s="46" t="s">
        <v>31</v>
      </c>
      <c r="F128" s="304">
        <v>19</v>
      </c>
      <c r="G128" s="834">
        <v>70922</v>
      </c>
      <c r="H128" s="834">
        <v>34224</v>
      </c>
      <c r="I128" s="835">
        <v>9.0718552246858968E-4</v>
      </c>
      <c r="J128" s="836">
        <v>115.6744079589844</v>
      </c>
      <c r="K128" s="837">
        <v>0.2605653703212738</v>
      </c>
      <c r="L128" s="836">
        <v>115.15248870849609</v>
      </c>
      <c r="M128" s="836">
        <v>116.1427001953125</v>
      </c>
      <c r="N128" s="836">
        <v>16.107416152954102</v>
      </c>
      <c r="O128" s="834">
        <v>130</v>
      </c>
      <c r="P128" s="837">
        <v>0.5398678183555603</v>
      </c>
      <c r="Q128" s="834">
        <v>129</v>
      </c>
      <c r="R128" s="834">
        <v>131</v>
      </c>
      <c r="S128" s="838">
        <v>0.66143643856048584</v>
      </c>
      <c r="T128" s="837">
        <v>7.3812510818243027E-3</v>
      </c>
      <c r="U128" s="838">
        <v>0.64710366725921631</v>
      </c>
      <c r="V128" s="838">
        <v>0.67618870735168457</v>
      </c>
      <c r="W128" s="43"/>
      <c r="Y128" s="43"/>
    </row>
    <row r="129" spans="2:25" s="44" customFormat="1" ht="15.6">
      <c r="B129" s="45" t="s">
        <v>25</v>
      </c>
      <c r="C129" s="46" t="s">
        <v>724</v>
      </c>
      <c r="D129" s="47">
        <v>120</v>
      </c>
      <c r="E129" s="46" t="s">
        <v>118</v>
      </c>
      <c r="F129" s="304">
        <v>19</v>
      </c>
      <c r="G129" s="834">
        <v>4474</v>
      </c>
      <c r="H129" s="834">
        <v>2043</v>
      </c>
      <c r="I129" s="835">
        <v>5.4154395565852152E-5</v>
      </c>
      <c r="J129" s="836">
        <v>104.27655029296881</v>
      </c>
      <c r="K129" s="837">
        <v>0.95850163698196411</v>
      </c>
      <c r="L129" s="836">
        <v>102.632698059082</v>
      </c>
      <c r="M129" s="836">
        <v>106.0490646362305</v>
      </c>
      <c r="N129" s="836">
        <v>14.65843391418457</v>
      </c>
      <c r="O129" s="834">
        <v>119</v>
      </c>
      <c r="P129" s="837">
        <v>1.703816294670105</v>
      </c>
      <c r="Q129" s="834">
        <v>116</v>
      </c>
      <c r="R129" s="834">
        <v>122</v>
      </c>
      <c r="S129" s="838">
        <v>0.41801273822784418</v>
      </c>
      <c r="T129" s="837">
        <v>3.4204151481389999E-2</v>
      </c>
      <c r="U129" s="838">
        <v>0.34842824935913091</v>
      </c>
      <c r="V129" s="838">
        <v>0.49108734726905823</v>
      </c>
      <c r="W129" s="43"/>
      <c r="Y129" s="43"/>
    </row>
    <row r="130" spans="2:25" s="44" customFormat="1" ht="15.6">
      <c r="B130" s="45" t="s">
        <v>25</v>
      </c>
      <c r="C130" s="46" t="s">
        <v>724</v>
      </c>
      <c r="D130" s="47">
        <v>120</v>
      </c>
      <c r="E130" s="46" t="s">
        <v>119</v>
      </c>
      <c r="F130" s="304">
        <v>19</v>
      </c>
      <c r="G130" s="834">
        <v>5880</v>
      </c>
      <c r="H130" s="834">
        <v>3947</v>
      </c>
      <c r="I130" s="835">
        <v>1.046242776461328E-4</v>
      </c>
      <c r="J130" s="836">
        <v>91.732963562011719</v>
      </c>
      <c r="K130" s="837">
        <v>0.32280158996582031</v>
      </c>
      <c r="L130" s="836">
        <v>91.008438110351563</v>
      </c>
      <c r="M130" s="836">
        <v>92.387863159179688</v>
      </c>
      <c r="N130" s="836">
        <v>6.4362268447875977</v>
      </c>
      <c r="O130" s="834">
        <v>96</v>
      </c>
      <c r="P130" s="837">
        <v>1.0030074119567871</v>
      </c>
      <c r="Q130" s="834">
        <v>94</v>
      </c>
      <c r="R130" s="834">
        <v>98</v>
      </c>
      <c r="S130" s="838">
        <v>0.91157841682434082</v>
      </c>
      <c r="T130" s="837">
        <v>1.439618784934282E-2</v>
      </c>
      <c r="U130" s="838">
        <v>0.88061130046844482</v>
      </c>
      <c r="V130" s="838">
        <v>0.93603038787841797</v>
      </c>
      <c r="W130" s="43"/>
      <c r="Y130" s="43"/>
    </row>
    <row r="131" spans="2:25" s="44" customFormat="1" ht="15.6">
      <c r="B131" s="45" t="s">
        <v>25</v>
      </c>
      <c r="C131" s="46" t="s">
        <v>724</v>
      </c>
      <c r="D131" s="47">
        <v>120</v>
      </c>
      <c r="E131" s="46" t="s">
        <v>34</v>
      </c>
      <c r="F131" s="304">
        <v>19</v>
      </c>
      <c r="G131" s="834">
        <v>2332</v>
      </c>
      <c r="H131" s="834">
        <v>706</v>
      </c>
      <c r="I131" s="835">
        <v>1.8714147696995849E-5</v>
      </c>
      <c r="J131" s="836">
        <v>106.6274795532227</v>
      </c>
      <c r="K131" s="837">
        <v>3.2001833915710449</v>
      </c>
      <c r="L131" s="836">
        <v>100.0095977783203</v>
      </c>
      <c r="M131" s="836">
        <v>112.5587997436523</v>
      </c>
      <c r="N131" s="836">
        <v>29.031023025512699</v>
      </c>
      <c r="O131" s="834">
        <v>129</v>
      </c>
      <c r="P131" s="837">
        <v>3.5711989402771001</v>
      </c>
      <c r="Q131" s="834">
        <v>124</v>
      </c>
      <c r="R131" s="834">
        <v>137</v>
      </c>
      <c r="S131" s="838">
        <v>0.69688385725021362</v>
      </c>
      <c r="T131" s="837">
        <v>5.0610419362783432E-2</v>
      </c>
      <c r="U131" s="838">
        <v>0.59020489454269409</v>
      </c>
      <c r="V131" s="838">
        <v>0.79135572910308838</v>
      </c>
      <c r="W131" s="43"/>
      <c r="Y131" s="43"/>
    </row>
    <row r="132" spans="2:25" s="44" customFormat="1" ht="15.6">
      <c r="B132" s="54" t="s">
        <v>25</v>
      </c>
      <c r="C132" s="55" t="s">
        <v>724</v>
      </c>
      <c r="D132" s="56" t="s">
        <v>125</v>
      </c>
      <c r="E132" s="57" t="s">
        <v>121</v>
      </c>
      <c r="F132" s="307">
        <v>19</v>
      </c>
      <c r="G132" s="839">
        <v>83608</v>
      </c>
      <c r="H132" s="839">
        <v>40920</v>
      </c>
      <c r="I132" s="840">
        <v>1.084678383539963E-3</v>
      </c>
      <c r="J132" s="841">
        <v>112.63995361328119</v>
      </c>
      <c r="K132" s="842">
        <v>0.2484255135059357</v>
      </c>
      <c r="L132" s="841">
        <v>112.1143493652344</v>
      </c>
      <c r="M132" s="841">
        <v>113.095832824707</v>
      </c>
      <c r="N132" s="841">
        <v>17.32733154296875</v>
      </c>
      <c r="O132" s="839">
        <v>129</v>
      </c>
      <c r="P132" s="842">
        <v>0.51965755224227905</v>
      </c>
      <c r="Q132" s="839">
        <v>128</v>
      </c>
      <c r="R132" s="839">
        <v>129</v>
      </c>
      <c r="S132" s="308">
        <v>0.67402249574661255</v>
      </c>
      <c r="T132" s="842">
        <v>6.6730710677802563E-3</v>
      </c>
      <c r="U132" s="308">
        <v>0.66206187009811401</v>
      </c>
      <c r="V132" s="308">
        <v>0.68924611806869507</v>
      </c>
      <c r="W132" s="43"/>
      <c r="Y132" s="43"/>
    </row>
    <row r="133" spans="2:25" s="44" customFormat="1" ht="15.6">
      <c r="B133" s="45" t="s">
        <v>25</v>
      </c>
      <c r="C133" s="46" t="s">
        <v>724</v>
      </c>
      <c r="D133" s="47">
        <v>130</v>
      </c>
      <c r="E133" s="46" t="s">
        <v>31</v>
      </c>
      <c r="F133" s="304"/>
      <c r="G133" s="834"/>
      <c r="H133" s="834"/>
      <c r="I133" s="835"/>
      <c r="J133" s="836"/>
      <c r="K133" s="837"/>
      <c r="L133" s="836"/>
      <c r="M133" s="836"/>
      <c r="N133" s="836"/>
      <c r="O133" s="834"/>
      <c r="P133" s="837"/>
      <c r="Q133" s="834"/>
      <c r="R133" s="834"/>
      <c r="S133" s="838"/>
      <c r="T133" s="837"/>
      <c r="U133" s="838"/>
      <c r="V133" s="838"/>
      <c r="W133" s="43"/>
      <c r="Y133" s="43"/>
    </row>
    <row r="134" spans="2:25" s="44" customFormat="1" ht="15.6">
      <c r="B134" s="45" t="s">
        <v>25</v>
      </c>
      <c r="C134" s="46" t="s">
        <v>724</v>
      </c>
      <c r="D134" s="47">
        <v>130</v>
      </c>
      <c r="E134" s="46" t="s">
        <v>118</v>
      </c>
      <c r="F134" s="304"/>
      <c r="G134" s="834"/>
      <c r="H134" s="834"/>
      <c r="I134" s="835"/>
      <c r="J134" s="836"/>
      <c r="K134" s="837"/>
      <c r="L134" s="836"/>
      <c r="M134" s="836"/>
      <c r="N134" s="836"/>
      <c r="O134" s="834"/>
      <c r="P134" s="837"/>
      <c r="Q134" s="834"/>
      <c r="R134" s="834"/>
      <c r="S134" s="838"/>
      <c r="T134" s="837"/>
      <c r="U134" s="838"/>
      <c r="V134" s="838"/>
      <c r="W134" s="43"/>
      <c r="Y134" s="43"/>
    </row>
    <row r="135" spans="2:25" s="44" customFormat="1" ht="15.6">
      <c r="B135" s="45" t="s">
        <v>25</v>
      </c>
      <c r="C135" s="46" t="s">
        <v>724</v>
      </c>
      <c r="D135" s="47">
        <v>130</v>
      </c>
      <c r="E135" s="46" t="s">
        <v>119</v>
      </c>
      <c r="F135" s="304"/>
      <c r="G135" s="834"/>
      <c r="H135" s="834"/>
      <c r="I135" s="835"/>
      <c r="J135" s="836"/>
      <c r="K135" s="837"/>
      <c r="L135" s="836"/>
      <c r="M135" s="836"/>
      <c r="N135" s="836"/>
      <c r="O135" s="834"/>
      <c r="P135" s="837"/>
      <c r="Q135" s="834"/>
      <c r="R135" s="834"/>
      <c r="S135" s="838"/>
      <c r="T135" s="837"/>
      <c r="U135" s="838"/>
      <c r="V135" s="838"/>
      <c r="W135" s="43"/>
      <c r="Y135" s="43"/>
    </row>
    <row r="136" spans="2:25" s="44" customFormat="1" ht="15.6">
      <c r="B136" s="45" t="s">
        <v>25</v>
      </c>
      <c r="C136" s="46" t="s">
        <v>724</v>
      </c>
      <c r="D136" s="47">
        <v>130</v>
      </c>
      <c r="E136" s="46" t="s">
        <v>34</v>
      </c>
      <c r="F136" s="304"/>
      <c r="G136" s="834"/>
      <c r="H136" s="834"/>
      <c r="I136" s="835"/>
      <c r="J136" s="836"/>
      <c r="K136" s="837"/>
      <c r="L136" s="836"/>
      <c r="M136" s="836"/>
      <c r="N136" s="836"/>
      <c r="O136" s="834"/>
      <c r="P136" s="837"/>
      <c r="Q136" s="834"/>
      <c r="R136" s="834"/>
      <c r="S136" s="838"/>
      <c r="T136" s="837"/>
      <c r="U136" s="838"/>
      <c r="V136" s="838"/>
      <c r="W136" s="43"/>
      <c r="Y136" s="43"/>
    </row>
    <row r="137" spans="2:25" s="44" customFormat="1" ht="15.6">
      <c r="B137" s="54" t="s">
        <v>25</v>
      </c>
      <c r="C137" s="55" t="s">
        <v>724</v>
      </c>
      <c r="D137" s="56" t="s">
        <v>126</v>
      </c>
      <c r="E137" s="57" t="s">
        <v>121</v>
      </c>
      <c r="F137" s="307"/>
      <c r="G137" s="839"/>
      <c r="H137" s="839"/>
      <c r="I137" s="840"/>
      <c r="J137" s="841"/>
      <c r="K137" s="842"/>
      <c r="L137" s="841"/>
      <c r="M137" s="841"/>
      <c r="N137" s="841"/>
      <c r="O137" s="839"/>
      <c r="P137" s="842"/>
      <c r="Q137" s="839"/>
      <c r="R137" s="839"/>
      <c r="S137" s="308"/>
      <c r="T137" s="842"/>
      <c r="U137" s="308"/>
      <c r="V137" s="308"/>
      <c r="W137" s="43"/>
      <c r="Y137" s="43"/>
    </row>
    <row r="138" spans="2:25" s="44" customFormat="1" ht="15.6">
      <c r="B138" s="54" t="s">
        <v>25</v>
      </c>
      <c r="C138" s="55" t="s">
        <v>724</v>
      </c>
      <c r="D138" s="67" t="s">
        <v>127</v>
      </c>
      <c r="E138" s="68" t="s">
        <v>31</v>
      </c>
      <c r="F138" s="307">
        <v>19</v>
      </c>
      <c r="G138" s="839">
        <v>70922</v>
      </c>
      <c r="H138" s="839">
        <v>34224</v>
      </c>
      <c r="I138" s="840">
        <v>9.0718552246858968E-4</v>
      </c>
      <c r="J138" s="841">
        <v>115.6744079589844</v>
      </c>
      <c r="K138" s="842">
        <v>0.2605653703212738</v>
      </c>
      <c r="L138" s="841">
        <v>115.15248870849609</v>
      </c>
      <c r="M138" s="841">
        <v>116.1427001953125</v>
      </c>
      <c r="N138" s="841">
        <v>16.107416152954102</v>
      </c>
      <c r="O138" s="839">
        <v>130</v>
      </c>
      <c r="P138" s="842">
        <v>0.5398678183555603</v>
      </c>
      <c r="Q138" s="839">
        <v>129</v>
      </c>
      <c r="R138" s="839">
        <v>131</v>
      </c>
      <c r="S138" s="308">
        <v>0.66143643856048584</v>
      </c>
      <c r="T138" s="842">
        <v>7.3812510818243027E-3</v>
      </c>
      <c r="U138" s="308">
        <v>0.64710366725921631</v>
      </c>
      <c r="V138" s="308">
        <v>0.67618870735168457</v>
      </c>
      <c r="W138" s="43"/>
      <c r="Y138" s="43"/>
    </row>
    <row r="139" spans="2:25" s="44" customFormat="1" ht="15.6">
      <c r="B139" s="54" t="s">
        <v>25</v>
      </c>
      <c r="C139" s="55" t="s">
        <v>724</v>
      </c>
      <c r="D139" s="67" t="s">
        <v>127</v>
      </c>
      <c r="E139" s="68" t="s">
        <v>118</v>
      </c>
      <c r="F139" s="307">
        <v>19</v>
      </c>
      <c r="G139" s="839">
        <v>4474</v>
      </c>
      <c r="H139" s="839">
        <v>2043</v>
      </c>
      <c r="I139" s="840">
        <v>5.4154395565852152E-5</v>
      </c>
      <c r="J139" s="841">
        <v>104.27655029296881</v>
      </c>
      <c r="K139" s="842">
        <v>0.95850163698196411</v>
      </c>
      <c r="L139" s="841">
        <v>102.632698059082</v>
      </c>
      <c r="M139" s="841">
        <v>106.0490646362305</v>
      </c>
      <c r="N139" s="841">
        <v>14.65843391418457</v>
      </c>
      <c r="O139" s="839">
        <v>119</v>
      </c>
      <c r="P139" s="842">
        <v>1.703816294670105</v>
      </c>
      <c r="Q139" s="839">
        <v>116</v>
      </c>
      <c r="R139" s="839">
        <v>122</v>
      </c>
      <c r="S139" s="308">
        <v>0.41801273822784418</v>
      </c>
      <c r="T139" s="842">
        <v>3.4204151481389999E-2</v>
      </c>
      <c r="U139" s="308">
        <v>0.34842824935913091</v>
      </c>
      <c r="V139" s="308">
        <v>0.49108734726905823</v>
      </c>
      <c r="W139" s="43"/>
      <c r="Y139" s="43"/>
    </row>
    <row r="140" spans="2:25" s="44" customFormat="1" ht="15.6">
      <c r="B140" s="54" t="s">
        <v>25</v>
      </c>
      <c r="C140" s="55" t="s">
        <v>724</v>
      </c>
      <c r="D140" s="67" t="s">
        <v>127</v>
      </c>
      <c r="E140" s="68" t="s">
        <v>119</v>
      </c>
      <c r="F140" s="307">
        <v>19</v>
      </c>
      <c r="G140" s="839">
        <v>5880</v>
      </c>
      <c r="H140" s="839">
        <v>3947</v>
      </c>
      <c r="I140" s="840">
        <v>1.046242776461328E-4</v>
      </c>
      <c r="J140" s="841">
        <v>91.732963562011719</v>
      </c>
      <c r="K140" s="842">
        <v>0.32280158996582031</v>
      </c>
      <c r="L140" s="841">
        <v>91.008438110351563</v>
      </c>
      <c r="M140" s="841">
        <v>92.387863159179688</v>
      </c>
      <c r="N140" s="841">
        <v>6.4362268447875977</v>
      </c>
      <c r="O140" s="839">
        <v>96</v>
      </c>
      <c r="P140" s="842">
        <v>1.0030074119567871</v>
      </c>
      <c r="Q140" s="839">
        <v>94</v>
      </c>
      <c r="R140" s="839">
        <v>98</v>
      </c>
      <c r="S140" s="308">
        <v>0.91157841682434082</v>
      </c>
      <c r="T140" s="842">
        <v>1.439618784934282E-2</v>
      </c>
      <c r="U140" s="308">
        <v>0.88061130046844482</v>
      </c>
      <c r="V140" s="308">
        <v>0.93603038787841797</v>
      </c>
      <c r="W140" s="43"/>
      <c r="Y140" s="43"/>
    </row>
    <row r="141" spans="2:25" s="44" customFormat="1" ht="15.6">
      <c r="B141" s="54" t="s">
        <v>25</v>
      </c>
      <c r="C141" s="55" t="s">
        <v>724</v>
      </c>
      <c r="D141" s="67" t="s">
        <v>127</v>
      </c>
      <c r="E141" s="68" t="s">
        <v>34</v>
      </c>
      <c r="F141" s="307">
        <v>19</v>
      </c>
      <c r="G141" s="839">
        <v>2332</v>
      </c>
      <c r="H141" s="839">
        <v>706</v>
      </c>
      <c r="I141" s="840">
        <v>1.8714147696995849E-5</v>
      </c>
      <c r="J141" s="841">
        <v>106.6274795532227</v>
      </c>
      <c r="K141" s="842">
        <v>3.2001833915710449</v>
      </c>
      <c r="L141" s="841">
        <v>100.0095977783203</v>
      </c>
      <c r="M141" s="841">
        <v>112.5587997436523</v>
      </c>
      <c r="N141" s="841">
        <v>29.031023025512699</v>
      </c>
      <c r="O141" s="839">
        <v>129</v>
      </c>
      <c r="P141" s="842">
        <v>3.5711989402771001</v>
      </c>
      <c r="Q141" s="839">
        <v>124</v>
      </c>
      <c r="R141" s="839">
        <v>137</v>
      </c>
      <c r="S141" s="308">
        <v>0.69688385725021362</v>
      </c>
      <c r="T141" s="842">
        <v>5.0610419362783432E-2</v>
      </c>
      <c r="U141" s="308">
        <v>0.59020489454269409</v>
      </c>
      <c r="V141" s="308">
        <v>0.79135572910308838</v>
      </c>
      <c r="W141" s="43"/>
      <c r="Y141" s="43"/>
    </row>
    <row r="142" spans="2:25" s="44" customFormat="1" ht="15.6">
      <c r="B142" s="76" t="s">
        <v>25</v>
      </c>
      <c r="C142" s="77" t="s">
        <v>725</v>
      </c>
      <c r="D142" s="78" t="s">
        <v>127</v>
      </c>
      <c r="E142" s="79" t="s">
        <v>121</v>
      </c>
      <c r="F142" s="315">
        <v>19</v>
      </c>
      <c r="G142" s="848">
        <v>83608</v>
      </c>
      <c r="H142" s="848">
        <v>40920</v>
      </c>
      <c r="I142" s="849">
        <v>1.084678383539963E-3</v>
      </c>
      <c r="J142" s="846">
        <v>112.63995361328119</v>
      </c>
      <c r="K142" s="850">
        <v>0.2484255135059357</v>
      </c>
      <c r="L142" s="846">
        <v>112.1143493652344</v>
      </c>
      <c r="M142" s="846">
        <v>113.095832824707</v>
      </c>
      <c r="N142" s="846">
        <v>17.32733154296875</v>
      </c>
      <c r="O142" s="848">
        <v>129</v>
      </c>
      <c r="P142" s="850">
        <v>0.51965755224227905</v>
      </c>
      <c r="Q142" s="848">
        <v>128</v>
      </c>
      <c r="R142" s="848">
        <v>129</v>
      </c>
      <c r="S142" s="318">
        <v>0.67402249574661255</v>
      </c>
      <c r="T142" s="850">
        <v>6.6730710677802563E-3</v>
      </c>
      <c r="U142" s="318">
        <v>0.66206187009811401</v>
      </c>
      <c r="V142" s="318">
        <v>0.68924611806869507</v>
      </c>
      <c r="W142" s="43"/>
      <c r="Y142" s="43"/>
    </row>
    <row r="143" spans="2:25" s="44" customFormat="1" ht="15.6">
      <c r="B143" s="112" t="s">
        <v>145</v>
      </c>
      <c r="C143" s="55" t="s">
        <v>724</v>
      </c>
      <c r="D143" s="113">
        <v>80</v>
      </c>
      <c r="E143" s="68" t="s">
        <v>137</v>
      </c>
      <c r="F143" s="56"/>
      <c r="G143" s="851"/>
      <c r="H143" s="851"/>
      <c r="I143" s="852"/>
      <c r="J143" s="853"/>
      <c r="K143" s="854"/>
      <c r="L143" s="841"/>
      <c r="M143" s="841"/>
      <c r="N143" s="853"/>
      <c r="O143" s="855"/>
      <c r="P143" s="854"/>
      <c r="Q143" s="839"/>
      <c r="R143" s="839"/>
      <c r="S143" s="856"/>
      <c r="T143" s="854"/>
      <c r="U143" s="856"/>
      <c r="V143" s="856"/>
      <c r="W143" s="43"/>
      <c r="Y143" s="43"/>
    </row>
    <row r="144" spans="2:25" s="44" customFormat="1" ht="15.6">
      <c r="B144" s="112" t="s">
        <v>145</v>
      </c>
      <c r="C144" s="55" t="s">
        <v>724</v>
      </c>
      <c r="D144" s="113">
        <v>80</v>
      </c>
      <c r="E144" s="68" t="s">
        <v>138</v>
      </c>
      <c r="F144" s="56"/>
      <c r="G144" s="851"/>
      <c r="H144" s="851"/>
      <c r="I144" s="852"/>
      <c r="J144" s="853"/>
      <c r="K144" s="854"/>
      <c r="L144" s="841"/>
      <c r="M144" s="841"/>
      <c r="N144" s="853"/>
      <c r="O144" s="855"/>
      <c r="P144" s="854"/>
      <c r="Q144" s="839"/>
      <c r="R144" s="839"/>
      <c r="S144" s="856"/>
      <c r="T144" s="854"/>
      <c r="U144" s="856"/>
      <c r="V144" s="856"/>
      <c r="W144" s="43"/>
      <c r="Y144" s="43"/>
    </row>
    <row r="145" spans="2:25" s="44" customFormat="1" ht="15.6">
      <c r="B145" s="112" t="s">
        <v>145</v>
      </c>
      <c r="C145" s="55" t="s">
        <v>724</v>
      </c>
      <c r="D145" s="113">
        <v>80</v>
      </c>
      <c r="E145" s="68" t="s">
        <v>139</v>
      </c>
      <c r="F145" s="56"/>
      <c r="G145" s="851"/>
      <c r="H145" s="851"/>
      <c r="I145" s="852"/>
      <c r="J145" s="853"/>
      <c r="K145" s="854"/>
      <c r="L145" s="841"/>
      <c r="M145" s="841"/>
      <c r="N145" s="853"/>
      <c r="O145" s="855"/>
      <c r="P145" s="854"/>
      <c r="Q145" s="839"/>
      <c r="R145" s="839"/>
      <c r="S145" s="856"/>
      <c r="T145" s="854"/>
      <c r="U145" s="856"/>
      <c r="V145" s="856"/>
      <c r="W145" s="43"/>
      <c r="Y145" s="43"/>
    </row>
    <row r="146" spans="2:25" s="44" customFormat="1" ht="15.6">
      <c r="B146" s="112" t="s">
        <v>145</v>
      </c>
      <c r="C146" s="55" t="s">
        <v>724</v>
      </c>
      <c r="D146" s="113">
        <v>80</v>
      </c>
      <c r="E146" s="68" t="s">
        <v>140</v>
      </c>
      <c r="F146" s="56"/>
      <c r="G146" s="851"/>
      <c r="H146" s="851"/>
      <c r="I146" s="852"/>
      <c r="J146" s="853"/>
      <c r="K146" s="854"/>
      <c r="L146" s="841"/>
      <c r="M146" s="841"/>
      <c r="N146" s="853"/>
      <c r="O146" s="855"/>
      <c r="P146" s="854"/>
      <c r="Q146" s="839"/>
      <c r="R146" s="839"/>
      <c r="S146" s="856"/>
      <c r="T146" s="854"/>
      <c r="U146" s="856"/>
      <c r="V146" s="856"/>
      <c r="W146" s="43"/>
      <c r="Y146" s="43"/>
    </row>
    <row r="147" spans="2:25" s="44" customFormat="1" ht="15.6">
      <c r="B147" s="112" t="s">
        <v>145</v>
      </c>
      <c r="C147" s="55" t="s">
        <v>724</v>
      </c>
      <c r="D147" s="113">
        <v>90</v>
      </c>
      <c r="E147" s="68" t="s">
        <v>137</v>
      </c>
      <c r="F147" s="56"/>
      <c r="G147" s="851"/>
      <c r="H147" s="851"/>
      <c r="I147" s="852"/>
      <c r="J147" s="853"/>
      <c r="K147" s="854"/>
      <c r="L147" s="841"/>
      <c r="M147" s="841"/>
      <c r="N147" s="853"/>
      <c r="O147" s="855"/>
      <c r="P147" s="854"/>
      <c r="Q147" s="839"/>
      <c r="R147" s="839"/>
      <c r="S147" s="856"/>
      <c r="T147" s="854"/>
      <c r="U147" s="856"/>
      <c r="V147" s="856"/>
      <c r="W147" s="43"/>
      <c r="Y147" s="43"/>
    </row>
    <row r="148" spans="2:25" s="44" customFormat="1" ht="15.6">
      <c r="B148" s="112" t="s">
        <v>145</v>
      </c>
      <c r="C148" s="55" t="s">
        <v>724</v>
      </c>
      <c r="D148" s="113">
        <v>90</v>
      </c>
      <c r="E148" s="68" t="s">
        <v>138</v>
      </c>
      <c r="F148" s="56"/>
      <c r="G148" s="851"/>
      <c r="H148" s="851"/>
      <c r="I148" s="852"/>
      <c r="J148" s="853"/>
      <c r="K148" s="854"/>
      <c r="L148" s="841"/>
      <c r="M148" s="841"/>
      <c r="N148" s="853"/>
      <c r="O148" s="855"/>
      <c r="P148" s="854"/>
      <c r="Q148" s="839"/>
      <c r="R148" s="839"/>
      <c r="S148" s="856"/>
      <c r="T148" s="854"/>
      <c r="U148" s="856"/>
      <c r="V148" s="856"/>
      <c r="W148" s="43"/>
      <c r="Y148" s="43"/>
    </row>
    <row r="149" spans="2:25" s="44" customFormat="1" ht="15.6">
      <c r="B149" s="112" t="s">
        <v>145</v>
      </c>
      <c r="C149" s="55" t="s">
        <v>724</v>
      </c>
      <c r="D149" s="113">
        <v>90</v>
      </c>
      <c r="E149" s="68" t="s">
        <v>139</v>
      </c>
      <c r="F149" s="56"/>
      <c r="G149" s="851"/>
      <c r="H149" s="851"/>
      <c r="I149" s="852"/>
      <c r="J149" s="853"/>
      <c r="K149" s="854"/>
      <c r="L149" s="841"/>
      <c r="M149" s="841"/>
      <c r="N149" s="853"/>
      <c r="O149" s="855"/>
      <c r="P149" s="854"/>
      <c r="Q149" s="839"/>
      <c r="R149" s="839"/>
      <c r="S149" s="856"/>
      <c r="T149" s="854"/>
      <c r="U149" s="856"/>
      <c r="V149" s="856"/>
      <c r="W149" s="43"/>
      <c r="Y149" s="43"/>
    </row>
    <row r="150" spans="2:25" s="44" customFormat="1" ht="15.6">
      <c r="B150" s="112" t="s">
        <v>145</v>
      </c>
      <c r="C150" s="55" t="s">
        <v>724</v>
      </c>
      <c r="D150" s="113">
        <v>90</v>
      </c>
      <c r="E150" s="68" t="s">
        <v>140</v>
      </c>
      <c r="F150" s="56"/>
      <c r="G150" s="851"/>
      <c r="H150" s="851"/>
      <c r="I150" s="852"/>
      <c r="J150" s="853"/>
      <c r="K150" s="854"/>
      <c r="L150" s="841"/>
      <c r="M150" s="841"/>
      <c r="N150" s="853"/>
      <c r="O150" s="855"/>
      <c r="P150" s="854"/>
      <c r="Q150" s="839"/>
      <c r="R150" s="839"/>
      <c r="S150" s="856"/>
      <c r="T150" s="854"/>
      <c r="U150" s="856"/>
      <c r="V150" s="856"/>
      <c r="W150" s="43"/>
      <c r="Y150" s="43"/>
    </row>
    <row r="151" spans="2:25" s="44" customFormat="1" ht="15.6">
      <c r="B151" s="112" t="s">
        <v>145</v>
      </c>
      <c r="C151" s="55" t="s">
        <v>724</v>
      </c>
      <c r="D151" s="113">
        <v>100</v>
      </c>
      <c r="E151" s="68" t="s">
        <v>137</v>
      </c>
      <c r="F151" s="56"/>
      <c r="G151" s="851"/>
      <c r="H151" s="851"/>
      <c r="I151" s="852"/>
      <c r="J151" s="853"/>
      <c r="K151" s="854"/>
      <c r="L151" s="841"/>
      <c r="M151" s="841"/>
      <c r="N151" s="853"/>
      <c r="O151" s="855"/>
      <c r="P151" s="854"/>
      <c r="Q151" s="839"/>
      <c r="R151" s="839"/>
      <c r="S151" s="856"/>
      <c r="T151" s="854"/>
      <c r="U151" s="856"/>
      <c r="V151" s="856"/>
      <c r="W151" s="43"/>
      <c r="Y151" s="43"/>
    </row>
    <row r="152" spans="2:25" s="44" customFormat="1" ht="15.6">
      <c r="B152" s="112" t="s">
        <v>145</v>
      </c>
      <c r="C152" s="55" t="s">
        <v>724</v>
      </c>
      <c r="D152" s="113">
        <v>100</v>
      </c>
      <c r="E152" s="68" t="s">
        <v>138</v>
      </c>
      <c r="F152" s="56"/>
      <c r="G152" s="851"/>
      <c r="H152" s="851"/>
      <c r="I152" s="852"/>
      <c r="J152" s="853"/>
      <c r="K152" s="854"/>
      <c r="L152" s="841"/>
      <c r="M152" s="841"/>
      <c r="N152" s="853"/>
      <c r="O152" s="855"/>
      <c r="P152" s="854"/>
      <c r="Q152" s="839"/>
      <c r="R152" s="839"/>
      <c r="S152" s="856"/>
      <c r="T152" s="854"/>
      <c r="U152" s="856"/>
      <c r="V152" s="856"/>
      <c r="W152" s="43"/>
      <c r="Y152" s="43"/>
    </row>
    <row r="153" spans="2:25" s="44" customFormat="1" ht="15.6">
      <c r="B153" s="112" t="s">
        <v>145</v>
      </c>
      <c r="C153" s="55" t="s">
        <v>724</v>
      </c>
      <c r="D153" s="113">
        <v>100</v>
      </c>
      <c r="E153" s="68" t="s">
        <v>139</v>
      </c>
      <c r="F153" s="56"/>
      <c r="G153" s="851"/>
      <c r="H153" s="851"/>
      <c r="I153" s="852"/>
      <c r="J153" s="853"/>
      <c r="K153" s="854"/>
      <c r="L153" s="841"/>
      <c r="M153" s="841"/>
      <c r="N153" s="853"/>
      <c r="O153" s="855"/>
      <c r="P153" s="854"/>
      <c r="Q153" s="839"/>
      <c r="R153" s="839"/>
      <c r="S153" s="856"/>
      <c r="T153" s="854"/>
      <c r="U153" s="856"/>
      <c r="V153" s="856"/>
      <c r="W153" s="43"/>
      <c r="Y153" s="43"/>
    </row>
    <row r="154" spans="2:25" s="44" customFormat="1" ht="15.6">
      <c r="B154" s="112" t="s">
        <v>145</v>
      </c>
      <c r="C154" s="55" t="s">
        <v>724</v>
      </c>
      <c r="D154" s="113">
        <v>100</v>
      </c>
      <c r="E154" s="68" t="s">
        <v>140</v>
      </c>
      <c r="F154" s="56"/>
      <c r="G154" s="851"/>
      <c r="H154" s="851"/>
      <c r="I154" s="852"/>
      <c r="J154" s="853"/>
      <c r="K154" s="854"/>
      <c r="L154" s="841"/>
      <c r="M154" s="841"/>
      <c r="N154" s="853"/>
      <c r="O154" s="855"/>
      <c r="P154" s="854"/>
      <c r="Q154" s="839"/>
      <c r="R154" s="839"/>
      <c r="S154" s="856"/>
      <c r="T154" s="854"/>
      <c r="U154" s="856"/>
      <c r="V154" s="856"/>
      <c r="W154" s="43"/>
      <c r="Y154" s="43"/>
    </row>
    <row r="155" spans="2:25" s="44" customFormat="1" ht="15.6">
      <c r="B155" s="112" t="s">
        <v>145</v>
      </c>
      <c r="C155" s="55" t="s">
        <v>724</v>
      </c>
      <c r="D155" s="113">
        <v>110</v>
      </c>
      <c r="E155" s="68" t="s">
        <v>137</v>
      </c>
      <c r="F155" s="56"/>
      <c r="G155" s="851"/>
      <c r="H155" s="851"/>
      <c r="I155" s="852"/>
      <c r="J155" s="853"/>
      <c r="K155" s="854"/>
      <c r="L155" s="841"/>
      <c r="M155" s="841"/>
      <c r="N155" s="853"/>
      <c r="O155" s="855"/>
      <c r="P155" s="854"/>
      <c r="Q155" s="839"/>
      <c r="R155" s="839"/>
      <c r="S155" s="856"/>
      <c r="T155" s="854"/>
      <c r="U155" s="856"/>
      <c r="V155" s="856"/>
      <c r="W155" s="43"/>
      <c r="Y155" s="43"/>
    </row>
    <row r="156" spans="2:25" s="44" customFormat="1" ht="15.6">
      <c r="B156" s="112" t="s">
        <v>145</v>
      </c>
      <c r="C156" s="55" t="s">
        <v>724</v>
      </c>
      <c r="D156" s="113">
        <v>110</v>
      </c>
      <c r="E156" s="68" t="s">
        <v>138</v>
      </c>
      <c r="F156" s="56"/>
      <c r="G156" s="851"/>
      <c r="H156" s="851"/>
      <c r="I156" s="852"/>
      <c r="J156" s="853"/>
      <c r="K156" s="854"/>
      <c r="L156" s="841"/>
      <c r="M156" s="841"/>
      <c r="N156" s="853"/>
      <c r="O156" s="855"/>
      <c r="P156" s="854"/>
      <c r="Q156" s="839"/>
      <c r="R156" s="839"/>
      <c r="S156" s="856"/>
      <c r="T156" s="854"/>
      <c r="U156" s="856"/>
      <c r="V156" s="856"/>
      <c r="W156" s="43"/>
      <c r="Y156" s="43"/>
    </row>
    <row r="157" spans="2:25" s="44" customFormat="1" ht="15.6">
      <c r="B157" s="112" t="s">
        <v>145</v>
      </c>
      <c r="C157" s="55" t="s">
        <v>724</v>
      </c>
      <c r="D157" s="113">
        <v>110</v>
      </c>
      <c r="E157" s="68" t="s">
        <v>139</v>
      </c>
      <c r="F157" s="56"/>
      <c r="G157" s="851"/>
      <c r="H157" s="851"/>
      <c r="I157" s="852"/>
      <c r="J157" s="853"/>
      <c r="K157" s="854"/>
      <c r="L157" s="841"/>
      <c r="M157" s="841"/>
      <c r="N157" s="853"/>
      <c r="O157" s="855"/>
      <c r="P157" s="854"/>
      <c r="Q157" s="839"/>
      <c r="R157" s="839"/>
      <c r="S157" s="856"/>
      <c r="T157" s="854"/>
      <c r="U157" s="856"/>
      <c r="V157" s="856"/>
      <c r="W157" s="43"/>
      <c r="Y157" s="43"/>
    </row>
    <row r="158" spans="2:25" s="44" customFormat="1" ht="15.6">
      <c r="B158" s="112" t="s">
        <v>145</v>
      </c>
      <c r="C158" s="55" t="s">
        <v>724</v>
      </c>
      <c r="D158" s="113">
        <v>110</v>
      </c>
      <c r="E158" s="68" t="s">
        <v>140</v>
      </c>
      <c r="F158" s="56"/>
      <c r="G158" s="851"/>
      <c r="H158" s="851"/>
      <c r="I158" s="852"/>
      <c r="J158" s="853"/>
      <c r="K158" s="854"/>
      <c r="L158" s="841"/>
      <c r="M158" s="841"/>
      <c r="N158" s="853"/>
      <c r="O158" s="855"/>
      <c r="P158" s="854"/>
      <c r="Q158" s="839"/>
      <c r="R158" s="839"/>
      <c r="S158" s="856"/>
      <c r="T158" s="854"/>
      <c r="U158" s="856"/>
      <c r="V158" s="856"/>
      <c r="W158" s="43"/>
      <c r="Y158" s="43"/>
    </row>
    <row r="159" spans="2:25" s="44" customFormat="1" ht="15.6">
      <c r="B159" s="112" t="s">
        <v>145</v>
      </c>
      <c r="C159" s="55" t="s">
        <v>724</v>
      </c>
      <c r="D159" s="113">
        <v>120</v>
      </c>
      <c r="E159" s="68" t="s">
        <v>137</v>
      </c>
      <c r="F159" s="56">
        <v>19</v>
      </c>
      <c r="G159" s="851">
        <v>1229217</v>
      </c>
      <c r="H159" s="851">
        <v>341413</v>
      </c>
      <c r="I159" s="852">
        <v>2.0903075261365461E-2</v>
      </c>
      <c r="J159" s="853">
        <v>116.8561553955078</v>
      </c>
      <c r="K159" s="854">
        <v>8.3782702684402466E-2</v>
      </c>
      <c r="L159" s="841">
        <v>116.696533203125</v>
      </c>
      <c r="M159" s="841">
        <v>117.0345840454102</v>
      </c>
      <c r="N159" s="853">
        <v>14.93794059753418</v>
      </c>
      <c r="O159" s="855">
        <v>130</v>
      </c>
      <c r="P159" s="854">
        <v>0.41185328364372248</v>
      </c>
      <c r="Q159" s="839">
        <v>130</v>
      </c>
      <c r="R159" s="839">
        <v>131</v>
      </c>
      <c r="S159" s="856">
        <v>0.63225430250167847</v>
      </c>
      <c r="T159" s="854">
        <v>2.662723651155829E-3</v>
      </c>
      <c r="U159" s="856">
        <v>0.62723416090011597</v>
      </c>
      <c r="V159" s="856">
        <v>0.63741225004196167</v>
      </c>
      <c r="W159" s="43"/>
      <c r="Y159" s="43"/>
    </row>
    <row r="160" spans="2:25" s="44" customFormat="1" ht="15.6">
      <c r="B160" s="112" t="s">
        <v>145</v>
      </c>
      <c r="C160" s="55" t="s">
        <v>724</v>
      </c>
      <c r="D160" s="113">
        <v>120</v>
      </c>
      <c r="E160" s="68" t="s">
        <v>138</v>
      </c>
      <c r="F160" s="56">
        <v>19</v>
      </c>
      <c r="G160" s="851">
        <v>129474</v>
      </c>
      <c r="H160" s="851">
        <v>31205</v>
      </c>
      <c r="I160" s="852">
        <v>2.04796538993643E-3</v>
      </c>
      <c r="J160" s="853">
        <v>103.8645706176758</v>
      </c>
      <c r="K160" s="854">
        <v>0.2448930740356445</v>
      </c>
      <c r="L160" s="841">
        <v>103.3127136230469</v>
      </c>
      <c r="M160" s="841">
        <v>104.33071136474609</v>
      </c>
      <c r="N160" s="853">
        <v>14.389951705932621</v>
      </c>
      <c r="O160" s="855">
        <v>119</v>
      </c>
      <c r="P160" s="854">
        <v>0.497001051902771</v>
      </c>
      <c r="Q160" s="839">
        <v>119</v>
      </c>
      <c r="R160" s="839">
        <v>120</v>
      </c>
      <c r="S160" s="856">
        <v>0.45248952507972717</v>
      </c>
      <c r="T160" s="854">
        <v>8.7157934904098511E-3</v>
      </c>
      <c r="U160" s="856">
        <v>0.43763381242752081</v>
      </c>
      <c r="V160" s="856">
        <v>0.4705100953578949</v>
      </c>
      <c r="W160" s="43"/>
      <c r="Y160" s="43"/>
    </row>
    <row r="161" spans="2:25" s="44" customFormat="1" ht="15.6">
      <c r="B161" s="112" t="s">
        <v>145</v>
      </c>
      <c r="C161" s="55" t="s">
        <v>724</v>
      </c>
      <c r="D161" s="113">
        <v>120</v>
      </c>
      <c r="E161" s="68" t="s">
        <v>139</v>
      </c>
      <c r="F161" s="56">
        <v>19</v>
      </c>
      <c r="G161" s="851">
        <v>162278</v>
      </c>
      <c r="H161" s="851">
        <v>64822</v>
      </c>
      <c r="I161" s="852">
        <v>4.4277357015483996E-3</v>
      </c>
      <c r="J161" s="853">
        <v>91.50927734375</v>
      </c>
      <c r="K161" s="854">
        <v>7.7932447195053101E-2</v>
      </c>
      <c r="L161" s="841">
        <v>91.341758728027344</v>
      </c>
      <c r="M161" s="841">
        <v>91.641014099121094</v>
      </c>
      <c r="N161" s="853">
        <v>6.2689919471740723</v>
      </c>
      <c r="O161" s="855">
        <v>95</v>
      </c>
      <c r="P161" s="854">
        <v>9.9748425185680389E-2</v>
      </c>
      <c r="Q161" s="839">
        <v>95</v>
      </c>
      <c r="R161" s="839">
        <v>95</v>
      </c>
      <c r="S161" s="856">
        <v>0.94235402345657349</v>
      </c>
      <c r="T161" s="854">
        <v>2.9400074854493141E-3</v>
      </c>
      <c r="U161" s="856">
        <v>0.93722939491271973</v>
      </c>
      <c r="V161" s="856">
        <v>0.94793480634689331</v>
      </c>
      <c r="W161" s="43"/>
      <c r="Y161" s="43"/>
    </row>
    <row r="162" spans="2:25" s="44" customFormat="1" ht="15.6">
      <c r="B162" s="112" t="s">
        <v>145</v>
      </c>
      <c r="C162" s="55" t="s">
        <v>724</v>
      </c>
      <c r="D162" s="113">
        <v>120</v>
      </c>
      <c r="E162" s="68" t="s">
        <v>140</v>
      </c>
      <c r="F162" s="56">
        <v>19</v>
      </c>
      <c r="G162" s="851">
        <v>49010</v>
      </c>
      <c r="H162" s="851">
        <v>9039</v>
      </c>
      <c r="I162" s="852">
        <v>5.7335994010919368E-4</v>
      </c>
      <c r="J162" s="853">
        <v>104.2132110595703</v>
      </c>
      <c r="K162" s="854">
        <v>0.81972908973693848</v>
      </c>
      <c r="L162" s="841">
        <v>102.58542633056641</v>
      </c>
      <c r="M162" s="841">
        <v>105.79490661621089</v>
      </c>
      <c r="N162" s="853">
        <v>24.852834701538089</v>
      </c>
      <c r="O162" s="855">
        <v>127</v>
      </c>
      <c r="P162" s="854">
        <v>0.81666070222854614</v>
      </c>
      <c r="Q162" s="839">
        <v>126</v>
      </c>
      <c r="R162" s="839">
        <v>128</v>
      </c>
      <c r="S162" s="856">
        <v>0.73668009042739868</v>
      </c>
      <c r="T162" s="854">
        <v>1.4499150216579441E-2</v>
      </c>
      <c r="U162" s="856">
        <v>0.7092214822769165</v>
      </c>
      <c r="V162" s="856">
        <v>0.7664787769317627</v>
      </c>
      <c r="W162" s="43"/>
      <c r="Y162" s="43"/>
    </row>
    <row r="163" spans="2:25" s="44" customFormat="1" ht="15.6">
      <c r="B163" s="112" t="s">
        <v>145</v>
      </c>
      <c r="C163" s="55" t="s">
        <v>724</v>
      </c>
      <c r="D163" s="113">
        <v>130</v>
      </c>
      <c r="E163" s="68" t="s">
        <v>137</v>
      </c>
      <c r="F163" s="56"/>
      <c r="G163" s="851"/>
      <c r="H163" s="851"/>
      <c r="I163" s="852"/>
      <c r="J163" s="853"/>
      <c r="K163" s="854"/>
      <c r="L163" s="841"/>
      <c r="M163" s="841"/>
      <c r="N163" s="853"/>
      <c r="O163" s="855"/>
      <c r="P163" s="854"/>
      <c r="Q163" s="839"/>
      <c r="R163" s="839"/>
      <c r="S163" s="856"/>
      <c r="T163" s="854"/>
      <c r="U163" s="856"/>
      <c r="V163" s="856"/>
      <c r="W163" s="43"/>
      <c r="Y163" s="43"/>
    </row>
    <row r="164" spans="2:25" s="44" customFormat="1" ht="15.6">
      <c r="B164" s="112" t="s">
        <v>145</v>
      </c>
      <c r="C164" s="55" t="s">
        <v>724</v>
      </c>
      <c r="D164" s="113">
        <v>130</v>
      </c>
      <c r="E164" s="68" t="s">
        <v>138</v>
      </c>
      <c r="F164" s="56"/>
      <c r="G164" s="851"/>
      <c r="H164" s="851"/>
      <c r="I164" s="852"/>
      <c r="J164" s="853"/>
      <c r="K164" s="854"/>
      <c r="L164" s="841"/>
      <c r="M164" s="841"/>
      <c r="N164" s="853"/>
      <c r="O164" s="855"/>
      <c r="P164" s="854"/>
      <c r="Q164" s="839"/>
      <c r="R164" s="839"/>
      <c r="S164" s="856"/>
      <c r="T164" s="854"/>
      <c r="U164" s="856"/>
      <c r="V164" s="856"/>
      <c r="W164" s="43"/>
      <c r="Y164" s="43"/>
    </row>
    <row r="165" spans="2:25" s="44" customFormat="1" ht="15.6">
      <c r="B165" s="112" t="s">
        <v>145</v>
      </c>
      <c r="C165" s="55" t="s">
        <v>724</v>
      </c>
      <c r="D165" s="113">
        <v>130</v>
      </c>
      <c r="E165" s="68" t="s">
        <v>139</v>
      </c>
      <c r="F165" s="56"/>
      <c r="G165" s="851"/>
      <c r="H165" s="851"/>
      <c r="I165" s="852"/>
      <c r="J165" s="853"/>
      <c r="K165" s="854"/>
      <c r="L165" s="841"/>
      <c r="M165" s="841"/>
      <c r="N165" s="853"/>
      <c r="O165" s="855"/>
      <c r="P165" s="854"/>
      <c r="Q165" s="839"/>
      <c r="R165" s="839"/>
      <c r="S165" s="856"/>
      <c r="T165" s="854"/>
      <c r="U165" s="856"/>
      <c r="V165" s="856"/>
      <c r="W165" s="43"/>
      <c r="Y165" s="43"/>
    </row>
    <row r="166" spans="2:25" s="44" customFormat="1" ht="15.6">
      <c r="B166" s="112" t="s">
        <v>145</v>
      </c>
      <c r="C166" s="55" t="s">
        <v>724</v>
      </c>
      <c r="D166" s="113">
        <v>130</v>
      </c>
      <c r="E166" s="68" t="s">
        <v>140</v>
      </c>
      <c r="F166" s="56"/>
      <c r="G166" s="851"/>
      <c r="H166" s="851"/>
      <c r="I166" s="852"/>
      <c r="J166" s="853"/>
      <c r="K166" s="854"/>
      <c r="L166" s="841"/>
      <c r="M166" s="841"/>
      <c r="N166" s="853"/>
      <c r="O166" s="855"/>
      <c r="P166" s="854"/>
      <c r="Q166" s="839"/>
      <c r="R166" s="839"/>
      <c r="S166" s="856"/>
      <c r="T166" s="854"/>
      <c r="U166" s="856"/>
      <c r="V166" s="856"/>
      <c r="W166" s="43"/>
      <c r="Y166" s="43"/>
    </row>
    <row r="167" spans="2:25" s="44" customFormat="1" ht="15.6">
      <c r="B167" s="120" t="s">
        <v>145</v>
      </c>
      <c r="C167" s="121" t="s">
        <v>724</v>
      </c>
      <c r="D167" s="122" t="s">
        <v>120</v>
      </c>
      <c r="E167" s="79" t="s">
        <v>121</v>
      </c>
      <c r="F167" s="122"/>
      <c r="G167" s="857"/>
      <c r="H167" s="857"/>
      <c r="I167" s="858"/>
      <c r="J167" s="802"/>
      <c r="K167" s="803"/>
      <c r="L167" s="846"/>
      <c r="M167" s="846"/>
      <c r="N167" s="802"/>
      <c r="O167" s="800"/>
      <c r="P167" s="803"/>
      <c r="Q167" s="848"/>
      <c r="R167" s="848"/>
      <c r="S167" s="859"/>
      <c r="T167" s="803"/>
      <c r="U167" s="859"/>
      <c r="V167" s="859"/>
      <c r="W167" s="43"/>
      <c r="Y167" s="43"/>
    </row>
    <row r="168" spans="2:25" s="44" customFormat="1" ht="15.6">
      <c r="B168" s="120" t="s">
        <v>145</v>
      </c>
      <c r="C168" s="121" t="s">
        <v>724</v>
      </c>
      <c r="D168" s="122" t="s">
        <v>122</v>
      </c>
      <c r="E168" s="79" t="s">
        <v>121</v>
      </c>
      <c r="F168" s="122"/>
      <c r="G168" s="857"/>
      <c r="H168" s="857"/>
      <c r="I168" s="858"/>
      <c r="J168" s="802"/>
      <c r="K168" s="803"/>
      <c r="L168" s="846"/>
      <c r="M168" s="846"/>
      <c r="N168" s="802"/>
      <c r="O168" s="800"/>
      <c r="P168" s="803"/>
      <c r="Q168" s="848"/>
      <c r="R168" s="848"/>
      <c r="S168" s="859"/>
      <c r="T168" s="803"/>
      <c r="U168" s="859"/>
      <c r="V168" s="859"/>
      <c r="W168" s="43"/>
      <c r="Y168" s="43"/>
    </row>
    <row r="169" spans="2:25" s="44" customFormat="1" ht="15.6">
      <c r="B169" s="120" t="s">
        <v>145</v>
      </c>
      <c r="C169" s="121" t="s">
        <v>724</v>
      </c>
      <c r="D169" s="122" t="s">
        <v>123</v>
      </c>
      <c r="E169" s="79" t="s">
        <v>121</v>
      </c>
      <c r="F169" s="122"/>
      <c r="G169" s="857"/>
      <c r="H169" s="857"/>
      <c r="I169" s="858"/>
      <c r="J169" s="802"/>
      <c r="K169" s="803"/>
      <c r="L169" s="846"/>
      <c r="M169" s="846"/>
      <c r="N169" s="802"/>
      <c r="O169" s="800"/>
      <c r="P169" s="803"/>
      <c r="Q169" s="848"/>
      <c r="R169" s="848"/>
      <c r="S169" s="859"/>
      <c r="T169" s="803"/>
      <c r="U169" s="859"/>
      <c r="V169" s="859"/>
      <c r="W169" s="43"/>
      <c r="Y169" s="43"/>
    </row>
    <row r="170" spans="2:25" s="44" customFormat="1" ht="15.6">
      <c r="B170" s="120" t="s">
        <v>145</v>
      </c>
      <c r="C170" s="121" t="s">
        <v>724</v>
      </c>
      <c r="D170" s="122" t="s">
        <v>124</v>
      </c>
      <c r="E170" s="79" t="s">
        <v>121</v>
      </c>
      <c r="F170" s="122"/>
      <c r="G170" s="857"/>
      <c r="H170" s="857"/>
      <c r="I170" s="858"/>
      <c r="J170" s="802"/>
      <c r="K170" s="803"/>
      <c r="L170" s="846"/>
      <c r="M170" s="846"/>
      <c r="N170" s="802"/>
      <c r="O170" s="800"/>
      <c r="P170" s="803"/>
      <c r="Q170" s="848"/>
      <c r="R170" s="848"/>
      <c r="S170" s="859"/>
      <c r="T170" s="803"/>
      <c r="U170" s="859"/>
      <c r="V170" s="859"/>
      <c r="W170" s="43"/>
      <c r="Y170" s="43"/>
    </row>
    <row r="171" spans="2:25" s="44" customFormat="1" ht="15.6">
      <c r="B171" s="120" t="s">
        <v>145</v>
      </c>
      <c r="C171" s="121" t="s">
        <v>724</v>
      </c>
      <c r="D171" s="122" t="s">
        <v>125</v>
      </c>
      <c r="E171" s="79" t="s">
        <v>121</v>
      </c>
      <c r="F171" s="122">
        <v>19</v>
      </c>
      <c r="G171" s="857">
        <v>1569979</v>
      </c>
      <c r="H171" s="857">
        <v>446479</v>
      </c>
      <c r="I171" s="858">
        <v>2.7952136044211762E-2</v>
      </c>
      <c r="J171" s="802">
        <v>111.6299209594727</v>
      </c>
      <c r="K171" s="803">
        <v>8.1149950623512268E-2</v>
      </c>
      <c r="L171" s="846">
        <v>111.4583053588867</v>
      </c>
      <c r="M171" s="846">
        <v>111.780158996582</v>
      </c>
      <c r="N171" s="802">
        <v>17.05977821350098</v>
      </c>
      <c r="O171" s="800">
        <v>128</v>
      </c>
      <c r="P171" s="803">
        <v>0.18424093723297119</v>
      </c>
      <c r="Q171" s="848">
        <v>127</v>
      </c>
      <c r="R171" s="848">
        <v>128</v>
      </c>
      <c r="S171" s="859">
        <v>0.67034661769866943</v>
      </c>
      <c r="T171" s="803">
        <v>2.2476834710687399E-3</v>
      </c>
      <c r="U171" s="859">
        <v>0.66606450080871582</v>
      </c>
      <c r="V171" s="859">
        <v>0.67467337846755981</v>
      </c>
      <c r="W171" s="43"/>
      <c r="Y171" s="43"/>
    </row>
    <row r="172" spans="2:25" s="44" customFormat="1" ht="15.6">
      <c r="B172" s="120" t="s">
        <v>145</v>
      </c>
      <c r="C172" s="121" t="s">
        <v>724</v>
      </c>
      <c r="D172" s="122" t="s">
        <v>126</v>
      </c>
      <c r="E172" s="79" t="s">
        <v>121</v>
      </c>
      <c r="F172" s="122"/>
      <c r="G172" s="857"/>
      <c r="H172" s="857"/>
      <c r="I172" s="858"/>
      <c r="J172" s="802"/>
      <c r="K172" s="803"/>
      <c r="L172" s="846"/>
      <c r="M172" s="846"/>
      <c r="N172" s="802"/>
      <c r="O172" s="800"/>
      <c r="P172" s="803"/>
      <c r="Q172" s="848"/>
      <c r="R172" s="848"/>
      <c r="S172" s="859"/>
      <c r="T172" s="803"/>
      <c r="U172" s="859"/>
      <c r="V172" s="859"/>
      <c r="W172" s="43"/>
      <c r="Y172" s="43"/>
    </row>
    <row r="173" spans="2:25" s="44" customFormat="1" ht="15.6">
      <c r="B173" s="120" t="s">
        <v>145</v>
      </c>
      <c r="C173" s="121" t="s">
        <v>724</v>
      </c>
      <c r="D173" s="78" t="s">
        <v>127</v>
      </c>
      <c r="E173" s="77" t="s">
        <v>137</v>
      </c>
      <c r="F173" s="261">
        <v>19</v>
      </c>
      <c r="G173" s="773">
        <v>1229217</v>
      </c>
      <c r="H173" s="860">
        <v>341413</v>
      </c>
      <c r="I173" s="861">
        <v>2.0903075261365461E-2</v>
      </c>
      <c r="J173" s="846">
        <v>116.8561553955078</v>
      </c>
      <c r="K173" s="776">
        <v>8.3782702684402466E-2</v>
      </c>
      <c r="L173" s="846">
        <v>116.696533203125</v>
      </c>
      <c r="M173" s="846">
        <v>117.0345840454102</v>
      </c>
      <c r="N173" s="846">
        <v>14.93794059753418</v>
      </c>
      <c r="O173" s="848">
        <v>130</v>
      </c>
      <c r="P173" s="776">
        <v>0.41185328364372248</v>
      </c>
      <c r="Q173" s="848">
        <v>130</v>
      </c>
      <c r="R173" s="848">
        <v>131</v>
      </c>
      <c r="S173" s="400">
        <v>0.63225430250167847</v>
      </c>
      <c r="T173" s="776">
        <v>2.662723651155829E-3</v>
      </c>
      <c r="U173" s="400">
        <v>0.62723416090011597</v>
      </c>
      <c r="V173" s="400">
        <v>0.63741225004196167</v>
      </c>
      <c r="W173" s="43"/>
      <c r="Y173" s="43"/>
    </row>
    <row r="174" spans="2:25" s="44" customFormat="1" ht="15.6">
      <c r="B174" s="120" t="s">
        <v>145</v>
      </c>
      <c r="C174" s="121" t="s">
        <v>724</v>
      </c>
      <c r="D174" s="78" t="s">
        <v>127</v>
      </c>
      <c r="E174" s="77" t="s">
        <v>138</v>
      </c>
      <c r="F174" s="261">
        <v>19</v>
      </c>
      <c r="G174" s="773">
        <v>129474</v>
      </c>
      <c r="H174" s="860">
        <v>31205</v>
      </c>
      <c r="I174" s="861">
        <v>2.04796538993643E-3</v>
      </c>
      <c r="J174" s="846">
        <v>103.8645706176758</v>
      </c>
      <c r="K174" s="776">
        <v>0.2448930740356445</v>
      </c>
      <c r="L174" s="846">
        <v>103.3127136230469</v>
      </c>
      <c r="M174" s="846">
        <v>104.33071136474609</v>
      </c>
      <c r="N174" s="846">
        <v>14.389951705932621</v>
      </c>
      <c r="O174" s="848">
        <v>119</v>
      </c>
      <c r="P174" s="776">
        <v>0.497001051902771</v>
      </c>
      <c r="Q174" s="848">
        <v>119</v>
      </c>
      <c r="R174" s="848">
        <v>120</v>
      </c>
      <c r="S174" s="400">
        <v>0.45248952507972717</v>
      </c>
      <c r="T174" s="776">
        <v>8.7157934904098511E-3</v>
      </c>
      <c r="U174" s="400">
        <v>0.43763381242752081</v>
      </c>
      <c r="V174" s="400">
        <v>0.4705100953578949</v>
      </c>
      <c r="W174" s="43"/>
      <c r="Y174" s="43"/>
    </row>
    <row r="175" spans="2:25" s="44" customFormat="1" ht="15.6">
      <c r="B175" s="120" t="s">
        <v>145</v>
      </c>
      <c r="C175" s="121" t="s">
        <v>724</v>
      </c>
      <c r="D175" s="78" t="s">
        <v>127</v>
      </c>
      <c r="E175" s="77" t="s">
        <v>139</v>
      </c>
      <c r="F175" s="261">
        <v>19</v>
      </c>
      <c r="G175" s="773">
        <v>162278</v>
      </c>
      <c r="H175" s="860">
        <v>64822</v>
      </c>
      <c r="I175" s="861">
        <v>4.4277357015483996E-3</v>
      </c>
      <c r="J175" s="846">
        <v>91.50927734375</v>
      </c>
      <c r="K175" s="776">
        <v>7.7932447195053101E-2</v>
      </c>
      <c r="L175" s="846">
        <v>91.341758728027344</v>
      </c>
      <c r="M175" s="846">
        <v>91.641014099121094</v>
      </c>
      <c r="N175" s="846">
        <v>6.2689919471740723</v>
      </c>
      <c r="O175" s="848">
        <v>95</v>
      </c>
      <c r="P175" s="776">
        <v>9.9748425185680389E-2</v>
      </c>
      <c r="Q175" s="848">
        <v>95</v>
      </c>
      <c r="R175" s="848">
        <v>95</v>
      </c>
      <c r="S175" s="400">
        <v>0.94235402345657349</v>
      </c>
      <c r="T175" s="776">
        <v>2.9400074854493141E-3</v>
      </c>
      <c r="U175" s="400">
        <v>0.93722939491271973</v>
      </c>
      <c r="V175" s="400">
        <v>0.94793480634689331</v>
      </c>
      <c r="W175" s="43"/>
      <c r="Y175" s="43"/>
    </row>
    <row r="176" spans="2:25" s="44" customFormat="1" ht="15.6">
      <c r="B176" s="120" t="s">
        <v>145</v>
      </c>
      <c r="C176" s="121" t="s">
        <v>724</v>
      </c>
      <c r="D176" s="78" t="s">
        <v>127</v>
      </c>
      <c r="E176" s="77" t="s">
        <v>140</v>
      </c>
      <c r="F176" s="261">
        <v>19</v>
      </c>
      <c r="G176" s="773">
        <v>49010</v>
      </c>
      <c r="H176" s="773">
        <v>9039</v>
      </c>
      <c r="I176" s="774">
        <v>5.7335994010919368E-4</v>
      </c>
      <c r="J176" s="775">
        <v>104.2132110595703</v>
      </c>
      <c r="K176" s="776">
        <v>0.81972908973693848</v>
      </c>
      <c r="L176" s="775">
        <v>102.58542633056641</v>
      </c>
      <c r="M176" s="775">
        <v>105.79490661621089</v>
      </c>
      <c r="N176" s="775">
        <v>24.852834701538089</v>
      </c>
      <c r="O176" s="773">
        <v>127</v>
      </c>
      <c r="P176" s="776">
        <v>0.81666070222854614</v>
      </c>
      <c r="Q176" s="773">
        <v>126</v>
      </c>
      <c r="R176" s="773">
        <v>128</v>
      </c>
      <c r="S176" s="402">
        <v>0.73668009042739868</v>
      </c>
      <c r="T176" s="776">
        <v>1.4499150216579441E-2</v>
      </c>
      <c r="U176" s="402">
        <v>0.7092214822769165</v>
      </c>
      <c r="V176" s="402">
        <v>0.7664787769317627</v>
      </c>
      <c r="W176" s="43"/>
      <c r="Y176" s="43"/>
    </row>
    <row r="177" spans="2:25" s="44" customFormat="1" ht="15.6">
      <c r="B177" s="129" t="s">
        <v>146</v>
      </c>
      <c r="C177" s="130" t="s">
        <v>725</v>
      </c>
      <c r="D177" s="98" t="s">
        <v>127</v>
      </c>
      <c r="E177" s="97" t="s">
        <v>121</v>
      </c>
      <c r="F177" s="319">
        <v>19</v>
      </c>
      <c r="G177" s="805">
        <v>1569979</v>
      </c>
      <c r="H177" s="805">
        <v>446479</v>
      </c>
      <c r="I177" s="806">
        <v>2.7952136044211762E-2</v>
      </c>
      <c r="J177" s="820">
        <v>111.6299209594727</v>
      </c>
      <c r="K177" s="816">
        <v>8.1149950623512268E-2</v>
      </c>
      <c r="L177" s="862">
        <v>111.4583053588867</v>
      </c>
      <c r="M177" s="862">
        <v>111.780158996582</v>
      </c>
      <c r="N177" s="820">
        <v>17.05977821350098</v>
      </c>
      <c r="O177" s="817">
        <v>128</v>
      </c>
      <c r="P177" s="816">
        <v>0.18424093723297119</v>
      </c>
      <c r="Q177" s="863">
        <v>127</v>
      </c>
      <c r="R177" s="863">
        <v>128</v>
      </c>
      <c r="S177" s="405">
        <v>0.67034661769866943</v>
      </c>
      <c r="T177" s="816">
        <v>2.2476834710687399E-3</v>
      </c>
      <c r="U177" s="405">
        <v>0.66606450080871582</v>
      </c>
      <c r="V177" s="405">
        <v>0.67467337846755981</v>
      </c>
      <c r="W177" s="43"/>
      <c r="Y177" s="43"/>
    </row>
    <row r="178" spans="2:25">
      <c r="B178" s="45" t="s">
        <v>18</v>
      </c>
      <c r="C178" s="46" t="s">
        <v>14</v>
      </c>
      <c r="D178" s="47">
        <v>80</v>
      </c>
      <c r="E178" s="46" t="s">
        <v>31</v>
      </c>
      <c r="F178" s="304"/>
      <c r="G178" s="834"/>
      <c r="H178" s="834"/>
      <c r="I178" s="835"/>
      <c r="J178" s="836"/>
      <c r="K178" s="837"/>
      <c r="L178" s="836"/>
      <c r="M178" s="836"/>
      <c r="N178" s="836"/>
      <c r="O178" s="834"/>
      <c r="P178" s="837"/>
      <c r="Q178" s="834"/>
      <c r="R178" s="834"/>
      <c r="S178" s="838"/>
      <c r="T178" s="837"/>
      <c r="U178" s="838"/>
      <c r="V178" s="838"/>
    </row>
    <row r="179" spans="2:25">
      <c r="B179" s="45" t="s">
        <v>18</v>
      </c>
      <c r="C179" s="46" t="s">
        <v>14</v>
      </c>
      <c r="D179" s="47">
        <v>80</v>
      </c>
      <c r="E179" s="46" t="s">
        <v>118</v>
      </c>
      <c r="F179" s="304"/>
      <c r="G179" s="834"/>
      <c r="H179" s="834"/>
      <c r="I179" s="835"/>
      <c r="J179" s="836"/>
      <c r="K179" s="837"/>
      <c r="L179" s="836"/>
      <c r="M179" s="836"/>
      <c r="N179" s="836"/>
      <c r="O179" s="834"/>
      <c r="P179" s="837"/>
      <c r="Q179" s="834"/>
      <c r="R179" s="834"/>
      <c r="S179" s="838"/>
      <c r="T179" s="837"/>
      <c r="U179" s="838"/>
      <c r="V179" s="838"/>
    </row>
    <row r="180" spans="2:25">
      <c r="B180" s="45" t="s">
        <v>18</v>
      </c>
      <c r="C180" s="46" t="s">
        <v>14</v>
      </c>
      <c r="D180" s="47">
        <v>80</v>
      </c>
      <c r="E180" s="46" t="s">
        <v>119</v>
      </c>
      <c r="F180" s="304"/>
      <c r="G180" s="834"/>
      <c r="H180" s="834"/>
      <c r="I180" s="835"/>
      <c r="J180" s="836"/>
      <c r="K180" s="837"/>
      <c r="L180" s="836"/>
      <c r="M180" s="836"/>
      <c r="N180" s="836"/>
      <c r="O180" s="834"/>
      <c r="P180" s="837"/>
      <c r="Q180" s="834"/>
      <c r="R180" s="834"/>
      <c r="S180" s="838"/>
      <c r="T180" s="837"/>
      <c r="U180" s="838"/>
      <c r="V180" s="838"/>
    </row>
    <row r="181" spans="2:25">
      <c r="B181" s="45" t="s">
        <v>18</v>
      </c>
      <c r="C181" s="46" t="s">
        <v>14</v>
      </c>
      <c r="D181" s="47">
        <v>80</v>
      </c>
      <c r="E181" s="46" t="s">
        <v>34</v>
      </c>
      <c r="F181" s="304"/>
      <c r="G181" s="834"/>
      <c r="H181" s="834"/>
      <c r="I181" s="835"/>
      <c r="J181" s="836"/>
      <c r="K181" s="837"/>
      <c r="L181" s="836"/>
      <c r="M181" s="836"/>
      <c r="N181" s="836"/>
      <c r="O181" s="834"/>
      <c r="P181" s="837"/>
      <c r="Q181" s="834"/>
      <c r="R181" s="834"/>
      <c r="S181" s="838"/>
      <c r="T181" s="837"/>
      <c r="U181" s="838"/>
      <c r="V181" s="838"/>
    </row>
    <row r="182" spans="2:25" s="66" customFormat="1" ht="15.6">
      <c r="B182" s="54" t="s">
        <v>18</v>
      </c>
      <c r="C182" s="55" t="s">
        <v>14</v>
      </c>
      <c r="D182" s="56" t="s">
        <v>120</v>
      </c>
      <c r="E182" s="57" t="s">
        <v>121</v>
      </c>
      <c r="F182" s="307"/>
      <c r="G182" s="839"/>
      <c r="H182" s="839"/>
      <c r="I182" s="840"/>
      <c r="J182" s="841"/>
      <c r="K182" s="842"/>
      <c r="L182" s="841"/>
      <c r="M182" s="841"/>
      <c r="N182" s="841"/>
      <c r="O182" s="839"/>
      <c r="P182" s="842"/>
      <c r="Q182" s="839"/>
      <c r="R182" s="839"/>
      <c r="S182" s="308"/>
      <c r="T182" s="842"/>
      <c r="U182" s="308"/>
      <c r="V182" s="308"/>
    </row>
    <row r="183" spans="2:25">
      <c r="B183" s="45" t="s">
        <v>18</v>
      </c>
      <c r="C183" s="46" t="s">
        <v>14</v>
      </c>
      <c r="D183" s="47">
        <v>90</v>
      </c>
      <c r="E183" s="46" t="s">
        <v>31</v>
      </c>
      <c r="F183" s="304"/>
      <c r="G183" s="834"/>
      <c r="H183" s="834"/>
      <c r="I183" s="835"/>
      <c r="J183" s="836"/>
      <c r="K183" s="837"/>
      <c r="L183" s="836"/>
      <c r="M183" s="836"/>
      <c r="N183" s="836"/>
      <c r="O183" s="834"/>
      <c r="P183" s="837"/>
      <c r="Q183" s="834"/>
      <c r="R183" s="834"/>
      <c r="S183" s="838"/>
      <c r="T183" s="837"/>
      <c r="U183" s="838"/>
      <c r="V183" s="838"/>
    </row>
    <row r="184" spans="2:25">
      <c r="B184" s="45" t="s">
        <v>18</v>
      </c>
      <c r="C184" s="46" t="s">
        <v>14</v>
      </c>
      <c r="D184" s="47">
        <v>90</v>
      </c>
      <c r="E184" s="46" t="s">
        <v>118</v>
      </c>
      <c r="F184" s="304"/>
      <c r="G184" s="834"/>
      <c r="H184" s="834"/>
      <c r="I184" s="835"/>
      <c r="J184" s="836"/>
      <c r="K184" s="837"/>
      <c r="L184" s="836"/>
      <c r="M184" s="836"/>
      <c r="N184" s="836"/>
      <c r="O184" s="834"/>
      <c r="P184" s="837"/>
      <c r="Q184" s="834"/>
      <c r="R184" s="834"/>
      <c r="S184" s="838"/>
      <c r="T184" s="837"/>
      <c r="U184" s="838"/>
      <c r="V184" s="838"/>
    </row>
    <row r="185" spans="2:25">
      <c r="B185" s="45" t="s">
        <v>18</v>
      </c>
      <c r="C185" s="46" t="s">
        <v>14</v>
      </c>
      <c r="D185" s="47">
        <v>90</v>
      </c>
      <c r="E185" s="46" t="s">
        <v>119</v>
      </c>
      <c r="F185" s="304"/>
      <c r="G185" s="834"/>
      <c r="H185" s="834"/>
      <c r="I185" s="835"/>
      <c r="J185" s="836"/>
      <c r="K185" s="837"/>
      <c r="L185" s="836"/>
      <c r="M185" s="836"/>
      <c r="N185" s="836"/>
      <c r="O185" s="834"/>
      <c r="P185" s="837"/>
      <c r="Q185" s="834"/>
      <c r="R185" s="834"/>
      <c r="S185" s="838"/>
      <c r="T185" s="837"/>
      <c r="U185" s="838"/>
      <c r="V185" s="838"/>
    </row>
    <row r="186" spans="2:25">
      <c r="B186" s="45" t="s">
        <v>18</v>
      </c>
      <c r="C186" s="46" t="s">
        <v>14</v>
      </c>
      <c r="D186" s="47">
        <v>90</v>
      </c>
      <c r="E186" s="46" t="s">
        <v>34</v>
      </c>
      <c r="F186" s="304"/>
      <c r="G186" s="834"/>
      <c r="H186" s="834"/>
      <c r="I186" s="835"/>
      <c r="J186" s="836"/>
      <c r="K186" s="837"/>
      <c r="L186" s="836"/>
      <c r="M186" s="836"/>
      <c r="N186" s="836"/>
      <c r="O186" s="834"/>
      <c r="P186" s="837"/>
      <c r="Q186" s="834"/>
      <c r="R186" s="834"/>
      <c r="S186" s="838"/>
      <c r="T186" s="837"/>
      <c r="U186" s="838"/>
      <c r="V186" s="838"/>
    </row>
    <row r="187" spans="2:25" s="66" customFormat="1" ht="15.6">
      <c r="B187" s="54" t="s">
        <v>18</v>
      </c>
      <c r="C187" s="55" t="s">
        <v>14</v>
      </c>
      <c r="D187" s="56" t="s">
        <v>122</v>
      </c>
      <c r="E187" s="57" t="s">
        <v>121</v>
      </c>
      <c r="F187" s="307"/>
      <c r="G187" s="839"/>
      <c r="H187" s="839"/>
      <c r="I187" s="840"/>
      <c r="J187" s="841"/>
      <c r="K187" s="842"/>
      <c r="L187" s="841"/>
      <c r="M187" s="841"/>
      <c r="N187" s="841"/>
      <c r="O187" s="839"/>
      <c r="P187" s="842"/>
      <c r="Q187" s="839"/>
      <c r="R187" s="839"/>
      <c r="S187" s="308"/>
      <c r="T187" s="842"/>
      <c r="U187" s="308"/>
      <c r="V187" s="308"/>
    </row>
    <row r="188" spans="2:25">
      <c r="B188" s="45" t="s">
        <v>18</v>
      </c>
      <c r="C188" s="46" t="s">
        <v>14</v>
      </c>
      <c r="D188" s="47">
        <v>100</v>
      </c>
      <c r="E188" s="46" t="s">
        <v>31</v>
      </c>
      <c r="F188" s="304"/>
      <c r="G188" s="834"/>
      <c r="H188" s="834"/>
      <c r="I188" s="835"/>
      <c r="J188" s="836"/>
      <c r="K188" s="837"/>
      <c r="L188" s="836"/>
      <c r="M188" s="836"/>
      <c r="N188" s="836"/>
      <c r="O188" s="834"/>
      <c r="P188" s="837"/>
      <c r="Q188" s="834"/>
      <c r="R188" s="834"/>
      <c r="S188" s="838"/>
      <c r="T188" s="837"/>
      <c r="U188" s="838"/>
      <c r="V188" s="838"/>
    </row>
    <row r="189" spans="2:25">
      <c r="B189" s="45" t="s">
        <v>18</v>
      </c>
      <c r="C189" s="46" t="s">
        <v>14</v>
      </c>
      <c r="D189" s="47">
        <v>100</v>
      </c>
      <c r="E189" s="46" t="s">
        <v>118</v>
      </c>
      <c r="F189" s="304"/>
      <c r="G189" s="834"/>
      <c r="H189" s="834"/>
      <c r="I189" s="835"/>
      <c r="J189" s="836"/>
      <c r="K189" s="837"/>
      <c r="L189" s="836"/>
      <c r="M189" s="836"/>
      <c r="N189" s="836"/>
      <c r="O189" s="834"/>
      <c r="P189" s="837"/>
      <c r="Q189" s="834"/>
      <c r="R189" s="834"/>
      <c r="S189" s="838"/>
      <c r="T189" s="837"/>
      <c r="U189" s="838"/>
      <c r="V189" s="838"/>
    </row>
    <row r="190" spans="2:25">
      <c r="B190" s="45" t="s">
        <v>18</v>
      </c>
      <c r="C190" s="46" t="s">
        <v>14</v>
      </c>
      <c r="D190" s="47">
        <v>100</v>
      </c>
      <c r="E190" s="46" t="s">
        <v>119</v>
      </c>
      <c r="F190" s="304"/>
      <c r="G190" s="834"/>
      <c r="H190" s="834"/>
      <c r="I190" s="835"/>
      <c r="J190" s="836"/>
      <c r="K190" s="837"/>
      <c r="L190" s="836"/>
      <c r="M190" s="836"/>
      <c r="N190" s="836"/>
      <c r="O190" s="834"/>
      <c r="P190" s="837"/>
      <c r="Q190" s="834"/>
      <c r="R190" s="834"/>
      <c r="S190" s="838"/>
      <c r="T190" s="837"/>
      <c r="U190" s="838"/>
      <c r="V190" s="838"/>
    </row>
    <row r="191" spans="2:25">
      <c r="B191" s="45" t="s">
        <v>18</v>
      </c>
      <c r="C191" s="46" t="s">
        <v>14</v>
      </c>
      <c r="D191" s="47">
        <v>100</v>
      </c>
      <c r="E191" s="46" t="s">
        <v>34</v>
      </c>
      <c r="F191" s="304"/>
      <c r="G191" s="834"/>
      <c r="H191" s="834"/>
      <c r="I191" s="835"/>
      <c r="J191" s="836"/>
      <c r="K191" s="837"/>
      <c r="L191" s="836"/>
      <c r="M191" s="836"/>
      <c r="N191" s="836"/>
      <c r="O191" s="834"/>
      <c r="P191" s="837"/>
      <c r="Q191" s="834"/>
      <c r="R191" s="834"/>
      <c r="S191" s="838"/>
      <c r="T191" s="837"/>
      <c r="U191" s="838"/>
      <c r="V191" s="838"/>
    </row>
    <row r="192" spans="2:25" s="66" customFormat="1" ht="15.6">
      <c r="B192" s="54" t="s">
        <v>18</v>
      </c>
      <c r="C192" s="55" t="s">
        <v>14</v>
      </c>
      <c r="D192" s="56" t="s">
        <v>123</v>
      </c>
      <c r="E192" s="57" t="s">
        <v>121</v>
      </c>
      <c r="F192" s="307"/>
      <c r="G192" s="839"/>
      <c r="H192" s="839"/>
      <c r="I192" s="840"/>
      <c r="J192" s="841"/>
      <c r="K192" s="842"/>
      <c r="L192" s="841"/>
      <c r="M192" s="841"/>
      <c r="N192" s="841"/>
      <c r="O192" s="839"/>
      <c r="P192" s="842"/>
      <c r="Q192" s="839"/>
      <c r="R192" s="839"/>
      <c r="S192" s="308"/>
      <c r="T192" s="842"/>
      <c r="U192" s="308"/>
      <c r="V192" s="308"/>
    </row>
    <row r="193" spans="2:26">
      <c r="B193" s="45" t="s">
        <v>18</v>
      </c>
      <c r="C193" s="46" t="s">
        <v>14</v>
      </c>
      <c r="D193" s="47">
        <v>110</v>
      </c>
      <c r="E193" s="46" t="s">
        <v>31</v>
      </c>
      <c r="F193" s="304"/>
      <c r="G193" s="834"/>
      <c r="H193" s="834"/>
      <c r="I193" s="835"/>
      <c r="J193" s="836"/>
      <c r="K193" s="837"/>
      <c r="L193" s="836"/>
      <c r="M193" s="836"/>
      <c r="N193" s="836"/>
      <c r="O193" s="834"/>
      <c r="P193" s="837"/>
      <c r="Q193" s="834"/>
      <c r="R193" s="834"/>
      <c r="S193" s="838"/>
      <c r="T193" s="837"/>
      <c r="U193" s="838"/>
      <c r="V193" s="838"/>
    </row>
    <row r="194" spans="2:26">
      <c r="B194" s="45" t="s">
        <v>18</v>
      </c>
      <c r="C194" s="46" t="s">
        <v>14</v>
      </c>
      <c r="D194" s="47">
        <v>110</v>
      </c>
      <c r="E194" s="46" t="s">
        <v>118</v>
      </c>
      <c r="F194" s="304"/>
      <c r="G194" s="834"/>
      <c r="H194" s="834"/>
      <c r="I194" s="835"/>
      <c r="J194" s="836"/>
      <c r="K194" s="837"/>
      <c r="L194" s="836"/>
      <c r="M194" s="836"/>
      <c r="N194" s="836"/>
      <c r="O194" s="834"/>
      <c r="P194" s="837"/>
      <c r="Q194" s="834"/>
      <c r="R194" s="834"/>
      <c r="S194" s="838"/>
      <c r="T194" s="837"/>
      <c r="U194" s="838"/>
      <c r="V194" s="838"/>
    </row>
    <row r="195" spans="2:26">
      <c r="B195" s="45" t="s">
        <v>18</v>
      </c>
      <c r="C195" s="46" t="s">
        <v>14</v>
      </c>
      <c r="D195" s="47">
        <v>110</v>
      </c>
      <c r="E195" s="46" t="s">
        <v>119</v>
      </c>
      <c r="F195" s="304"/>
      <c r="G195" s="834"/>
      <c r="H195" s="834"/>
      <c r="I195" s="835"/>
      <c r="J195" s="836"/>
      <c r="K195" s="837"/>
      <c r="L195" s="836"/>
      <c r="M195" s="836"/>
      <c r="N195" s="836"/>
      <c r="O195" s="834"/>
      <c r="P195" s="837"/>
      <c r="Q195" s="834"/>
      <c r="R195" s="834"/>
      <c r="S195" s="838"/>
      <c r="T195" s="837"/>
      <c r="U195" s="838"/>
      <c r="V195" s="838"/>
    </row>
    <row r="196" spans="2:26">
      <c r="B196" s="45" t="s">
        <v>18</v>
      </c>
      <c r="C196" s="46" t="s">
        <v>14</v>
      </c>
      <c r="D196" s="47">
        <v>110</v>
      </c>
      <c r="E196" s="46" t="s">
        <v>34</v>
      </c>
      <c r="F196" s="304"/>
      <c r="G196" s="834"/>
      <c r="H196" s="834"/>
      <c r="I196" s="835"/>
      <c r="J196" s="836"/>
      <c r="K196" s="837"/>
      <c r="L196" s="836"/>
      <c r="M196" s="836"/>
      <c r="N196" s="836"/>
      <c r="O196" s="834"/>
      <c r="P196" s="837"/>
      <c r="Q196" s="834"/>
      <c r="R196" s="834"/>
      <c r="S196" s="838"/>
      <c r="T196" s="837"/>
      <c r="U196" s="838"/>
      <c r="V196" s="838"/>
    </row>
    <row r="197" spans="2:26" s="66" customFormat="1" ht="15.6">
      <c r="B197" s="54" t="s">
        <v>18</v>
      </c>
      <c r="C197" s="55" t="s">
        <v>14</v>
      </c>
      <c r="D197" s="56" t="s">
        <v>124</v>
      </c>
      <c r="E197" s="57" t="s">
        <v>121</v>
      </c>
      <c r="F197" s="307"/>
      <c r="G197" s="839"/>
      <c r="H197" s="839"/>
      <c r="I197" s="840"/>
      <c r="J197" s="841"/>
      <c r="K197" s="842"/>
      <c r="L197" s="841"/>
      <c r="M197" s="841"/>
      <c r="N197" s="841"/>
      <c r="O197" s="839"/>
      <c r="P197" s="842"/>
      <c r="Q197" s="839"/>
      <c r="R197" s="839"/>
      <c r="S197" s="308"/>
      <c r="T197" s="842"/>
      <c r="U197" s="308"/>
      <c r="V197" s="308"/>
    </row>
    <row r="198" spans="2:26">
      <c r="B198" s="45" t="s">
        <v>18</v>
      </c>
      <c r="C198" s="46" t="s">
        <v>14</v>
      </c>
      <c r="D198" s="47">
        <v>120</v>
      </c>
      <c r="E198" s="46" t="s">
        <v>31</v>
      </c>
      <c r="F198" s="304">
        <v>10</v>
      </c>
      <c r="G198" s="834">
        <v>213164</v>
      </c>
      <c r="H198" s="834">
        <v>88113</v>
      </c>
      <c r="I198" s="835">
        <v>3.0210590266324922E-3</v>
      </c>
      <c r="J198" s="836">
        <v>121.3176574707031</v>
      </c>
      <c r="K198" s="837">
        <v>0.14926497638225561</v>
      </c>
      <c r="L198" s="836">
        <v>121.0139846801758</v>
      </c>
      <c r="M198" s="836">
        <v>121.5852813720703</v>
      </c>
      <c r="N198" s="836">
        <v>15.350601196289061</v>
      </c>
      <c r="O198" s="834">
        <v>136</v>
      </c>
      <c r="P198" s="837">
        <v>0.27908679842948908</v>
      </c>
      <c r="Q198" s="834">
        <v>136</v>
      </c>
      <c r="R198" s="834">
        <v>137</v>
      </c>
      <c r="S198" s="838">
        <v>0.50775706768035889</v>
      </c>
      <c r="T198" s="837">
        <v>5.1740841008722782E-3</v>
      </c>
      <c r="U198" s="838">
        <v>0.4987964928150177</v>
      </c>
      <c r="V198" s="838">
        <v>0.51983547210693359</v>
      </c>
    </row>
    <row r="199" spans="2:26">
      <c r="B199" s="45" t="s">
        <v>18</v>
      </c>
      <c r="C199" s="46" t="s">
        <v>14</v>
      </c>
      <c r="D199" s="47">
        <v>120</v>
      </c>
      <c r="E199" s="46" t="s">
        <v>118</v>
      </c>
      <c r="F199" s="304">
        <v>10</v>
      </c>
      <c r="G199" s="834">
        <v>16966</v>
      </c>
      <c r="H199" s="834">
        <v>6487</v>
      </c>
      <c r="I199" s="835">
        <v>2.2241452361428381E-4</v>
      </c>
      <c r="J199" s="836">
        <v>106.0209655761719</v>
      </c>
      <c r="K199" s="837">
        <v>0.65049433708190918</v>
      </c>
      <c r="L199" s="836">
        <v>104.5685348510742</v>
      </c>
      <c r="M199" s="836">
        <v>107.2680282592773</v>
      </c>
      <c r="N199" s="836">
        <v>15.385629653930661</v>
      </c>
      <c r="O199" s="834">
        <v>122</v>
      </c>
      <c r="P199" s="837">
        <v>0.97195601463317871</v>
      </c>
      <c r="Q199" s="834">
        <v>120</v>
      </c>
      <c r="R199" s="834">
        <v>124</v>
      </c>
      <c r="S199" s="838">
        <v>0.39278557896614069</v>
      </c>
      <c r="T199" s="837">
        <v>2.0463278517127041E-2</v>
      </c>
      <c r="U199" s="838">
        <v>0.35486817359924322</v>
      </c>
      <c r="V199" s="838">
        <v>0.44141414761543268</v>
      </c>
    </row>
    <row r="200" spans="2:26">
      <c r="B200" s="45" t="s">
        <v>18</v>
      </c>
      <c r="C200" s="46" t="s">
        <v>14</v>
      </c>
      <c r="D200" s="47">
        <v>120</v>
      </c>
      <c r="E200" s="46" t="s">
        <v>119</v>
      </c>
      <c r="F200" s="304">
        <v>10</v>
      </c>
      <c r="G200" s="834">
        <v>28867</v>
      </c>
      <c r="H200" s="834">
        <v>14809</v>
      </c>
      <c r="I200" s="835">
        <v>5.0774418737418309E-4</v>
      </c>
      <c r="J200" s="836">
        <v>91.986763000488281</v>
      </c>
      <c r="K200" s="837">
        <v>0.18846240639686579</v>
      </c>
      <c r="L200" s="836">
        <v>91.651268005371094</v>
      </c>
      <c r="M200" s="836">
        <v>92.392753601074219</v>
      </c>
      <c r="N200" s="836">
        <v>7.8721356391906738</v>
      </c>
      <c r="O200" s="834">
        <v>96</v>
      </c>
      <c r="P200" s="837">
        <v>0.51226168870925903</v>
      </c>
      <c r="Q200" s="834">
        <v>96</v>
      </c>
      <c r="R200" s="834">
        <v>97</v>
      </c>
      <c r="S200" s="838">
        <v>0.90512526035308838</v>
      </c>
      <c r="T200" s="837">
        <v>6.7969248630106449E-3</v>
      </c>
      <c r="U200" s="838">
        <v>0.89003437757492065</v>
      </c>
      <c r="V200" s="838">
        <v>0.91664105653762817</v>
      </c>
    </row>
    <row r="201" spans="2:26">
      <c r="B201" s="45" t="s">
        <v>18</v>
      </c>
      <c r="C201" s="46" t="s">
        <v>14</v>
      </c>
      <c r="D201" s="47">
        <v>120</v>
      </c>
      <c r="E201" s="46" t="s">
        <v>34</v>
      </c>
      <c r="F201" s="304">
        <v>10</v>
      </c>
      <c r="G201" s="834">
        <v>14660</v>
      </c>
      <c r="H201" s="834">
        <v>3214</v>
      </c>
      <c r="I201" s="835">
        <v>1.101958121004522E-4</v>
      </c>
      <c r="J201" s="836">
        <v>113.2570037841797</v>
      </c>
      <c r="K201" s="837">
        <v>0.96211951971054077</v>
      </c>
      <c r="L201" s="836">
        <v>111.53587341308589</v>
      </c>
      <c r="M201" s="836">
        <v>115.3296585083008</v>
      </c>
      <c r="N201" s="836">
        <v>18.855588912963871</v>
      </c>
      <c r="O201" s="834">
        <v>132</v>
      </c>
      <c r="P201" s="837">
        <v>1.5460255146026609</v>
      </c>
      <c r="Q201" s="834">
        <v>129</v>
      </c>
      <c r="R201" s="834">
        <v>134</v>
      </c>
      <c r="S201" s="838">
        <v>0.64156812429428101</v>
      </c>
      <c r="T201" s="837">
        <v>2.6147359982132912E-2</v>
      </c>
      <c r="U201" s="838">
        <v>0.59026914834976196</v>
      </c>
      <c r="V201" s="838">
        <v>0.69078946113586426</v>
      </c>
    </row>
    <row r="202" spans="2:26" s="66" customFormat="1" ht="15.6">
      <c r="B202" s="54" t="s">
        <v>18</v>
      </c>
      <c r="C202" s="55" t="s">
        <v>14</v>
      </c>
      <c r="D202" s="56" t="s">
        <v>125</v>
      </c>
      <c r="E202" s="57" t="s">
        <v>121</v>
      </c>
      <c r="F202" s="307">
        <v>10</v>
      </c>
      <c r="G202" s="839">
        <v>273657</v>
      </c>
      <c r="H202" s="839">
        <v>112623</v>
      </c>
      <c r="I202" s="840">
        <v>3.8614134149830598E-3</v>
      </c>
      <c r="J202" s="841">
        <v>116.3497772216797</v>
      </c>
      <c r="K202" s="842">
        <v>0.1597980409860611</v>
      </c>
      <c r="L202" s="841">
        <v>116.0500106811523</v>
      </c>
      <c r="M202" s="841">
        <v>116.68943786621089</v>
      </c>
      <c r="N202" s="841">
        <v>17.89029693603516</v>
      </c>
      <c r="O202" s="839">
        <v>134</v>
      </c>
      <c r="P202" s="842">
        <v>0.46568155288696289</v>
      </c>
      <c r="Q202" s="839">
        <v>133</v>
      </c>
      <c r="R202" s="839">
        <v>134</v>
      </c>
      <c r="S202" s="308">
        <v>0.55720412731170654</v>
      </c>
      <c r="T202" s="842">
        <v>4.5839818194508553E-3</v>
      </c>
      <c r="U202" s="308">
        <v>0.54885858297348022</v>
      </c>
      <c r="V202" s="308">
        <v>0.56714224815368652</v>
      </c>
    </row>
    <row r="203" spans="2:26">
      <c r="B203" s="45" t="s">
        <v>18</v>
      </c>
      <c r="C203" s="46" t="s">
        <v>14</v>
      </c>
      <c r="D203" s="47">
        <v>130</v>
      </c>
      <c r="E203" s="46" t="s">
        <v>31</v>
      </c>
      <c r="F203" s="304"/>
      <c r="G203" s="834"/>
      <c r="H203" s="834"/>
      <c r="I203" s="835"/>
      <c r="J203" s="836"/>
      <c r="K203" s="837"/>
      <c r="L203" s="836"/>
      <c r="M203" s="836"/>
      <c r="N203" s="836"/>
      <c r="O203" s="834"/>
      <c r="P203" s="837"/>
      <c r="Q203" s="834"/>
      <c r="R203" s="834"/>
      <c r="S203" s="838"/>
      <c r="T203" s="837"/>
      <c r="U203" s="838"/>
      <c r="V203" s="838"/>
    </row>
    <row r="204" spans="2:26">
      <c r="B204" s="45" t="s">
        <v>18</v>
      </c>
      <c r="C204" s="46" t="s">
        <v>14</v>
      </c>
      <c r="D204" s="47">
        <v>130</v>
      </c>
      <c r="E204" s="46" t="s">
        <v>118</v>
      </c>
      <c r="F204" s="304"/>
      <c r="G204" s="834"/>
      <c r="H204" s="834"/>
      <c r="I204" s="835"/>
      <c r="J204" s="836"/>
      <c r="K204" s="837"/>
      <c r="L204" s="836"/>
      <c r="M204" s="836"/>
      <c r="N204" s="836"/>
      <c r="O204" s="834"/>
      <c r="P204" s="837"/>
      <c r="Q204" s="834"/>
      <c r="R204" s="834"/>
      <c r="S204" s="838"/>
      <c r="T204" s="837"/>
      <c r="U204" s="838"/>
      <c r="V204" s="838"/>
    </row>
    <row r="205" spans="2:26">
      <c r="B205" s="45" t="s">
        <v>18</v>
      </c>
      <c r="C205" s="46" t="s">
        <v>14</v>
      </c>
      <c r="D205" s="47">
        <v>130</v>
      </c>
      <c r="E205" s="46" t="s">
        <v>119</v>
      </c>
      <c r="F205" s="304"/>
      <c r="G205" s="834"/>
      <c r="H205" s="834"/>
      <c r="I205" s="835"/>
      <c r="J205" s="836"/>
      <c r="K205" s="837"/>
      <c r="L205" s="836"/>
      <c r="M205" s="836"/>
      <c r="N205" s="836"/>
      <c r="O205" s="834"/>
      <c r="P205" s="837"/>
      <c r="Q205" s="834"/>
      <c r="R205" s="834"/>
      <c r="S205" s="838"/>
      <c r="T205" s="837"/>
      <c r="U205" s="838"/>
      <c r="V205" s="838"/>
    </row>
    <row r="206" spans="2:26">
      <c r="B206" s="45" t="s">
        <v>18</v>
      </c>
      <c r="C206" s="46" t="s">
        <v>14</v>
      </c>
      <c r="D206" s="47">
        <v>130</v>
      </c>
      <c r="E206" s="46" t="s">
        <v>34</v>
      </c>
      <c r="F206" s="304"/>
      <c r="G206" s="834"/>
      <c r="H206" s="834"/>
      <c r="I206" s="835"/>
      <c r="J206" s="836"/>
      <c r="K206" s="837"/>
      <c r="L206" s="836"/>
      <c r="M206" s="836"/>
      <c r="N206" s="836"/>
      <c r="O206" s="834"/>
      <c r="P206" s="837"/>
      <c r="Q206" s="834"/>
      <c r="R206" s="834"/>
      <c r="S206" s="838"/>
      <c r="T206" s="837"/>
      <c r="U206" s="838"/>
      <c r="V206" s="838"/>
    </row>
    <row r="207" spans="2:26" s="66" customFormat="1" ht="15.6">
      <c r="B207" s="54" t="s">
        <v>18</v>
      </c>
      <c r="C207" s="55" t="s">
        <v>14</v>
      </c>
      <c r="D207" s="56" t="s">
        <v>126</v>
      </c>
      <c r="E207" s="57" t="s">
        <v>121</v>
      </c>
      <c r="F207" s="307"/>
      <c r="G207" s="839"/>
      <c r="H207" s="839"/>
      <c r="I207" s="840"/>
      <c r="J207" s="841"/>
      <c r="K207" s="842"/>
      <c r="L207" s="841"/>
      <c r="M207" s="841"/>
      <c r="N207" s="841"/>
      <c r="O207" s="839"/>
      <c r="P207" s="842"/>
      <c r="Q207" s="839"/>
      <c r="R207" s="839"/>
      <c r="S207" s="308"/>
      <c r="T207" s="842"/>
      <c r="U207" s="308"/>
      <c r="V207" s="308"/>
    </row>
    <row r="208" spans="2:26" ht="15.6">
      <c r="B208" s="54" t="s">
        <v>18</v>
      </c>
      <c r="C208" s="55" t="s">
        <v>14</v>
      </c>
      <c r="D208" s="67" t="s">
        <v>127</v>
      </c>
      <c r="E208" s="68" t="s">
        <v>31</v>
      </c>
      <c r="F208" s="311">
        <v>10</v>
      </c>
      <c r="G208" s="843">
        <v>213164</v>
      </c>
      <c r="H208" s="843">
        <v>88113</v>
      </c>
      <c r="I208" s="844">
        <v>3.0210590266324922E-3</v>
      </c>
      <c r="J208" s="845">
        <v>121.3176574707031</v>
      </c>
      <c r="K208" s="842">
        <v>0.14926497638225561</v>
      </c>
      <c r="L208" s="845">
        <v>121.0139846801758</v>
      </c>
      <c r="M208" s="845">
        <v>121.5852813720703</v>
      </c>
      <c r="N208" s="845">
        <v>15.350601196289061</v>
      </c>
      <c r="O208" s="843">
        <v>136</v>
      </c>
      <c r="P208" s="842">
        <v>0.27908679842948908</v>
      </c>
      <c r="Q208" s="843">
        <v>136</v>
      </c>
      <c r="R208" s="843">
        <v>137</v>
      </c>
      <c r="S208" s="314">
        <v>0.50775706768035889</v>
      </c>
      <c r="T208" s="842">
        <v>5.1740841008722782E-3</v>
      </c>
      <c r="U208" s="314">
        <v>0.4987964928150177</v>
      </c>
      <c r="V208" s="314">
        <v>0.51983547210693359</v>
      </c>
      <c r="X208" s="66"/>
      <c r="Z208" s="66"/>
    </row>
    <row r="209" spans="2:26" ht="15.6">
      <c r="B209" s="54" t="s">
        <v>18</v>
      </c>
      <c r="C209" s="55" t="s">
        <v>14</v>
      </c>
      <c r="D209" s="67" t="s">
        <v>127</v>
      </c>
      <c r="E209" s="68" t="s">
        <v>118</v>
      </c>
      <c r="F209" s="311">
        <v>10</v>
      </c>
      <c r="G209" s="843">
        <v>16966</v>
      </c>
      <c r="H209" s="843">
        <v>6487</v>
      </c>
      <c r="I209" s="844">
        <v>2.2241452361428381E-4</v>
      </c>
      <c r="J209" s="845">
        <v>106.0209655761719</v>
      </c>
      <c r="K209" s="842">
        <v>0.65049433708190918</v>
      </c>
      <c r="L209" s="845">
        <v>104.5685348510742</v>
      </c>
      <c r="M209" s="845">
        <v>107.2680282592773</v>
      </c>
      <c r="N209" s="845">
        <v>15.385629653930661</v>
      </c>
      <c r="O209" s="843">
        <v>122</v>
      </c>
      <c r="P209" s="842">
        <v>0.97195601463317871</v>
      </c>
      <c r="Q209" s="843">
        <v>120</v>
      </c>
      <c r="R209" s="843">
        <v>124</v>
      </c>
      <c r="S209" s="314">
        <v>0.39278557896614069</v>
      </c>
      <c r="T209" s="842">
        <v>2.0463278517127041E-2</v>
      </c>
      <c r="U209" s="314">
        <v>0.35486817359924322</v>
      </c>
      <c r="V209" s="314">
        <v>0.44141414761543268</v>
      </c>
      <c r="X209" s="66"/>
      <c r="Z209" s="66"/>
    </row>
    <row r="210" spans="2:26" ht="15.6">
      <c r="B210" s="54" t="s">
        <v>18</v>
      </c>
      <c r="C210" s="55" t="s">
        <v>14</v>
      </c>
      <c r="D210" s="67" t="s">
        <v>127</v>
      </c>
      <c r="E210" s="68" t="s">
        <v>119</v>
      </c>
      <c r="F210" s="311">
        <v>10</v>
      </c>
      <c r="G210" s="843">
        <v>28867</v>
      </c>
      <c r="H210" s="843">
        <v>14809</v>
      </c>
      <c r="I210" s="844">
        <v>5.0774418737418309E-4</v>
      </c>
      <c r="J210" s="845">
        <v>91.986763000488281</v>
      </c>
      <c r="K210" s="842">
        <v>0.18846240639686579</v>
      </c>
      <c r="L210" s="845">
        <v>91.651268005371094</v>
      </c>
      <c r="M210" s="845">
        <v>92.392753601074219</v>
      </c>
      <c r="N210" s="845">
        <v>7.8721356391906738</v>
      </c>
      <c r="O210" s="843">
        <v>96</v>
      </c>
      <c r="P210" s="842">
        <v>0.51226168870925903</v>
      </c>
      <c r="Q210" s="843">
        <v>96</v>
      </c>
      <c r="R210" s="843">
        <v>97</v>
      </c>
      <c r="S210" s="314">
        <v>0.90512526035308838</v>
      </c>
      <c r="T210" s="842">
        <v>6.7969248630106449E-3</v>
      </c>
      <c r="U210" s="314">
        <v>0.89003437757492065</v>
      </c>
      <c r="V210" s="314">
        <v>0.91664105653762817</v>
      </c>
      <c r="X210" s="66"/>
      <c r="Z210" s="66"/>
    </row>
    <row r="211" spans="2:26" ht="15.6">
      <c r="B211" s="54" t="s">
        <v>18</v>
      </c>
      <c r="C211" s="55" t="s">
        <v>14</v>
      </c>
      <c r="D211" s="67" t="s">
        <v>127</v>
      </c>
      <c r="E211" s="68" t="s">
        <v>34</v>
      </c>
      <c r="F211" s="311">
        <v>10</v>
      </c>
      <c r="G211" s="843">
        <v>14660</v>
      </c>
      <c r="H211" s="843">
        <v>3214</v>
      </c>
      <c r="I211" s="844">
        <v>1.101958121004522E-4</v>
      </c>
      <c r="J211" s="845">
        <v>113.2570037841797</v>
      </c>
      <c r="K211" s="842">
        <v>0.96211951971054077</v>
      </c>
      <c r="L211" s="845">
        <v>111.53587341308589</v>
      </c>
      <c r="M211" s="845">
        <v>115.3296585083008</v>
      </c>
      <c r="N211" s="845">
        <v>18.855588912963871</v>
      </c>
      <c r="O211" s="843">
        <v>132</v>
      </c>
      <c r="P211" s="842">
        <v>1.5460255146026609</v>
      </c>
      <c r="Q211" s="843">
        <v>129</v>
      </c>
      <c r="R211" s="843">
        <v>134</v>
      </c>
      <c r="S211" s="314">
        <v>0.64156812429428101</v>
      </c>
      <c r="T211" s="842">
        <v>2.6147359982132912E-2</v>
      </c>
      <c r="U211" s="314">
        <v>0.59026914834976196</v>
      </c>
      <c r="V211" s="314">
        <v>0.69078946113586426</v>
      </c>
      <c r="X211" s="66"/>
      <c r="Z211" s="66"/>
    </row>
    <row r="212" spans="2:26" s="66" customFormat="1" ht="15.6">
      <c r="B212" s="76" t="s">
        <v>18</v>
      </c>
      <c r="C212" s="77" t="s">
        <v>128</v>
      </c>
      <c r="D212" s="78" t="s">
        <v>127</v>
      </c>
      <c r="E212" s="79" t="s">
        <v>121</v>
      </c>
      <c r="F212" s="315">
        <v>10</v>
      </c>
      <c r="G212" s="773">
        <v>273657</v>
      </c>
      <c r="H212" s="773">
        <v>112623</v>
      </c>
      <c r="I212" s="774">
        <v>3.8614134149830598E-3</v>
      </c>
      <c r="J212" s="846">
        <v>116.3497772216797</v>
      </c>
      <c r="K212" s="847">
        <v>0.1597980409860611</v>
      </c>
      <c r="L212" s="846">
        <v>116.0500106811523</v>
      </c>
      <c r="M212" s="846">
        <v>116.68943786621089</v>
      </c>
      <c r="N212" s="846">
        <v>17.89029693603516</v>
      </c>
      <c r="O212" s="848">
        <v>134</v>
      </c>
      <c r="P212" s="847">
        <v>0.46568155288696289</v>
      </c>
      <c r="Q212" s="848">
        <v>133</v>
      </c>
      <c r="R212" s="848">
        <v>134</v>
      </c>
      <c r="S212" s="318">
        <v>0.55720412731170654</v>
      </c>
      <c r="T212" s="847">
        <v>4.5839818194508553E-3</v>
      </c>
      <c r="U212" s="318">
        <v>0.54885858297348022</v>
      </c>
      <c r="V212" s="318">
        <v>0.56714224815368652</v>
      </c>
    </row>
    <row r="213" spans="2:26">
      <c r="B213" s="45" t="s">
        <v>18</v>
      </c>
      <c r="C213" s="46" t="s">
        <v>12</v>
      </c>
      <c r="D213" s="47">
        <v>60</v>
      </c>
      <c r="E213" s="46" t="s">
        <v>31</v>
      </c>
      <c r="F213" s="304"/>
      <c r="G213" s="834"/>
      <c r="H213" s="834"/>
      <c r="I213" s="835"/>
      <c r="J213" s="836"/>
      <c r="K213" s="837"/>
      <c r="L213" s="836"/>
      <c r="M213" s="836"/>
      <c r="N213" s="836"/>
      <c r="O213" s="834"/>
      <c r="P213" s="837"/>
      <c r="Q213" s="834"/>
      <c r="R213" s="834"/>
      <c r="S213" s="838"/>
      <c r="T213" s="837"/>
      <c r="U213" s="838"/>
      <c r="V213" s="838"/>
    </row>
    <row r="214" spans="2:26">
      <c r="B214" s="45" t="s">
        <v>18</v>
      </c>
      <c r="C214" s="46" t="s">
        <v>12</v>
      </c>
      <c r="D214" s="47">
        <v>60</v>
      </c>
      <c r="E214" s="46" t="s">
        <v>118</v>
      </c>
      <c r="F214" s="304"/>
      <c r="G214" s="834"/>
      <c r="H214" s="834"/>
      <c r="I214" s="835"/>
      <c r="J214" s="836"/>
      <c r="K214" s="837"/>
      <c r="L214" s="836"/>
      <c r="M214" s="836"/>
      <c r="N214" s="836"/>
      <c r="O214" s="834"/>
      <c r="P214" s="837"/>
      <c r="Q214" s="834"/>
      <c r="R214" s="834"/>
      <c r="S214" s="838"/>
      <c r="T214" s="837"/>
      <c r="U214" s="838"/>
      <c r="V214" s="838"/>
    </row>
    <row r="215" spans="2:26">
      <c r="B215" s="45" t="s">
        <v>18</v>
      </c>
      <c r="C215" s="46" t="s">
        <v>12</v>
      </c>
      <c r="D215" s="47">
        <v>60</v>
      </c>
      <c r="E215" s="46" t="s">
        <v>119</v>
      </c>
      <c r="F215" s="304"/>
      <c r="G215" s="834"/>
      <c r="H215" s="834"/>
      <c r="I215" s="835"/>
      <c r="J215" s="836"/>
      <c r="K215" s="837"/>
      <c r="L215" s="836"/>
      <c r="M215" s="836"/>
      <c r="N215" s="836"/>
      <c r="O215" s="834"/>
      <c r="P215" s="837"/>
      <c r="Q215" s="834"/>
      <c r="R215" s="834"/>
      <c r="S215" s="838"/>
      <c r="T215" s="837"/>
      <c r="U215" s="838"/>
      <c r="V215" s="838"/>
    </row>
    <row r="216" spans="2:26">
      <c r="B216" s="45" t="s">
        <v>18</v>
      </c>
      <c r="C216" s="46" t="s">
        <v>12</v>
      </c>
      <c r="D216" s="47">
        <v>60</v>
      </c>
      <c r="E216" s="46" t="s">
        <v>34</v>
      </c>
      <c r="F216" s="304"/>
      <c r="G216" s="834"/>
      <c r="H216" s="834"/>
      <c r="I216" s="835"/>
      <c r="J216" s="836"/>
      <c r="K216" s="837"/>
      <c r="L216" s="836"/>
      <c r="M216" s="836"/>
      <c r="N216" s="836"/>
      <c r="O216" s="834"/>
      <c r="P216" s="837"/>
      <c r="Q216" s="834"/>
      <c r="R216" s="834"/>
      <c r="S216" s="838"/>
      <c r="T216" s="837"/>
      <c r="U216" s="838"/>
      <c r="V216" s="838"/>
    </row>
    <row r="217" spans="2:26" ht="15.6">
      <c r="B217" s="54" t="s">
        <v>18</v>
      </c>
      <c r="C217" s="55" t="s">
        <v>12</v>
      </c>
      <c r="D217" s="56" t="s">
        <v>129</v>
      </c>
      <c r="E217" s="57" t="s">
        <v>121</v>
      </c>
      <c r="F217" s="307"/>
      <c r="G217" s="839"/>
      <c r="H217" s="839"/>
      <c r="I217" s="840"/>
      <c r="J217" s="841"/>
      <c r="K217" s="842"/>
      <c r="L217" s="841"/>
      <c r="M217" s="841"/>
      <c r="N217" s="841"/>
      <c r="O217" s="839"/>
      <c r="P217" s="842"/>
      <c r="Q217" s="839"/>
      <c r="R217" s="839"/>
      <c r="S217" s="308"/>
      <c r="T217" s="842"/>
      <c r="U217" s="308"/>
      <c r="V217" s="308"/>
      <c r="X217" s="66"/>
      <c r="Z217" s="66"/>
    </row>
    <row r="218" spans="2:26">
      <c r="B218" s="45" t="s">
        <v>18</v>
      </c>
      <c r="C218" s="46" t="s">
        <v>12</v>
      </c>
      <c r="D218" s="47">
        <v>70</v>
      </c>
      <c r="E218" s="46" t="s">
        <v>31</v>
      </c>
      <c r="F218" s="304"/>
      <c r="G218" s="834"/>
      <c r="H218" s="834"/>
      <c r="I218" s="835"/>
      <c r="J218" s="836"/>
      <c r="K218" s="837"/>
      <c r="L218" s="836"/>
      <c r="M218" s="836"/>
      <c r="N218" s="836"/>
      <c r="O218" s="834"/>
      <c r="P218" s="837"/>
      <c r="Q218" s="834"/>
      <c r="R218" s="834"/>
      <c r="S218" s="838"/>
      <c r="T218" s="837"/>
      <c r="U218" s="838"/>
      <c r="V218" s="838"/>
    </row>
    <row r="219" spans="2:26">
      <c r="B219" s="45" t="s">
        <v>18</v>
      </c>
      <c r="C219" s="46" t="s">
        <v>12</v>
      </c>
      <c r="D219" s="47">
        <v>70</v>
      </c>
      <c r="E219" s="46" t="s">
        <v>118</v>
      </c>
      <c r="F219" s="304"/>
      <c r="G219" s="834"/>
      <c r="H219" s="834"/>
      <c r="I219" s="835"/>
      <c r="J219" s="836"/>
      <c r="K219" s="837"/>
      <c r="L219" s="836"/>
      <c r="M219" s="836"/>
      <c r="N219" s="836"/>
      <c r="O219" s="834"/>
      <c r="P219" s="837"/>
      <c r="Q219" s="834"/>
      <c r="R219" s="834"/>
      <c r="S219" s="838"/>
      <c r="T219" s="837"/>
      <c r="U219" s="838"/>
      <c r="V219" s="838"/>
    </row>
    <row r="220" spans="2:26">
      <c r="B220" s="45" t="s">
        <v>18</v>
      </c>
      <c r="C220" s="46" t="s">
        <v>12</v>
      </c>
      <c r="D220" s="47">
        <v>70</v>
      </c>
      <c r="E220" s="46" t="s">
        <v>119</v>
      </c>
      <c r="F220" s="304"/>
      <c r="G220" s="834"/>
      <c r="H220" s="834"/>
      <c r="I220" s="835"/>
      <c r="J220" s="836"/>
      <c r="K220" s="837"/>
      <c r="L220" s="836"/>
      <c r="M220" s="836"/>
      <c r="N220" s="836"/>
      <c r="O220" s="834"/>
      <c r="P220" s="837"/>
      <c r="Q220" s="834"/>
      <c r="R220" s="834"/>
      <c r="S220" s="838"/>
      <c r="T220" s="837"/>
      <c r="U220" s="838"/>
      <c r="V220" s="838"/>
    </row>
    <row r="221" spans="2:26">
      <c r="B221" s="45" t="s">
        <v>18</v>
      </c>
      <c r="C221" s="46" t="s">
        <v>12</v>
      </c>
      <c r="D221" s="47">
        <v>70</v>
      </c>
      <c r="E221" s="46" t="s">
        <v>34</v>
      </c>
      <c r="F221" s="304"/>
      <c r="G221" s="834"/>
      <c r="H221" s="834"/>
      <c r="I221" s="835"/>
      <c r="J221" s="836"/>
      <c r="K221" s="837"/>
      <c r="L221" s="836"/>
      <c r="M221" s="836"/>
      <c r="N221" s="836"/>
      <c r="O221" s="834"/>
      <c r="P221" s="837"/>
      <c r="Q221" s="834"/>
      <c r="R221" s="834"/>
      <c r="S221" s="838"/>
      <c r="T221" s="837"/>
      <c r="U221" s="838"/>
      <c r="V221" s="838"/>
    </row>
    <row r="222" spans="2:26" ht="15.6">
      <c r="B222" s="54" t="s">
        <v>18</v>
      </c>
      <c r="C222" s="55" t="s">
        <v>12</v>
      </c>
      <c r="D222" s="56" t="s">
        <v>130</v>
      </c>
      <c r="E222" s="57" t="s">
        <v>121</v>
      </c>
      <c r="F222" s="307"/>
      <c r="G222" s="839"/>
      <c r="H222" s="839"/>
      <c r="I222" s="840"/>
      <c r="J222" s="841"/>
      <c r="K222" s="842"/>
      <c r="L222" s="841"/>
      <c r="M222" s="841"/>
      <c r="N222" s="841"/>
      <c r="O222" s="839"/>
      <c r="P222" s="842"/>
      <c r="Q222" s="839"/>
      <c r="R222" s="839"/>
      <c r="S222" s="308"/>
      <c r="T222" s="842"/>
      <c r="U222" s="308"/>
      <c r="V222" s="308"/>
      <c r="X222" s="66"/>
      <c r="Z222" s="66"/>
    </row>
    <row r="223" spans="2:26">
      <c r="B223" s="45" t="s">
        <v>18</v>
      </c>
      <c r="C223" s="46" t="s">
        <v>12</v>
      </c>
      <c r="D223" s="47">
        <v>80</v>
      </c>
      <c r="E223" s="46" t="s">
        <v>31</v>
      </c>
      <c r="F223" s="304"/>
      <c r="G223" s="834"/>
      <c r="H223" s="834"/>
      <c r="I223" s="835"/>
      <c r="J223" s="836"/>
      <c r="K223" s="837"/>
      <c r="L223" s="836"/>
      <c r="M223" s="836"/>
      <c r="N223" s="836"/>
      <c r="O223" s="834"/>
      <c r="P223" s="837"/>
      <c r="Q223" s="834"/>
      <c r="R223" s="834"/>
      <c r="S223" s="838"/>
      <c r="T223" s="837"/>
      <c r="U223" s="838"/>
      <c r="V223" s="838"/>
    </row>
    <row r="224" spans="2:26">
      <c r="B224" s="45" t="s">
        <v>18</v>
      </c>
      <c r="C224" s="46" t="s">
        <v>12</v>
      </c>
      <c r="D224" s="47">
        <v>80</v>
      </c>
      <c r="E224" s="46" t="s">
        <v>118</v>
      </c>
      <c r="F224" s="304"/>
      <c r="G224" s="834"/>
      <c r="H224" s="834"/>
      <c r="I224" s="835"/>
      <c r="J224" s="836"/>
      <c r="K224" s="837"/>
      <c r="L224" s="836"/>
      <c r="M224" s="836"/>
      <c r="N224" s="836"/>
      <c r="O224" s="834"/>
      <c r="P224" s="837"/>
      <c r="Q224" s="834"/>
      <c r="R224" s="834"/>
      <c r="S224" s="838"/>
      <c r="T224" s="837"/>
      <c r="U224" s="838"/>
      <c r="V224" s="838"/>
    </row>
    <row r="225" spans="2:26">
      <c r="B225" s="45" t="s">
        <v>18</v>
      </c>
      <c r="C225" s="46" t="s">
        <v>12</v>
      </c>
      <c r="D225" s="47">
        <v>80</v>
      </c>
      <c r="E225" s="46" t="s">
        <v>119</v>
      </c>
      <c r="F225" s="304"/>
      <c r="G225" s="834"/>
      <c r="H225" s="834"/>
      <c r="I225" s="835"/>
      <c r="J225" s="836"/>
      <c r="K225" s="837"/>
      <c r="L225" s="836"/>
      <c r="M225" s="836"/>
      <c r="N225" s="836"/>
      <c r="O225" s="834"/>
      <c r="P225" s="837"/>
      <c r="Q225" s="834"/>
      <c r="R225" s="834"/>
      <c r="S225" s="838"/>
      <c r="T225" s="837"/>
      <c r="U225" s="838"/>
      <c r="V225" s="838"/>
    </row>
    <row r="226" spans="2:26">
      <c r="B226" s="45" t="s">
        <v>18</v>
      </c>
      <c r="C226" s="46" t="s">
        <v>12</v>
      </c>
      <c r="D226" s="47">
        <v>80</v>
      </c>
      <c r="E226" s="46" t="s">
        <v>34</v>
      </c>
      <c r="F226" s="304"/>
      <c r="G226" s="834"/>
      <c r="H226" s="834"/>
      <c r="I226" s="835"/>
      <c r="J226" s="836"/>
      <c r="K226" s="837"/>
      <c r="L226" s="836"/>
      <c r="M226" s="836"/>
      <c r="N226" s="836"/>
      <c r="O226" s="834"/>
      <c r="P226" s="837"/>
      <c r="Q226" s="834"/>
      <c r="R226" s="834"/>
      <c r="S226" s="838"/>
      <c r="T226" s="837"/>
      <c r="U226" s="838"/>
      <c r="V226" s="838"/>
    </row>
    <row r="227" spans="2:26" ht="15.6">
      <c r="B227" s="54" t="s">
        <v>18</v>
      </c>
      <c r="C227" s="55" t="s">
        <v>12</v>
      </c>
      <c r="D227" s="56" t="s">
        <v>120</v>
      </c>
      <c r="E227" s="57" t="s">
        <v>121</v>
      </c>
      <c r="F227" s="307"/>
      <c r="G227" s="839"/>
      <c r="H227" s="839"/>
      <c r="I227" s="840"/>
      <c r="J227" s="841"/>
      <c r="K227" s="842"/>
      <c r="L227" s="841"/>
      <c r="M227" s="841"/>
      <c r="N227" s="841"/>
      <c r="O227" s="839"/>
      <c r="P227" s="842"/>
      <c r="Q227" s="839"/>
      <c r="R227" s="839"/>
      <c r="S227" s="308"/>
      <c r="T227" s="842"/>
      <c r="U227" s="308"/>
      <c r="V227" s="308"/>
      <c r="X227" s="66"/>
      <c r="Z227" s="66"/>
    </row>
    <row r="228" spans="2:26">
      <c r="B228" s="45" t="s">
        <v>18</v>
      </c>
      <c r="C228" s="46" t="s">
        <v>12</v>
      </c>
      <c r="D228" s="47">
        <v>90</v>
      </c>
      <c r="E228" s="46" t="s">
        <v>31</v>
      </c>
      <c r="F228" s="304">
        <v>29</v>
      </c>
      <c r="G228" s="834">
        <v>480457</v>
      </c>
      <c r="H228" s="834">
        <v>269639</v>
      </c>
      <c r="I228" s="835">
        <v>0.15940216937537741</v>
      </c>
      <c r="J228" s="836">
        <v>94.420257568359375</v>
      </c>
      <c r="K228" s="837">
        <v>9.125460684299469E-2</v>
      </c>
      <c r="L228" s="836">
        <v>94.230484008789063</v>
      </c>
      <c r="M228" s="836">
        <v>94.582847595214844</v>
      </c>
      <c r="N228" s="836">
        <v>15.130806922912599</v>
      </c>
      <c r="O228" s="834">
        <v>109</v>
      </c>
      <c r="P228" s="837">
        <v>0.17101529240608221</v>
      </c>
      <c r="Q228" s="834">
        <v>109</v>
      </c>
      <c r="R228" s="834">
        <v>110</v>
      </c>
      <c r="S228" s="838">
        <v>0.42637008428573608</v>
      </c>
      <c r="T228" s="837">
        <v>3.0123854521662001E-3</v>
      </c>
      <c r="U228" s="838">
        <v>0.42018827795982361</v>
      </c>
      <c r="V228" s="838">
        <v>0.43271744251251221</v>
      </c>
    </row>
    <row r="229" spans="2:26">
      <c r="B229" s="45" t="s">
        <v>18</v>
      </c>
      <c r="C229" s="46" t="s">
        <v>12</v>
      </c>
      <c r="D229" s="47">
        <v>90</v>
      </c>
      <c r="E229" s="46" t="s">
        <v>118</v>
      </c>
      <c r="F229" s="304">
        <v>29</v>
      </c>
      <c r="G229" s="834">
        <v>40143</v>
      </c>
      <c r="H229" s="834">
        <v>28032</v>
      </c>
      <c r="I229" s="835">
        <v>1.6571643733931048E-2</v>
      </c>
      <c r="J229" s="836">
        <v>86.645866394042969</v>
      </c>
      <c r="K229" s="837">
        <v>0.2285016477108002</v>
      </c>
      <c r="L229" s="836">
        <v>86.216865539550781</v>
      </c>
      <c r="M229" s="836">
        <v>87.109626770019531</v>
      </c>
      <c r="N229" s="836">
        <v>11.125650405883791</v>
      </c>
      <c r="O229" s="834">
        <v>94</v>
      </c>
      <c r="P229" s="837">
        <v>0.50819909572601318</v>
      </c>
      <c r="Q229" s="834">
        <v>94</v>
      </c>
      <c r="R229" s="834">
        <v>95</v>
      </c>
      <c r="S229" s="838">
        <v>0.68546658754348755</v>
      </c>
      <c r="T229" s="837">
        <v>8.6996825411915779E-3</v>
      </c>
      <c r="U229" s="838">
        <v>0.66919451951980591</v>
      </c>
      <c r="V229" s="838">
        <v>0.70161443948745728</v>
      </c>
    </row>
    <row r="230" spans="2:26">
      <c r="B230" s="45" t="s">
        <v>18</v>
      </c>
      <c r="C230" s="46" t="s">
        <v>12</v>
      </c>
      <c r="D230" s="47">
        <v>90</v>
      </c>
      <c r="E230" s="46" t="s">
        <v>119</v>
      </c>
      <c r="F230" s="304">
        <v>29</v>
      </c>
      <c r="G230" s="834">
        <v>39938</v>
      </c>
      <c r="H230" s="834">
        <v>30522</v>
      </c>
      <c r="I230" s="835">
        <v>1.8043654496241669E-2</v>
      </c>
      <c r="J230" s="836">
        <v>86.561004638671875</v>
      </c>
      <c r="K230" s="837">
        <v>0.12673421204090121</v>
      </c>
      <c r="L230" s="836">
        <v>86.324081420898438</v>
      </c>
      <c r="M230" s="836">
        <v>86.838783264160156</v>
      </c>
      <c r="N230" s="836">
        <v>7.6054821014404297</v>
      </c>
      <c r="O230" s="834">
        <v>92</v>
      </c>
      <c r="P230" s="837">
        <v>0.2400664687156677</v>
      </c>
      <c r="Q230" s="834">
        <v>92</v>
      </c>
      <c r="R230" s="834">
        <v>93</v>
      </c>
      <c r="S230" s="838">
        <v>0.68537449836730957</v>
      </c>
      <c r="T230" s="837">
        <v>8.1921583041548729E-3</v>
      </c>
      <c r="U230" s="838">
        <v>0.66858118772506714</v>
      </c>
      <c r="V230" s="838">
        <v>0.70183545351028442</v>
      </c>
    </row>
    <row r="231" spans="2:26">
      <c r="B231" s="45" t="s">
        <v>18</v>
      </c>
      <c r="C231" s="46" t="s">
        <v>12</v>
      </c>
      <c r="D231" s="47">
        <v>90</v>
      </c>
      <c r="E231" s="46" t="s">
        <v>34</v>
      </c>
      <c r="F231" s="304">
        <v>29</v>
      </c>
      <c r="G231" s="834">
        <v>17345</v>
      </c>
      <c r="H231" s="834">
        <v>6372</v>
      </c>
      <c r="I231" s="835">
        <v>3.7669277525686339E-3</v>
      </c>
      <c r="J231" s="836">
        <v>90.657249450683594</v>
      </c>
      <c r="K231" s="837">
        <v>0.63029050827026367</v>
      </c>
      <c r="L231" s="836">
        <v>89.436553955078125</v>
      </c>
      <c r="M231" s="836">
        <v>91.982383728027344</v>
      </c>
      <c r="N231" s="836">
        <v>16.777866363525391</v>
      </c>
      <c r="O231" s="834">
        <v>107</v>
      </c>
      <c r="P231" s="837">
        <v>1.1205902099609379</v>
      </c>
      <c r="Q231" s="834">
        <v>105</v>
      </c>
      <c r="R231" s="834">
        <v>109</v>
      </c>
      <c r="S231" s="838">
        <v>0.54221594333648682</v>
      </c>
      <c r="T231" s="837">
        <v>1.9355915486812592E-2</v>
      </c>
      <c r="U231" s="838">
        <v>0.50839269161224365</v>
      </c>
      <c r="V231" s="838">
        <v>0.5790143609046936</v>
      </c>
    </row>
    <row r="232" spans="2:26" ht="15.6">
      <c r="B232" s="54" t="s">
        <v>18</v>
      </c>
      <c r="C232" s="55" t="s">
        <v>12</v>
      </c>
      <c r="D232" s="56" t="s">
        <v>122</v>
      </c>
      <c r="E232" s="57" t="s">
        <v>121</v>
      </c>
      <c r="F232" s="307">
        <v>29</v>
      </c>
      <c r="G232" s="839">
        <v>577883</v>
      </c>
      <c r="H232" s="839">
        <v>334565</v>
      </c>
      <c r="I232" s="840">
        <v>0.19778438640320059</v>
      </c>
      <c r="J232" s="841">
        <v>92.980209350585938</v>
      </c>
      <c r="K232" s="842">
        <v>7.6117046177387238E-2</v>
      </c>
      <c r="L232" s="841">
        <v>92.840141296386719</v>
      </c>
      <c r="M232" s="841">
        <v>93.132942199707031</v>
      </c>
      <c r="N232" s="841">
        <v>14.64299201965332</v>
      </c>
      <c r="O232" s="839">
        <v>107</v>
      </c>
      <c r="P232" s="842">
        <v>9.9748425185680389E-2</v>
      </c>
      <c r="Q232" s="839">
        <v>107</v>
      </c>
      <c r="R232" s="839">
        <v>107</v>
      </c>
      <c r="S232" s="308">
        <v>0.47391387820243841</v>
      </c>
      <c r="T232" s="842">
        <v>2.5652179028838869E-3</v>
      </c>
      <c r="U232" s="308">
        <v>0.46834215521812439</v>
      </c>
      <c r="V232" s="308">
        <v>0.47858288884162897</v>
      </c>
      <c r="X232" s="66"/>
      <c r="Z232" s="66"/>
    </row>
    <row r="233" spans="2:26">
      <c r="B233" s="45" t="s">
        <v>18</v>
      </c>
      <c r="C233" s="46" t="s">
        <v>12</v>
      </c>
      <c r="D233" s="47">
        <v>100</v>
      </c>
      <c r="E233" s="46" t="s">
        <v>31</v>
      </c>
      <c r="F233" s="304"/>
      <c r="G233" s="834"/>
      <c r="H233" s="834"/>
      <c r="I233" s="835"/>
      <c r="J233" s="836"/>
      <c r="K233" s="837"/>
      <c r="L233" s="836"/>
      <c r="M233" s="836"/>
      <c r="N233" s="836"/>
      <c r="O233" s="834"/>
      <c r="P233" s="837"/>
      <c r="Q233" s="834"/>
      <c r="R233" s="834"/>
      <c r="S233" s="838"/>
      <c r="T233" s="837"/>
      <c r="U233" s="838"/>
      <c r="V233" s="838"/>
    </row>
    <row r="234" spans="2:26">
      <c r="B234" s="45" t="s">
        <v>18</v>
      </c>
      <c r="C234" s="46" t="s">
        <v>12</v>
      </c>
      <c r="D234" s="47">
        <v>100</v>
      </c>
      <c r="E234" s="46" t="s">
        <v>118</v>
      </c>
      <c r="F234" s="304"/>
      <c r="G234" s="834"/>
      <c r="H234" s="834"/>
      <c r="I234" s="835"/>
      <c r="J234" s="836"/>
      <c r="K234" s="837"/>
      <c r="L234" s="836"/>
      <c r="M234" s="836"/>
      <c r="N234" s="836"/>
      <c r="O234" s="834"/>
      <c r="P234" s="837"/>
      <c r="Q234" s="834"/>
      <c r="R234" s="834"/>
      <c r="S234" s="838"/>
      <c r="T234" s="837"/>
      <c r="U234" s="838"/>
      <c r="V234" s="838"/>
    </row>
    <row r="235" spans="2:26">
      <c r="B235" s="45" t="s">
        <v>18</v>
      </c>
      <c r="C235" s="46" t="s">
        <v>12</v>
      </c>
      <c r="D235" s="47">
        <v>100</v>
      </c>
      <c r="E235" s="46" t="s">
        <v>119</v>
      </c>
      <c r="F235" s="304"/>
      <c r="G235" s="834"/>
      <c r="H235" s="834"/>
      <c r="I235" s="835"/>
      <c r="J235" s="836"/>
      <c r="K235" s="837"/>
      <c r="L235" s="836"/>
      <c r="M235" s="836"/>
      <c r="N235" s="836"/>
      <c r="O235" s="834"/>
      <c r="P235" s="837"/>
      <c r="Q235" s="834"/>
      <c r="R235" s="834"/>
      <c r="S235" s="838"/>
      <c r="T235" s="837"/>
      <c r="U235" s="838"/>
      <c r="V235" s="838"/>
    </row>
    <row r="236" spans="2:26">
      <c r="B236" s="45" t="s">
        <v>18</v>
      </c>
      <c r="C236" s="46" t="s">
        <v>12</v>
      </c>
      <c r="D236" s="47">
        <v>100</v>
      </c>
      <c r="E236" s="46" t="s">
        <v>34</v>
      </c>
      <c r="F236" s="304"/>
      <c r="G236" s="834"/>
      <c r="H236" s="834"/>
      <c r="I236" s="835"/>
      <c r="J236" s="836"/>
      <c r="K236" s="837"/>
      <c r="L236" s="836"/>
      <c r="M236" s="836"/>
      <c r="N236" s="836"/>
      <c r="O236" s="834"/>
      <c r="P236" s="837"/>
      <c r="Q236" s="834"/>
      <c r="R236" s="834"/>
      <c r="S236" s="838"/>
      <c r="T236" s="837"/>
      <c r="U236" s="838"/>
      <c r="V236" s="838"/>
    </row>
    <row r="237" spans="2:26" ht="15.6">
      <c r="B237" s="54" t="s">
        <v>18</v>
      </c>
      <c r="C237" s="55" t="s">
        <v>12</v>
      </c>
      <c r="D237" s="56" t="s">
        <v>123</v>
      </c>
      <c r="E237" s="57" t="s">
        <v>121</v>
      </c>
      <c r="F237" s="307"/>
      <c r="G237" s="839"/>
      <c r="H237" s="839"/>
      <c r="I237" s="840"/>
      <c r="J237" s="841"/>
      <c r="K237" s="842"/>
      <c r="L237" s="841"/>
      <c r="M237" s="841"/>
      <c r="N237" s="841"/>
      <c r="O237" s="839"/>
      <c r="P237" s="842"/>
      <c r="Q237" s="839"/>
      <c r="R237" s="839"/>
      <c r="S237" s="308"/>
      <c r="T237" s="842"/>
      <c r="U237" s="308"/>
      <c r="V237" s="308"/>
      <c r="X237" s="66"/>
      <c r="Z237" s="66"/>
    </row>
    <row r="238" spans="2:26" ht="15.6">
      <c r="B238" s="54" t="s">
        <v>18</v>
      </c>
      <c r="C238" s="55" t="s">
        <v>12</v>
      </c>
      <c r="D238" s="67" t="s">
        <v>127</v>
      </c>
      <c r="E238" s="68" t="s">
        <v>31</v>
      </c>
      <c r="F238" s="311">
        <v>29</v>
      </c>
      <c r="G238" s="843">
        <v>480457</v>
      </c>
      <c r="H238" s="843">
        <v>269639</v>
      </c>
      <c r="I238" s="844">
        <v>0.15940216937537741</v>
      </c>
      <c r="J238" s="845">
        <v>94.420257568359375</v>
      </c>
      <c r="K238" s="842">
        <v>9.125460684299469E-2</v>
      </c>
      <c r="L238" s="845">
        <v>94.230484008789063</v>
      </c>
      <c r="M238" s="845">
        <v>94.582847595214844</v>
      </c>
      <c r="N238" s="845">
        <v>15.130806922912599</v>
      </c>
      <c r="O238" s="843">
        <v>109</v>
      </c>
      <c r="P238" s="842">
        <v>0.17101529240608221</v>
      </c>
      <c r="Q238" s="843">
        <v>109</v>
      </c>
      <c r="R238" s="843">
        <v>110</v>
      </c>
      <c r="S238" s="314">
        <v>0.42637008428573608</v>
      </c>
      <c r="T238" s="842">
        <v>3.0123854521662001E-3</v>
      </c>
      <c r="U238" s="314">
        <v>0.42018827795982361</v>
      </c>
      <c r="V238" s="314">
        <v>0.43271744251251221</v>
      </c>
      <c r="X238" s="66"/>
      <c r="Z238" s="66"/>
    </row>
    <row r="239" spans="2:26" ht="15.6">
      <c r="B239" s="54" t="s">
        <v>18</v>
      </c>
      <c r="C239" s="55" t="s">
        <v>12</v>
      </c>
      <c r="D239" s="67" t="s">
        <v>127</v>
      </c>
      <c r="E239" s="68" t="s">
        <v>118</v>
      </c>
      <c r="F239" s="311">
        <v>29</v>
      </c>
      <c r="G239" s="843">
        <v>40143</v>
      </c>
      <c r="H239" s="843">
        <v>28032</v>
      </c>
      <c r="I239" s="844">
        <v>1.6571643733931048E-2</v>
      </c>
      <c r="J239" s="845">
        <v>86.645866394042969</v>
      </c>
      <c r="K239" s="842">
        <v>0.2285016477108002</v>
      </c>
      <c r="L239" s="845">
        <v>86.216865539550781</v>
      </c>
      <c r="M239" s="845">
        <v>87.109626770019531</v>
      </c>
      <c r="N239" s="845">
        <v>11.125650405883791</v>
      </c>
      <c r="O239" s="843">
        <v>94</v>
      </c>
      <c r="P239" s="842">
        <v>0.50819909572601318</v>
      </c>
      <c r="Q239" s="843">
        <v>94</v>
      </c>
      <c r="R239" s="843">
        <v>95</v>
      </c>
      <c r="S239" s="314">
        <v>0.68546658754348755</v>
      </c>
      <c r="T239" s="842">
        <v>8.6996825411915779E-3</v>
      </c>
      <c r="U239" s="314">
        <v>0.66919451951980591</v>
      </c>
      <c r="V239" s="314">
        <v>0.70161443948745728</v>
      </c>
      <c r="X239" s="66"/>
      <c r="Z239" s="66"/>
    </row>
    <row r="240" spans="2:26" ht="15.6">
      <c r="B240" s="54" t="s">
        <v>18</v>
      </c>
      <c r="C240" s="55" t="s">
        <v>12</v>
      </c>
      <c r="D240" s="67" t="s">
        <v>127</v>
      </c>
      <c r="E240" s="68" t="s">
        <v>119</v>
      </c>
      <c r="F240" s="311">
        <v>29</v>
      </c>
      <c r="G240" s="843">
        <v>39938</v>
      </c>
      <c r="H240" s="843">
        <v>30522</v>
      </c>
      <c r="I240" s="844">
        <v>1.8043654496241669E-2</v>
      </c>
      <c r="J240" s="845">
        <v>86.561004638671875</v>
      </c>
      <c r="K240" s="842">
        <v>0.12673421204090121</v>
      </c>
      <c r="L240" s="845">
        <v>86.324081420898438</v>
      </c>
      <c r="M240" s="845">
        <v>86.838783264160156</v>
      </c>
      <c r="N240" s="845">
        <v>7.6054821014404297</v>
      </c>
      <c r="O240" s="843">
        <v>92</v>
      </c>
      <c r="P240" s="842">
        <v>0.2400664687156677</v>
      </c>
      <c r="Q240" s="843">
        <v>92</v>
      </c>
      <c r="R240" s="843">
        <v>93</v>
      </c>
      <c r="S240" s="314">
        <v>0.68537449836730957</v>
      </c>
      <c r="T240" s="842">
        <v>8.1921583041548729E-3</v>
      </c>
      <c r="U240" s="314">
        <v>0.66858118772506714</v>
      </c>
      <c r="V240" s="314">
        <v>0.70183545351028442</v>
      </c>
      <c r="X240" s="66"/>
      <c r="Z240" s="66"/>
    </row>
    <row r="241" spans="2:26" ht="15.6">
      <c r="B241" s="54" t="s">
        <v>18</v>
      </c>
      <c r="C241" s="55" t="s">
        <v>12</v>
      </c>
      <c r="D241" s="67" t="s">
        <v>127</v>
      </c>
      <c r="E241" s="68" t="s">
        <v>34</v>
      </c>
      <c r="F241" s="311">
        <v>29</v>
      </c>
      <c r="G241" s="843">
        <v>17345</v>
      </c>
      <c r="H241" s="843">
        <v>6372</v>
      </c>
      <c r="I241" s="844">
        <v>3.7669277525686339E-3</v>
      </c>
      <c r="J241" s="845">
        <v>90.657249450683594</v>
      </c>
      <c r="K241" s="842">
        <v>0.63029050827026367</v>
      </c>
      <c r="L241" s="845">
        <v>89.436553955078125</v>
      </c>
      <c r="M241" s="845">
        <v>91.982383728027344</v>
      </c>
      <c r="N241" s="845">
        <v>16.777866363525391</v>
      </c>
      <c r="O241" s="843">
        <v>107</v>
      </c>
      <c r="P241" s="842">
        <v>1.1205902099609379</v>
      </c>
      <c r="Q241" s="843">
        <v>105</v>
      </c>
      <c r="R241" s="843">
        <v>109</v>
      </c>
      <c r="S241" s="314">
        <v>0.54221594333648682</v>
      </c>
      <c r="T241" s="842">
        <v>1.9355915486812592E-2</v>
      </c>
      <c r="U241" s="314">
        <v>0.50839269161224365</v>
      </c>
      <c r="V241" s="314">
        <v>0.5790143609046936</v>
      </c>
      <c r="X241" s="66"/>
      <c r="Z241" s="66"/>
    </row>
    <row r="242" spans="2:26" ht="15.6">
      <c r="B242" s="76" t="s">
        <v>18</v>
      </c>
      <c r="C242" s="77" t="s">
        <v>131</v>
      </c>
      <c r="D242" s="78" t="s">
        <v>127</v>
      </c>
      <c r="E242" s="79" t="s">
        <v>121</v>
      </c>
      <c r="F242" s="315">
        <v>29</v>
      </c>
      <c r="G242" s="773">
        <v>577883</v>
      </c>
      <c r="H242" s="773">
        <v>334565</v>
      </c>
      <c r="I242" s="774">
        <v>0.19778438640320059</v>
      </c>
      <c r="J242" s="846">
        <v>92.980209350585938</v>
      </c>
      <c r="K242" s="847">
        <v>7.6117046177387238E-2</v>
      </c>
      <c r="L242" s="846">
        <v>92.840141296386719</v>
      </c>
      <c r="M242" s="846">
        <v>93.132942199707031</v>
      </c>
      <c r="N242" s="846">
        <v>14.64299201965332</v>
      </c>
      <c r="O242" s="848">
        <v>107</v>
      </c>
      <c r="P242" s="847">
        <v>9.9748425185680389E-2</v>
      </c>
      <c r="Q242" s="848">
        <v>107</v>
      </c>
      <c r="R242" s="848">
        <v>107</v>
      </c>
      <c r="S242" s="318">
        <v>0.47391387820243841</v>
      </c>
      <c r="T242" s="847">
        <v>2.5652179028838869E-3</v>
      </c>
      <c r="U242" s="318">
        <v>0.46834215521812439</v>
      </c>
      <c r="V242" s="318">
        <v>0.47858288884162897</v>
      </c>
      <c r="X242" s="66"/>
      <c r="Z242" s="66"/>
    </row>
    <row r="243" spans="2:26">
      <c r="B243" s="45" t="s">
        <v>18</v>
      </c>
      <c r="C243" s="46" t="s">
        <v>10</v>
      </c>
      <c r="D243" s="47">
        <v>30</v>
      </c>
      <c r="E243" s="46" t="s">
        <v>31</v>
      </c>
      <c r="F243" s="304">
        <v>19</v>
      </c>
      <c r="G243" s="834">
        <v>344216</v>
      </c>
      <c r="H243" s="834">
        <v>182712</v>
      </c>
      <c r="I243" s="835">
        <v>0.1410163932284931</v>
      </c>
      <c r="J243" s="836">
        <v>35.258735656738281</v>
      </c>
      <c r="K243" s="837">
        <v>7.3948957026004791E-2</v>
      </c>
      <c r="L243" s="836">
        <v>35.113758087158203</v>
      </c>
      <c r="M243" s="836">
        <v>35.408363342285163</v>
      </c>
      <c r="N243" s="836">
        <v>10.51383686065674</v>
      </c>
      <c r="O243" s="834">
        <v>46</v>
      </c>
      <c r="P243" s="837">
        <v>9.9748425185680389E-2</v>
      </c>
      <c r="Q243" s="834">
        <v>46</v>
      </c>
      <c r="R243" s="834">
        <v>46</v>
      </c>
      <c r="S243" s="838">
        <v>0.32145124673843378</v>
      </c>
      <c r="T243" s="837">
        <v>3.3901375718414779E-3</v>
      </c>
      <c r="U243" s="838">
        <v>0.31451058387756348</v>
      </c>
      <c r="V243" s="838">
        <v>0.32767155766487122</v>
      </c>
    </row>
    <row r="244" spans="2:26">
      <c r="B244" s="45" t="s">
        <v>18</v>
      </c>
      <c r="C244" s="46" t="s">
        <v>10</v>
      </c>
      <c r="D244" s="47">
        <v>30</v>
      </c>
      <c r="E244" s="46" t="s">
        <v>118</v>
      </c>
      <c r="F244" s="304">
        <v>19</v>
      </c>
      <c r="G244" s="834">
        <v>77506</v>
      </c>
      <c r="H244" s="834">
        <v>45311</v>
      </c>
      <c r="I244" s="835">
        <v>3.4970849604641488E-2</v>
      </c>
      <c r="J244" s="836">
        <v>35.794288635253913</v>
      </c>
      <c r="K244" s="837">
        <v>0.15228395164012909</v>
      </c>
      <c r="L244" s="836">
        <v>35.529270172119141</v>
      </c>
      <c r="M244" s="836">
        <v>36.121326446533203</v>
      </c>
      <c r="N244" s="836">
        <v>9.8757762908935547</v>
      </c>
      <c r="O244" s="834">
        <v>46</v>
      </c>
      <c r="P244" s="837">
        <v>0.26405230164527888</v>
      </c>
      <c r="Q244" s="834">
        <v>45</v>
      </c>
      <c r="R244" s="834">
        <v>46</v>
      </c>
      <c r="S244" s="838">
        <v>0.29012823104858398</v>
      </c>
      <c r="T244" s="837">
        <v>7.155462633818388E-3</v>
      </c>
      <c r="U244" s="838">
        <v>0.27442431449890142</v>
      </c>
      <c r="V244" s="838">
        <v>0.30144736170768738</v>
      </c>
    </row>
    <row r="245" spans="2:26">
      <c r="B245" s="45" t="s">
        <v>18</v>
      </c>
      <c r="C245" s="46" t="s">
        <v>10</v>
      </c>
      <c r="D245" s="47">
        <v>30</v>
      </c>
      <c r="E245" s="46" t="s">
        <v>119</v>
      </c>
      <c r="F245" s="304">
        <v>19</v>
      </c>
      <c r="G245" s="834">
        <v>12366</v>
      </c>
      <c r="H245" s="834">
        <v>9604</v>
      </c>
      <c r="I245" s="835">
        <v>7.4123293067269698E-3</v>
      </c>
      <c r="J245" s="836">
        <v>30.582674026489261</v>
      </c>
      <c r="K245" s="837">
        <v>0.3106873631477356</v>
      </c>
      <c r="L245" s="836">
        <v>29.959737777709961</v>
      </c>
      <c r="M245" s="836">
        <v>31.17645263671875</v>
      </c>
      <c r="N245" s="836">
        <v>10.02062320709229</v>
      </c>
      <c r="O245" s="834">
        <v>41</v>
      </c>
      <c r="P245" s="837">
        <v>0.58108806610107422</v>
      </c>
      <c r="Q245" s="834">
        <v>40</v>
      </c>
      <c r="R245" s="834">
        <v>42</v>
      </c>
      <c r="S245" s="838">
        <v>0.49375259876251221</v>
      </c>
      <c r="T245" s="837">
        <v>1.607577875256538E-2</v>
      </c>
      <c r="U245" s="838">
        <v>0.46278733015060419</v>
      </c>
      <c r="V245" s="838">
        <v>0.52207273244857788</v>
      </c>
    </row>
    <row r="246" spans="2:26">
      <c r="B246" s="45" t="s">
        <v>18</v>
      </c>
      <c r="C246" s="46" t="s">
        <v>10</v>
      </c>
      <c r="D246" s="47">
        <v>30</v>
      </c>
      <c r="E246" s="46" t="s">
        <v>34</v>
      </c>
      <c r="F246" s="304">
        <v>19</v>
      </c>
      <c r="G246" s="834">
        <v>32540</v>
      </c>
      <c r="H246" s="834">
        <v>17781</v>
      </c>
      <c r="I246" s="835">
        <v>1.3723304514111981E-2</v>
      </c>
      <c r="J246" s="836">
        <v>31.332771301269531</v>
      </c>
      <c r="K246" s="837">
        <v>0.25772732496261602</v>
      </c>
      <c r="L246" s="836">
        <v>30.909246444702148</v>
      </c>
      <c r="M246" s="836">
        <v>31.847478866577148</v>
      </c>
      <c r="N246" s="836">
        <v>9.9617233276367188</v>
      </c>
      <c r="O246" s="834">
        <v>42</v>
      </c>
      <c r="P246" s="837">
        <v>0.53118216991424561</v>
      </c>
      <c r="Q246" s="834">
        <v>41</v>
      </c>
      <c r="R246" s="834">
        <v>43</v>
      </c>
      <c r="S246" s="838">
        <v>0.52876663208007813</v>
      </c>
      <c r="T246" s="837">
        <v>1.2270994484424589E-2</v>
      </c>
      <c r="U246" s="838">
        <v>0.50076872110366821</v>
      </c>
      <c r="V246" s="838">
        <v>0.55125200748443604</v>
      </c>
    </row>
    <row r="247" spans="2:26" ht="15.6">
      <c r="B247" s="54" t="s">
        <v>18</v>
      </c>
      <c r="C247" s="55" t="s">
        <v>10</v>
      </c>
      <c r="D247" s="56" t="s">
        <v>132</v>
      </c>
      <c r="E247" s="57" t="s">
        <v>121</v>
      </c>
      <c r="F247" s="307">
        <v>19</v>
      </c>
      <c r="G247" s="839">
        <v>466628</v>
      </c>
      <c r="H247" s="839">
        <v>255408</v>
      </c>
      <c r="I247" s="840">
        <v>0.19712288461390071</v>
      </c>
      <c r="J247" s="841">
        <v>34.904594421386719</v>
      </c>
      <c r="K247" s="864">
        <v>6.0467984527349472E-2</v>
      </c>
      <c r="L247" s="841">
        <v>34.785884857177727</v>
      </c>
      <c r="M247" s="841">
        <v>35.020092010498047</v>
      </c>
      <c r="N247" s="841">
        <v>10.4348258972168</v>
      </c>
      <c r="O247" s="839">
        <v>45</v>
      </c>
      <c r="P247" s="864">
        <v>0.38092058897018433</v>
      </c>
      <c r="Q247" s="839">
        <v>45</v>
      </c>
      <c r="R247" s="839">
        <v>46</v>
      </c>
      <c r="S247" s="308">
        <v>0.33680620789527888</v>
      </c>
      <c r="T247" s="864">
        <v>2.7657051105052228E-3</v>
      </c>
      <c r="U247" s="308">
        <v>0.33136934041976929</v>
      </c>
      <c r="V247" s="308">
        <v>0.34170463681221008</v>
      </c>
      <c r="X247" s="66"/>
      <c r="Z247" s="66"/>
    </row>
    <row r="248" spans="2:26">
      <c r="B248" s="45" t="s">
        <v>18</v>
      </c>
      <c r="C248" s="46" t="s">
        <v>10</v>
      </c>
      <c r="D248" s="47">
        <v>50</v>
      </c>
      <c r="E248" s="46" t="s">
        <v>31</v>
      </c>
      <c r="F248" s="304">
        <v>20</v>
      </c>
      <c r="G248" s="834">
        <v>693734</v>
      </c>
      <c r="H248" s="834">
        <v>260559</v>
      </c>
      <c r="I248" s="835">
        <v>0.19104347430174479</v>
      </c>
      <c r="J248" s="836">
        <v>46.500091552734382</v>
      </c>
      <c r="K248" s="837">
        <v>9.1243915259838104E-2</v>
      </c>
      <c r="L248" s="836">
        <v>46.316902160644531</v>
      </c>
      <c r="M248" s="836">
        <v>46.680446624755859</v>
      </c>
      <c r="N248" s="836">
        <v>13.971462249755859</v>
      </c>
      <c r="O248" s="834">
        <v>60</v>
      </c>
      <c r="P248" s="837">
        <v>0</v>
      </c>
      <c r="Q248" s="834">
        <v>60</v>
      </c>
      <c r="R248" s="834">
        <v>60</v>
      </c>
      <c r="S248" s="838">
        <v>0.64890486001968384</v>
      </c>
      <c r="T248" s="837">
        <v>3.0192586127668619E-3</v>
      </c>
      <c r="U248" s="838">
        <v>0.64349246025085449</v>
      </c>
      <c r="V248" s="838">
        <v>0.65500545501708984</v>
      </c>
    </row>
    <row r="249" spans="2:26">
      <c r="B249" s="45" t="s">
        <v>18</v>
      </c>
      <c r="C249" s="46" t="s">
        <v>10</v>
      </c>
      <c r="D249" s="47">
        <v>50</v>
      </c>
      <c r="E249" s="46" t="s">
        <v>118</v>
      </c>
      <c r="F249" s="304">
        <v>20</v>
      </c>
      <c r="G249" s="834">
        <v>174451</v>
      </c>
      <c r="H249" s="834">
        <v>66297</v>
      </c>
      <c r="I249" s="835">
        <v>4.8609375587548763E-2</v>
      </c>
      <c r="J249" s="836">
        <v>48.369384765625</v>
      </c>
      <c r="K249" s="837">
        <v>0.17293310165405271</v>
      </c>
      <c r="L249" s="836">
        <v>48.006587982177727</v>
      </c>
      <c r="M249" s="836">
        <v>48.685863494873047</v>
      </c>
      <c r="N249" s="836">
        <v>13.91656017303467</v>
      </c>
      <c r="O249" s="834">
        <v>62</v>
      </c>
      <c r="P249" s="837">
        <v>0.38039255142211909</v>
      </c>
      <c r="Q249" s="834">
        <v>61</v>
      </c>
      <c r="R249" s="834">
        <v>63</v>
      </c>
      <c r="S249" s="838">
        <v>0.57995080947875977</v>
      </c>
      <c r="T249" s="837">
        <v>6.0819275677204132E-3</v>
      </c>
      <c r="U249" s="838">
        <v>0.56837350130081177</v>
      </c>
      <c r="V249" s="838">
        <v>0.59233748912811279</v>
      </c>
    </row>
    <row r="250" spans="2:26">
      <c r="B250" s="45" t="s">
        <v>18</v>
      </c>
      <c r="C250" s="46" t="s">
        <v>10</v>
      </c>
      <c r="D250" s="47">
        <v>50</v>
      </c>
      <c r="E250" s="46" t="s">
        <v>119</v>
      </c>
      <c r="F250" s="304">
        <v>20</v>
      </c>
      <c r="G250" s="834">
        <v>32719</v>
      </c>
      <c r="H250" s="834">
        <v>16018</v>
      </c>
      <c r="I250" s="835">
        <v>1.1744497127426571E-2</v>
      </c>
      <c r="J250" s="836">
        <v>40.297603607177727</v>
      </c>
      <c r="K250" s="837">
        <v>0.35208424925804138</v>
      </c>
      <c r="L250" s="836">
        <v>39.649356842041023</v>
      </c>
      <c r="M250" s="836">
        <v>41.069805145263672</v>
      </c>
      <c r="N250" s="836">
        <v>14.02012920379639</v>
      </c>
      <c r="O250" s="834">
        <v>54</v>
      </c>
      <c r="P250" s="837">
        <v>0.62413758039474487</v>
      </c>
      <c r="Q250" s="834">
        <v>53</v>
      </c>
      <c r="R250" s="834">
        <v>55</v>
      </c>
      <c r="S250" s="838">
        <v>0.78149580955505371</v>
      </c>
      <c r="T250" s="837">
        <v>9.8711326718330383E-3</v>
      </c>
      <c r="U250" s="838">
        <v>0.76050519943237305</v>
      </c>
      <c r="V250" s="838">
        <v>0.7988702654838562</v>
      </c>
    </row>
    <row r="251" spans="2:26">
      <c r="B251" s="45" t="s">
        <v>18</v>
      </c>
      <c r="C251" s="46" t="s">
        <v>10</v>
      </c>
      <c r="D251" s="47">
        <v>50</v>
      </c>
      <c r="E251" s="46" t="s">
        <v>34</v>
      </c>
      <c r="F251" s="304">
        <v>20</v>
      </c>
      <c r="G251" s="834">
        <v>69163</v>
      </c>
      <c r="H251" s="834">
        <v>24183</v>
      </c>
      <c r="I251" s="835">
        <v>1.7731126528241489E-2</v>
      </c>
      <c r="J251" s="836">
        <v>43.448329925537109</v>
      </c>
      <c r="K251" s="837">
        <v>0.21304954588413241</v>
      </c>
      <c r="L251" s="836">
        <v>43.007205963134773</v>
      </c>
      <c r="M251" s="836">
        <v>43.876457214355469</v>
      </c>
      <c r="N251" s="836">
        <v>11.40836238861084</v>
      </c>
      <c r="O251" s="834">
        <v>55</v>
      </c>
      <c r="P251" s="837">
        <v>0.49821287393569952</v>
      </c>
      <c r="Q251" s="834">
        <v>54</v>
      </c>
      <c r="R251" s="834">
        <v>56</v>
      </c>
      <c r="S251" s="838">
        <v>0.75424885749816895</v>
      </c>
      <c r="T251" s="837">
        <v>8.7748775258660316E-3</v>
      </c>
      <c r="U251" s="838">
        <v>0.7386932373046875</v>
      </c>
      <c r="V251" s="838">
        <v>0.77207487821578979</v>
      </c>
    </row>
    <row r="252" spans="2:26" ht="15.6">
      <c r="B252" s="54" t="s">
        <v>18</v>
      </c>
      <c r="C252" s="55" t="s">
        <v>10</v>
      </c>
      <c r="D252" s="56" t="s">
        <v>133</v>
      </c>
      <c r="E252" s="57" t="s">
        <v>121</v>
      </c>
      <c r="F252" s="307">
        <v>20</v>
      </c>
      <c r="G252" s="839">
        <v>970067</v>
      </c>
      <c r="H252" s="839">
        <v>367057</v>
      </c>
      <c r="I252" s="840">
        <v>0.26912847089165259</v>
      </c>
      <c r="J252" s="841">
        <v>46.365985870361328</v>
      </c>
      <c r="K252" s="864">
        <v>7.5567774474620819E-2</v>
      </c>
      <c r="L252" s="841">
        <v>46.215278625488281</v>
      </c>
      <c r="M252" s="841">
        <v>46.512233734130859</v>
      </c>
      <c r="N252" s="841">
        <v>13.914180755615231</v>
      </c>
      <c r="O252" s="839">
        <v>60</v>
      </c>
      <c r="P252" s="864">
        <v>0</v>
      </c>
      <c r="Q252" s="839">
        <v>60</v>
      </c>
      <c r="R252" s="839">
        <v>60</v>
      </c>
      <c r="S252" s="308">
        <v>0.64917707443237305</v>
      </c>
      <c r="T252" s="864">
        <v>2.531806705519557E-3</v>
      </c>
      <c r="U252" s="308">
        <v>0.64451402425765991</v>
      </c>
      <c r="V252" s="308">
        <v>0.65467584133148193</v>
      </c>
      <c r="X252" s="66"/>
      <c r="Z252" s="66"/>
    </row>
    <row r="253" spans="2:26">
      <c r="B253" s="45" t="s">
        <v>18</v>
      </c>
      <c r="C253" s="46" t="s">
        <v>10</v>
      </c>
      <c r="D253" s="47">
        <v>70</v>
      </c>
      <c r="E253" s="46" t="s">
        <v>31</v>
      </c>
      <c r="F253" s="304"/>
      <c r="G253" s="834"/>
      <c r="H253" s="834"/>
      <c r="I253" s="835"/>
      <c r="J253" s="836"/>
      <c r="K253" s="837"/>
      <c r="L253" s="836"/>
      <c r="M253" s="836"/>
      <c r="N253" s="836"/>
      <c r="O253" s="834"/>
      <c r="P253" s="837"/>
      <c r="Q253" s="834"/>
      <c r="R253" s="834"/>
      <c r="S253" s="838"/>
      <c r="T253" s="837"/>
      <c r="U253" s="838"/>
      <c r="V253" s="838"/>
    </row>
    <row r="254" spans="2:26">
      <c r="B254" s="45" t="s">
        <v>18</v>
      </c>
      <c r="C254" s="46" t="s">
        <v>10</v>
      </c>
      <c r="D254" s="47">
        <v>70</v>
      </c>
      <c r="E254" s="46" t="s">
        <v>118</v>
      </c>
      <c r="F254" s="304"/>
      <c r="G254" s="834"/>
      <c r="H254" s="834"/>
      <c r="I254" s="835"/>
      <c r="J254" s="836"/>
      <c r="K254" s="837"/>
      <c r="L254" s="836"/>
      <c r="M254" s="836"/>
      <c r="N254" s="836"/>
      <c r="O254" s="834"/>
      <c r="P254" s="837"/>
      <c r="Q254" s="834"/>
      <c r="R254" s="834"/>
      <c r="S254" s="838"/>
      <c r="T254" s="837"/>
      <c r="U254" s="838"/>
      <c r="V254" s="838"/>
    </row>
    <row r="255" spans="2:26">
      <c r="B255" s="45" t="s">
        <v>18</v>
      </c>
      <c r="C255" s="46" t="s">
        <v>10</v>
      </c>
      <c r="D255" s="47">
        <v>70</v>
      </c>
      <c r="E255" s="46" t="s">
        <v>119</v>
      </c>
      <c r="F255" s="304"/>
      <c r="G255" s="834"/>
      <c r="H255" s="834"/>
      <c r="I255" s="835"/>
      <c r="J255" s="836"/>
      <c r="K255" s="837"/>
      <c r="L255" s="836"/>
      <c r="M255" s="836"/>
      <c r="N255" s="836"/>
      <c r="O255" s="834"/>
      <c r="P255" s="837"/>
      <c r="Q255" s="834"/>
      <c r="R255" s="834"/>
      <c r="S255" s="838"/>
      <c r="T255" s="837"/>
      <c r="U255" s="838"/>
      <c r="V255" s="838"/>
    </row>
    <row r="256" spans="2:26">
      <c r="B256" s="45" t="s">
        <v>18</v>
      </c>
      <c r="C256" s="46" t="s">
        <v>10</v>
      </c>
      <c r="D256" s="47">
        <v>70</v>
      </c>
      <c r="E256" s="46" t="s">
        <v>34</v>
      </c>
      <c r="F256" s="304"/>
      <c r="G256" s="834"/>
      <c r="H256" s="834"/>
      <c r="I256" s="835"/>
      <c r="J256" s="836"/>
      <c r="K256" s="837"/>
      <c r="L256" s="836"/>
      <c r="M256" s="836"/>
      <c r="N256" s="836"/>
      <c r="O256" s="834"/>
      <c r="P256" s="837"/>
      <c r="Q256" s="834"/>
      <c r="R256" s="834"/>
      <c r="S256" s="838"/>
      <c r="T256" s="837"/>
      <c r="U256" s="838"/>
      <c r="V256" s="838"/>
    </row>
    <row r="257" spans="2:26" ht="15.6">
      <c r="B257" s="54" t="s">
        <v>18</v>
      </c>
      <c r="C257" s="55" t="s">
        <v>10</v>
      </c>
      <c r="D257" s="56" t="s">
        <v>130</v>
      </c>
      <c r="E257" s="57" t="s">
        <v>121</v>
      </c>
      <c r="F257" s="307"/>
      <c r="G257" s="839"/>
      <c r="H257" s="839"/>
      <c r="I257" s="840"/>
      <c r="J257" s="841"/>
      <c r="K257" s="864"/>
      <c r="L257" s="841"/>
      <c r="M257" s="841"/>
      <c r="N257" s="841"/>
      <c r="O257" s="839"/>
      <c r="P257" s="864"/>
      <c r="Q257" s="839"/>
      <c r="R257" s="839"/>
      <c r="S257" s="308"/>
      <c r="T257" s="864"/>
      <c r="U257" s="308"/>
      <c r="V257" s="308"/>
      <c r="X257" s="66"/>
      <c r="Z257" s="66"/>
    </row>
    <row r="258" spans="2:26" ht="15.6">
      <c r="B258" s="54" t="s">
        <v>18</v>
      </c>
      <c r="C258" s="55" t="s">
        <v>10</v>
      </c>
      <c r="D258" s="67" t="s">
        <v>127</v>
      </c>
      <c r="E258" s="68" t="s">
        <v>31</v>
      </c>
      <c r="F258" s="311">
        <v>39</v>
      </c>
      <c r="G258" s="843">
        <v>1037950</v>
      </c>
      <c r="H258" s="843">
        <v>443271</v>
      </c>
      <c r="I258" s="844">
        <v>0.33205986753023792</v>
      </c>
      <c r="J258" s="845">
        <v>41.726207733154297</v>
      </c>
      <c r="K258" s="842">
        <v>6.8154975771903992E-2</v>
      </c>
      <c r="L258" s="845">
        <v>41.588531494140618</v>
      </c>
      <c r="M258" s="845">
        <v>41.852928161621087</v>
      </c>
      <c r="N258" s="845">
        <v>13.78853130340576</v>
      </c>
      <c r="O258" s="843">
        <v>55</v>
      </c>
      <c r="P258" s="842">
        <v>0</v>
      </c>
      <c r="Q258" s="843">
        <v>55</v>
      </c>
      <c r="R258" s="843">
        <v>55</v>
      </c>
      <c r="S258" s="314">
        <v>0.50984460115432739</v>
      </c>
      <c r="T258" s="842">
        <v>2.4039521813392639E-3</v>
      </c>
      <c r="U258" s="314">
        <v>0.50535261631011963</v>
      </c>
      <c r="V258" s="314">
        <v>0.51436805725097656</v>
      </c>
      <c r="X258" s="66"/>
      <c r="Z258" s="66"/>
    </row>
    <row r="259" spans="2:26" ht="15.6">
      <c r="B259" s="54" t="s">
        <v>18</v>
      </c>
      <c r="C259" s="55" t="s">
        <v>10</v>
      </c>
      <c r="D259" s="67" t="s">
        <v>127</v>
      </c>
      <c r="E259" s="68" t="s">
        <v>118</v>
      </c>
      <c r="F259" s="311">
        <v>39</v>
      </c>
      <c r="G259" s="843">
        <v>251957</v>
      </c>
      <c r="H259" s="843">
        <v>111608</v>
      </c>
      <c r="I259" s="844">
        <v>8.3580222538881199E-2</v>
      </c>
      <c r="J259" s="845">
        <v>43.107830047607422</v>
      </c>
      <c r="K259" s="842">
        <v>0.1324154585599899</v>
      </c>
      <c r="L259" s="845">
        <v>42.858688354492188</v>
      </c>
      <c r="M259" s="845">
        <v>43.379638671875</v>
      </c>
      <c r="N259" s="845">
        <v>13.8537130355835</v>
      </c>
      <c r="O259" s="843">
        <v>57</v>
      </c>
      <c r="P259" s="842">
        <v>0.20050188899040219</v>
      </c>
      <c r="Q259" s="843">
        <v>57</v>
      </c>
      <c r="R259" s="843">
        <v>57</v>
      </c>
      <c r="S259" s="314">
        <v>0.45868599414825439</v>
      </c>
      <c r="T259" s="842">
        <v>4.8792073503136626E-3</v>
      </c>
      <c r="U259" s="314">
        <v>0.44850975275039667</v>
      </c>
      <c r="V259" s="314">
        <v>0.46798616647720342</v>
      </c>
      <c r="X259" s="66"/>
      <c r="Z259" s="66"/>
    </row>
    <row r="260" spans="2:26" ht="15.6">
      <c r="B260" s="54" t="s">
        <v>18</v>
      </c>
      <c r="C260" s="55" t="s">
        <v>10</v>
      </c>
      <c r="D260" s="67" t="s">
        <v>127</v>
      </c>
      <c r="E260" s="68" t="s">
        <v>119</v>
      </c>
      <c r="F260" s="311">
        <v>39</v>
      </c>
      <c r="G260" s="843">
        <v>45085</v>
      </c>
      <c r="H260" s="843">
        <v>25622</v>
      </c>
      <c r="I260" s="844">
        <v>1.9156826434153541E-2</v>
      </c>
      <c r="J260" s="845">
        <v>36.538616180419922</v>
      </c>
      <c r="K260" s="842">
        <v>0.26254498958587652</v>
      </c>
      <c r="L260" s="845">
        <v>36.003635406494141</v>
      </c>
      <c r="M260" s="845">
        <v>37.067192077636719</v>
      </c>
      <c r="N260" s="845">
        <v>13.481419563293461</v>
      </c>
      <c r="O260" s="843">
        <v>50</v>
      </c>
      <c r="P260" s="842">
        <v>0.46265020966529852</v>
      </c>
      <c r="Q260" s="843">
        <v>49</v>
      </c>
      <c r="R260" s="843">
        <v>51</v>
      </c>
      <c r="S260" s="314">
        <v>0.67015963792800903</v>
      </c>
      <c r="T260" s="842">
        <v>9.5251649618148804E-3</v>
      </c>
      <c r="U260" s="314">
        <v>0.65149611234664917</v>
      </c>
      <c r="V260" s="314">
        <v>0.68747776746749878</v>
      </c>
      <c r="X260" s="66"/>
      <c r="Z260" s="66"/>
    </row>
    <row r="261" spans="2:26" ht="15.6">
      <c r="B261" s="54" t="s">
        <v>18</v>
      </c>
      <c r="C261" s="55" t="s">
        <v>10</v>
      </c>
      <c r="D261" s="67" t="s">
        <v>127</v>
      </c>
      <c r="E261" s="68" t="s">
        <v>34</v>
      </c>
      <c r="F261" s="311">
        <v>39</v>
      </c>
      <c r="G261" s="843">
        <v>101703</v>
      </c>
      <c r="H261" s="843">
        <v>41964</v>
      </c>
      <c r="I261" s="844">
        <v>3.1454432369008009E-2</v>
      </c>
      <c r="J261" s="845">
        <v>38.16241455078125</v>
      </c>
      <c r="K261" s="842">
        <v>0.18493716418743131</v>
      </c>
      <c r="L261" s="845">
        <v>37.824668884277337</v>
      </c>
      <c r="M261" s="845">
        <v>38.524826049804688</v>
      </c>
      <c r="N261" s="845">
        <v>12.35976505279541</v>
      </c>
      <c r="O261" s="843">
        <v>51</v>
      </c>
      <c r="P261" s="842">
        <v>0.37389704585075378</v>
      </c>
      <c r="Q261" s="843">
        <v>50</v>
      </c>
      <c r="R261" s="843">
        <v>52</v>
      </c>
      <c r="S261" s="314">
        <v>0.6558728814125061</v>
      </c>
      <c r="T261" s="842">
        <v>7.3266532272100449E-3</v>
      </c>
      <c r="U261" s="314">
        <v>0.64307844638824463</v>
      </c>
      <c r="V261" s="314">
        <v>0.67102164030075073</v>
      </c>
      <c r="X261" s="66"/>
      <c r="Z261" s="66"/>
    </row>
    <row r="262" spans="2:26" ht="15.6">
      <c r="B262" s="76" t="s">
        <v>18</v>
      </c>
      <c r="C262" s="77" t="s">
        <v>134</v>
      </c>
      <c r="D262" s="78" t="s">
        <v>127</v>
      </c>
      <c r="E262" s="79" t="s">
        <v>121</v>
      </c>
      <c r="F262" s="315">
        <v>39</v>
      </c>
      <c r="G262" s="773">
        <v>1436695</v>
      </c>
      <c r="H262" s="773">
        <v>622465</v>
      </c>
      <c r="I262" s="774">
        <v>0.4662513555055533</v>
      </c>
      <c r="J262" s="846">
        <v>41.520313262939453</v>
      </c>
      <c r="K262" s="865">
        <v>5.6015420705080032E-2</v>
      </c>
      <c r="L262" s="846">
        <v>41.407035827636719</v>
      </c>
      <c r="M262" s="846">
        <v>41.627792358398438</v>
      </c>
      <c r="N262" s="846">
        <v>13.778403282165529</v>
      </c>
      <c r="O262" s="848">
        <v>55</v>
      </c>
      <c r="P262" s="865">
        <v>0</v>
      </c>
      <c r="Q262" s="848">
        <v>55</v>
      </c>
      <c r="R262" s="848">
        <v>55</v>
      </c>
      <c r="S262" s="318">
        <v>0.51711219549179077</v>
      </c>
      <c r="T262" s="865">
        <v>2.0065198186784978E-3</v>
      </c>
      <c r="U262" s="318">
        <v>0.51342189311981201</v>
      </c>
      <c r="V262" s="318">
        <v>0.52136003971099854</v>
      </c>
      <c r="X262" s="66"/>
      <c r="Z262" s="66"/>
    </row>
    <row r="263" spans="2:26" ht="15.6">
      <c r="B263" s="76" t="s">
        <v>18</v>
      </c>
      <c r="C263" s="79" t="s">
        <v>135</v>
      </c>
      <c r="D263" s="78" t="s">
        <v>136</v>
      </c>
      <c r="E263" s="77" t="s">
        <v>137</v>
      </c>
      <c r="F263" s="261">
        <v>97</v>
      </c>
      <c r="G263" s="773">
        <v>2456258</v>
      </c>
      <c r="H263" s="860">
        <v>963681</v>
      </c>
      <c r="I263" s="861">
        <v>0.50722197104418432</v>
      </c>
      <c r="J263" s="846">
        <v>60.655776977539063</v>
      </c>
      <c r="K263" s="865">
        <v>8.8301576673984528E-2</v>
      </c>
      <c r="L263" s="846">
        <v>60.471153259277337</v>
      </c>
      <c r="M263" s="846">
        <v>60.814556121826172</v>
      </c>
      <c r="N263" s="846">
        <v>29.967990875244141</v>
      </c>
      <c r="O263" s="848">
        <v>97</v>
      </c>
      <c r="P263" s="865">
        <v>0</v>
      </c>
      <c r="Q263" s="848">
        <v>97</v>
      </c>
      <c r="R263" s="848">
        <v>97</v>
      </c>
      <c r="S263" s="400">
        <v>0.48649775981903082</v>
      </c>
      <c r="T263" s="865">
        <v>1.756969490088522E-3</v>
      </c>
      <c r="U263" s="400">
        <v>0.48332998156547552</v>
      </c>
      <c r="V263" s="400">
        <v>0.48971590399742132</v>
      </c>
    </row>
    <row r="264" spans="2:26" ht="15.6">
      <c r="B264" s="76" t="s">
        <v>18</v>
      </c>
      <c r="C264" s="79" t="s">
        <v>135</v>
      </c>
      <c r="D264" s="78" t="s">
        <v>136</v>
      </c>
      <c r="E264" s="77" t="s">
        <v>138</v>
      </c>
      <c r="F264" s="261">
        <v>97</v>
      </c>
      <c r="G264" s="773">
        <v>395162</v>
      </c>
      <c r="H264" s="860">
        <v>162884</v>
      </c>
      <c r="I264" s="861">
        <v>0.1016866370810621</v>
      </c>
      <c r="J264" s="846">
        <v>51.119754791259773</v>
      </c>
      <c r="K264" s="865">
        <v>0.1611980348825455</v>
      </c>
      <c r="L264" s="846">
        <v>50.808204650878913</v>
      </c>
      <c r="M264" s="846">
        <v>51.497966766357422</v>
      </c>
      <c r="N264" s="846">
        <v>21.94228553771973</v>
      </c>
      <c r="O264" s="848">
        <v>80</v>
      </c>
      <c r="P264" s="865">
        <v>0.49428898096084589</v>
      </c>
      <c r="Q264" s="848">
        <v>79</v>
      </c>
      <c r="R264" s="848">
        <v>81</v>
      </c>
      <c r="S264" s="400">
        <v>0.49561205506324768</v>
      </c>
      <c r="T264" s="865">
        <v>4.4009559787809849E-3</v>
      </c>
      <c r="U264" s="400">
        <v>0.48667070269584661</v>
      </c>
      <c r="V264" s="400">
        <v>0.50445055961608887</v>
      </c>
    </row>
    <row r="265" spans="2:26" ht="15.6">
      <c r="B265" s="76" t="s">
        <v>18</v>
      </c>
      <c r="C265" s="79" t="s">
        <v>135</v>
      </c>
      <c r="D265" s="78" t="s">
        <v>136</v>
      </c>
      <c r="E265" s="77" t="s">
        <v>139</v>
      </c>
      <c r="F265" s="261">
        <v>97</v>
      </c>
      <c r="G265" s="773">
        <v>223064</v>
      </c>
      <c r="H265" s="860">
        <v>105834</v>
      </c>
      <c r="I265" s="861">
        <v>4.0440001485445527E-2</v>
      </c>
      <c r="J265" s="846">
        <v>63.285751342773438</v>
      </c>
      <c r="K265" s="865">
        <v>0.34159004688262939</v>
      </c>
      <c r="L265" s="846">
        <v>62.567028045654297</v>
      </c>
      <c r="M265" s="846">
        <v>63.881240844726563</v>
      </c>
      <c r="N265" s="846">
        <v>27.590774536132809</v>
      </c>
      <c r="O265" s="848">
        <v>91</v>
      </c>
      <c r="P265" s="865">
        <v>0</v>
      </c>
      <c r="Q265" s="848">
        <v>91</v>
      </c>
      <c r="R265" s="848">
        <v>91</v>
      </c>
      <c r="S265" s="400">
        <v>0.69785308837890625</v>
      </c>
      <c r="T265" s="865">
        <v>6.2397751025855541E-3</v>
      </c>
      <c r="U265" s="400">
        <v>0.6845516562461853</v>
      </c>
      <c r="V265" s="400">
        <v>0.70969682931900024</v>
      </c>
    </row>
    <row r="266" spans="2:26" ht="15.6">
      <c r="B266" s="76" t="s">
        <v>18</v>
      </c>
      <c r="C266" s="79" t="s">
        <v>135</v>
      </c>
      <c r="D266" s="78" t="s">
        <v>136</v>
      </c>
      <c r="E266" s="77" t="s">
        <v>140</v>
      </c>
      <c r="F266" s="261">
        <v>97</v>
      </c>
      <c r="G266" s="773">
        <v>164335</v>
      </c>
      <c r="H266" s="773">
        <v>56215</v>
      </c>
      <c r="I266" s="774">
        <v>3.569690375015324E-2</v>
      </c>
      <c r="J266" s="775">
        <v>44.607555389404297</v>
      </c>
      <c r="K266" s="776">
        <v>0.28352347016334528</v>
      </c>
      <c r="L266" s="775">
        <v>44.079639434814453</v>
      </c>
      <c r="M266" s="775">
        <v>45.20953369140625</v>
      </c>
      <c r="N266" s="775">
        <v>21.964384078979489</v>
      </c>
      <c r="O266" s="773">
        <v>62</v>
      </c>
      <c r="P266" s="776">
        <v>0.94145190715789795</v>
      </c>
      <c r="Q266" s="773">
        <v>60</v>
      </c>
      <c r="R266" s="773">
        <v>64</v>
      </c>
      <c r="S266" s="402">
        <v>0.64470237493515015</v>
      </c>
      <c r="T266" s="776">
        <v>6.8902098573744297E-3</v>
      </c>
      <c r="U266" s="402">
        <v>0.63179630041122437</v>
      </c>
      <c r="V266" s="402">
        <v>0.65890181064605713</v>
      </c>
    </row>
    <row r="267" spans="2:26" ht="15.6">
      <c r="B267" s="96" t="s">
        <v>141</v>
      </c>
      <c r="C267" s="97" t="s">
        <v>135</v>
      </c>
      <c r="D267" s="98" t="s">
        <v>136</v>
      </c>
      <c r="E267" s="97" t="s">
        <v>121</v>
      </c>
      <c r="F267" s="319">
        <v>97</v>
      </c>
      <c r="G267" s="805">
        <v>3238819</v>
      </c>
      <c r="H267" s="805">
        <v>1288614</v>
      </c>
      <c r="I267" s="806">
        <v>0.68504551336084518</v>
      </c>
      <c r="J267" s="820">
        <v>58.559272766113281</v>
      </c>
      <c r="K267" s="816">
        <v>7.3031015694141388E-2</v>
      </c>
      <c r="L267" s="862">
        <v>58.428600311279297</v>
      </c>
      <c r="M267" s="862">
        <v>58.702690124511719</v>
      </c>
      <c r="N267" s="820">
        <v>28.799900054931641</v>
      </c>
      <c r="O267" s="817">
        <v>93</v>
      </c>
      <c r="P267" s="816">
        <v>0</v>
      </c>
      <c r="Q267" s="863">
        <v>93</v>
      </c>
      <c r="R267" s="863">
        <v>93</v>
      </c>
      <c r="S267" s="405">
        <v>0.50857138633728027</v>
      </c>
      <c r="T267" s="816">
        <v>1.51304469909519E-3</v>
      </c>
      <c r="U267" s="405">
        <v>0.50544452667236328</v>
      </c>
      <c r="V267" s="405">
        <v>0.51156526803970337</v>
      </c>
    </row>
    <row r="268" spans="2:26">
      <c r="B268" s="45" t="s">
        <v>21</v>
      </c>
      <c r="C268" s="46" t="s">
        <v>14</v>
      </c>
      <c r="D268" s="47">
        <v>80</v>
      </c>
      <c r="E268" s="46" t="s">
        <v>31</v>
      </c>
      <c r="F268" s="304"/>
      <c r="G268" s="834"/>
      <c r="H268" s="834"/>
      <c r="I268" s="835"/>
      <c r="J268" s="836"/>
      <c r="K268" s="837"/>
      <c r="L268" s="836"/>
      <c r="M268" s="836"/>
      <c r="N268" s="836"/>
      <c r="O268" s="834"/>
      <c r="P268" s="837"/>
      <c r="Q268" s="834"/>
      <c r="R268" s="834"/>
      <c r="S268" s="838"/>
      <c r="T268" s="837"/>
      <c r="U268" s="838"/>
      <c r="V268" s="838"/>
    </row>
    <row r="269" spans="2:26">
      <c r="B269" s="45" t="s">
        <v>21</v>
      </c>
      <c r="C269" s="46" t="s">
        <v>14</v>
      </c>
      <c r="D269" s="47">
        <v>80</v>
      </c>
      <c r="E269" s="46" t="s">
        <v>118</v>
      </c>
      <c r="F269" s="304"/>
      <c r="G269" s="834"/>
      <c r="H269" s="834"/>
      <c r="I269" s="835"/>
      <c r="J269" s="836"/>
      <c r="K269" s="837"/>
      <c r="L269" s="836"/>
      <c r="M269" s="836"/>
      <c r="N269" s="836"/>
      <c r="O269" s="834"/>
      <c r="P269" s="837"/>
      <c r="Q269" s="834"/>
      <c r="R269" s="834"/>
      <c r="S269" s="838"/>
      <c r="T269" s="837"/>
      <c r="U269" s="838"/>
      <c r="V269" s="838"/>
    </row>
    <row r="270" spans="2:26">
      <c r="B270" s="45" t="s">
        <v>21</v>
      </c>
      <c r="C270" s="46" t="s">
        <v>14</v>
      </c>
      <c r="D270" s="47">
        <v>80</v>
      </c>
      <c r="E270" s="46" t="s">
        <v>119</v>
      </c>
      <c r="F270" s="304"/>
      <c r="G270" s="834"/>
      <c r="H270" s="834"/>
      <c r="I270" s="835"/>
      <c r="J270" s="836"/>
      <c r="K270" s="837"/>
      <c r="L270" s="836"/>
      <c r="M270" s="836"/>
      <c r="N270" s="836"/>
      <c r="O270" s="834"/>
      <c r="P270" s="837"/>
      <c r="Q270" s="834"/>
      <c r="R270" s="834"/>
      <c r="S270" s="838"/>
      <c r="T270" s="837"/>
      <c r="U270" s="838"/>
      <c r="V270" s="838"/>
    </row>
    <row r="271" spans="2:26">
      <c r="B271" s="45" t="s">
        <v>21</v>
      </c>
      <c r="C271" s="46" t="s">
        <v>14</v>
      </c>
      <c r="D271" s="47">
        <v>80</v>
      </c>
      <c r="E271" s="46" t="s">
        <v>34</v>
      </c>
      <c r="F271" s="304"/>
      <c r="G271" s="834"/>
      <c r="H271" s="834"/>
      <c r="I271" s="835"/>
      <c r="J271" s="836"/>
      <c r="K271" s="837"/>
      <c r="L271" s="836"/>
      <c r="M271" s="836"/>
      <c r="N271" s="836"/>
      <c r="O271" s="834"/>
      <c r="P271" s="837"/>
      <c r="Q271" s="834"/>
      <c r="R271" s="834"/>
      <c r="S271" s="838"/>
      <c r="T271" s="837"/>
      <c r="U271" s="838"/>
      <c r="V271" s="838"/>
    </row>
    <row r="272" spans="2:26" s="66" customFormat="1" ht="15.6">
      <c r="B272" s="54" t="s">
        <v>21</v>
      </c>
      <c r="C272" s="55" t="s">
        <v>14</v>
      </c>
      <c r="D272" s="56" t="s">
        <v>120</v>
      </c>
      <c r="E272" s="57" t="s">
        <v>121</v>
      </c>
      <c r="F272" s="307"/>
      <c r="G272" s="839"/>
      <c r="H272" s="839"/>
      <c r="I272" s="840"/>
      <c r="J272" s="841"/>
      <c r="K272" s="842"/>
      <c r="L272" s="841"/>
      <c r="M272" s="841"/>
      <c r="N272" s="841"/>
      <c r="O272" s="839"/>
      <c r="P272" s="842"/>
      <c r="Q272" s="839"/>
      <c r="R272" s="839"/>
      <c r="S272" s="308"/>
      <c r="T272" s="842"/>
      <c r="U272" s="308"/>
      <c r="V272" s="308"/>
    </row>
    <row r="273" spans="2:22">
      <c r="B273" s="45" t="s">
        <v>21</v>
      </c>
      <c r="C273" s="46" t="s">
        <v>14</v>
      </c>
      <c r="D273" s="47">
        <v>90</v>
      </c>
      <c r="E273" s="46" t="s">
        <v>31</v>
      </c>
      <c r="F273" s="304"/>
      <c r="G273" s="834"/>
      <c r="H273" s="834"/>
      <c r="I273" s="835"/>
      <c r="J273" s="836"/>
      <c r="K273" s="837"/>
      <c r="L273" s="836"/>
      <c r="M273" s="836"/>
      <c r="N273" s="836"/>
      <c r="O273" s="834"/>
      <c r="P273" s="837"/>
      <c r="Q273" s="834"/>
      <c r="R273" s="834"/>
      <c r="S273" s="838"/>
      <c r="T273" s="837"/>
      <c r="U273" s="838"/>
      <c r="V273" s="838"/>
    </row>
    <row r="274" spans="2:22">
      <c r="B274" s="45" t="s">
        <v>21</v>
      </c>
      <c r="C274" s="46" t="s">
        <v>14</v>
      </c>
      <c r="D274" s="47">
        <v>90</v>
      </c>
      <c r="E274" s="46" t="s">
        <v>118</v>
      </c>
      <c r="F274" s="304"/>
      <c r="G274" s="834"/>
      <c r="H274" s="834"/>
      <c r="I274" s="835"/>
      <c r="J274" s="836"/>
      <c r="K274" s="837"/>
      <c r="L274" s="836"/>
      <c r="M274" s="836"/>
      <c r="N274" s="836"/>
      <c r="O274" s="834"/>
      <c r="P274" s="837"/>
      <c r="Q274" s="834"/>
      <c r="R274" s="834"/>
      <c r="S274" s="838"/>
      <c r="T274" s="837"/>
      <c r="U274" s="838"/>
      <c r="V274" s="838"/>
    </row>
    <row r="275" spans="2:22">
      <c r="B275" s="45" t="s">
        <v>21</v>
      </c>
      <c r="C275" s="46" t="s">
        <v>14</v>
      </c>
      <c r="D275" s="47">
        <v>90</v>
      </c>
      <c r="E275" s="46" t="s">
        <v>119</v>
      </c>
      <c r="F275" s="304"/>
      <c r="G275" s="834"/>
      <c r="H275" s="834"/>
      <c r="I275" s="835"/>
      <c r="J275" s="836"/>
      <c r="K275" s="837"/>
      <c r="L275" s="836"/>
      <c r="M275" s="836"/>
      <c r="N275" s="836"/>
      <c r="O275" s="834"/>
      <c r="P275" s="837"/>
      <c r="Q275" s="834"/>
      <c r="R275" s="834"/>
      <c r="S275" s="838"/>
      <c r="T275" s="837"/>
      <c r="U275" s="838"/>
      <c r="V275" s="838"/>
    </row>
    <row r="276" spans="2:22">
      <c r="B276" s="45" t="s">
        <v>21</v>
      </c>
      <c r="C276" s="46" t="s">
        <v>14</v>
      </c>
      <c r="D276" s="47">
        <v>90</v>
      </c>
      <c r="E276" s="46" t="s">
        <v>34</v>
      </c>
      <c r="F276" s="304"/>
      <c r="G276" s="834"/>
      <c r="H276" s="834"/>
      <c r="I276" s="835"/>
      <c r="J276" s="836"/>
      <c r="K276" s="837"/>
      <c r="L276" s="836"/>
      <c r="M276" s="836"/>
      <c r="N276" s="836"/>
      <c r="O276" s="834"/>
      <c r="P276" s="837"/>
      <c r="Q276" s="834"/>
      <c r="R276" s="834"/>
      <c r="S276" s="838"/>
      <c r="T276" s="837"/>
      <c r="U276" s="838"/>
      <c r="V276" s="838"/>
    </row>
    <row r="277" spans="2:22" s="66" customFormat="1" ht="15.6">
      <c r="B277" s="54" t="s">
        <v>21</v>
      </c>
      <c r="C277" s="55" t="s">
        <v>14</v>
      </c>
      <c r="D277" s="56" t="s">
        <v>122</v>
      </c>
      <c r="E277" s="57" t="s">
        <v>121</v>
      </c>
      <c r="F277" s="307"/>
      <c r="G277" s="839"/>
      <c r="H277" s="839"/>
      <c r="I277" s="840"/>
      <c r="J277" s="841"/>
      <c r="K277" s="842"/>
      <c r="L277" s="841"/>
      <c r="M277" s="841"/>
      <c r="N277" s="841"/>
      <c r="O277" s="839"/>
      <c r="P277" s="842"/>
      <c r="Q277" s="839"/>
      <c r="R277" s="839"/>
      <c r="S277" s="308"/>
      <c r="T277" s="842"/>
      <c r="U277" s="308"/>
      <c r="V277" s="308"/>
    </row>
    <row r="278" spans="2:22">
      <c r="B278" s="45" t="s">
        <v>21</v>
      </c>
      <c r="C278" s="46" t="s">
        <v>14</v>
      </c>
      <c r="D278" s="47">
        <v>100</v>
      </c>
      <c r="E278" s="46" t="s">
        <v>31</v>
      </c>
      <c r="F278" s="304"/>
      <c r="G278" s="834"/>
      <c r="H278" s="834"/>
      <c r="I278" s="835"/>
      <c r="J278" s="836"/>
      <c r="K278" s="837"/>
      <c r="L278" s="836"/>
      <c r="M278" s="836"/>
      <c r="N278" s="836"/>
      <c r="O278" s="834"/>
      <c r="P278" s="837"/>
      <c r="Q278" s="834"/>
      <c r="R278" s="834"/>
      <c r="S278" s="838"/>
      <c r="T278" s="837"/>
      <c r="U278" s="838"/>
      <c r="V278" s="838"/>
    </row>
    <row r="279" spans="2:22">
      <c r="B279" s="45" t="s">
        <v>21</v>
      </c>
      <c r="C279" s="46" t="s">
        <v>14</v>
      </c>
      <c r="D279" s="47">
        <v>100</v>
      </c>
      <c r="E279" s="46" t="s">
        <v>118</v>
      </c>
      <c r="F279" s="304"/>
      <c r="G279" s="834"/>
      <c r="H279" s="834"/>
      <c r="I279" s="835"/>
      <c r="J279" s="836"/>
      <c r="K279" s="837"/>
      <c r="L279" s="836"/>
      <c r="M279" s="836"/>
      <c r="N279" s="836"/>
      <c r="O279" s="834"/>
      <c r="P279" s="837"/>
      <c r="Q279" s="834"/>
      <c r="R279" s="834"/>
      <c r="S279" s="838"/>
      <c r="T279" s="837"/>
      <c r="U279" s="838"/>
      <c r="V279" s="838"/>
    </row>
    <row r="280" spans="2:22">
      <c r="B280" s="45" t="s">
        <v>21</v>
      </c>
      <c r="C280" s="46" t="s">
        <v>14</v>
      </c>
      <c r="D280" s="47">
        <v>100</v>
      </c>
      <c r="E280" s="46" t="s">
        <v>119</v>
      </c>
      <c r="F280" s="304"/>
      <c r="G280" s="834"/>
      <c r="H280" s="834"/>
      <c r="I280" s="835"/>
      <c r="J280" s="836"/>
      <c r="K280" s="837"/>
      <c r="L280" s="836"/>
      <c r="M280" s="836"/>
      <c r="N280" s="836"/>
      <c r="O280" s="834"/>
      <c r="P280" s="837"/>
      <c r="Q280" s="834"/>
      <c r="R280" s="834"/>
      <c r="S280" s="838"/>
      <c r="T280" s="837"/>
      <c r="U280" s="838"/>
      <c r="V280" s="838"/>
    </row>
    <row r="281" spans="2:22">
      <c r="B281" s="45" t="s">
        <v>21</v>
      </c>
      <c r="C281" s="46" t="s">
        <v>14</v>
      </c>
      <c r="D281" s="47">
        <v>100</v>
      </c>
      <c r="E281" s="46" t="s">
        <v>34</v>
      </c>
      <c r="F281" s="304"/>
      <c r="G281" s="834"/>
      <c r="H281" s="834"/>
      <c r="I281" s="835"/>
      <c r="J281" s="836"/>
      <c r="K281" s="837"/>
      <c r="L281" s="836"/>
      <c r="M281" s="836"/>
      <c r="N281" s="836"/>
      <c r="O281" s="834"/>
      <c r="P281" s="837"/>
      <c r="Q281" s="834"/>
      <c r="R281" s="834"/>
      <c r="S281" s="838"/>
      <c r="T281" s="837"/>
      <c r="U281" s="838"/>
      <c r="V281" s="838"/>
    </row>
    <row r="282" spans="2:22" s="66" customFormat="1" ht="15.6">
      <c r="B282" s="54" t="s">
        <v>21</v>
      </c>
      <c r="C282" s="55" t="s">
        <v>14</v>
      </c>
      <c r="D282" s="56" t="s">
        <v>123</v>
      </c>
      <c r="E282" s="57" t="s">
        <v>121</v>
      </c>
      <c r="F282" s="307"/>
      <c r="G282" s="839"/>
      <c r="H282" s="839"/>
      <c r="I282" s="840"/>
      <c r="J282" s="841"/>
      <c r="K282" s="842"/>
      <c r="L282" s="841"/>
      <c r="M282" s="841"/>
      <c r="N282" s="841"/>
      <c r="O282" s="839"/>
      <c r="P282" s="842"/>
      <c r="Q282" s="839"/>
      <c r="R282" s="839"/>
      <c r="S282" s="308"/>
      <c r="T282" s="842"/>
      <c r="U282" s="308"/>
      <c r="V282" s="308"/>
    </row>
    <row r="283" spans="2:22">
      <c r="B283" s="45" t="s">
        <v>21</v>
      </c>
      <c r="C283" s="46" t="s">
        <v>14</v>
      </c>
      <c r="D283" s="47">
        <v>110</v>
      </c>
      <c r="E283" s="46" t="s">
        <v>31</v>
      </c>
      <c r="F283" s="304"/>
      <c r="G283" s="834"/>
      <c r="H283" s="834"/>
      <c r="I283" s="835"/>
      <c r="J283" s="836"/>
      <c r="K283" s="837"/>
      <c r="L283" s="836"/>
      <c r="M283" s="836"/>
      <c r="N283" s="836"/>
      <c r="O283" s="834"/>
      <c r="P283" s="837"/>
      <c r="Q283" s="834"/>
      <c r="R283" s="834"/>
      <c r="S283" s="838"/>
      <c r="T283" s="837"/>
      <c r="U283" s="838"/>
      <c r="V283" s="838"/>
    </row>
    <row r="284" spans="2:22">
      <c r="B284" s="45" t="s">
        <v>21</v>
      </c>
      <c r="C284" s="46" t="s">
        <v>14</v>
      </c>
      <c r="D284" s="47">
        <v>110</v>
      </c>
      <c r="E284" s="46" t="s">
        <v>118</v>
      </c>
      <c r="F284" s="304"/>
      <c r="G284" s="834"/>
      <c r="H284" s="834"/>
      <c r="I284" s="835"/>
      <c r="J284" s="836"/>
      <c r="K284" s="837"/>
      <c r="L284" s="836"/>
      <c r="M284" s="836"/>
      <c r="N284" s="836"/>
      <c r="O284" s="834"/>
      <c r="P284" s="837"/>
      <c r="Q284" s="834"/>
      <c r="R284" s="834"/>
      <c r="S284" s="838"/>
      <c r="T284" s="837"/>
      <c r="U284" s="838"/>
      <c r="V284" s="838"/>
    </row>
    <row r="285" spans="2:22">
      <c r="B285" s="45" t="s">
        <v>21</v>
      </c>
      <c r="C285" s="46" t="s">
        <v>14</v>
      </c>
      <c r="D285" s="47">
        <v>110</v>
      </c>
      <c r="E285" s="46" t="s">
        <v>119</v>
      </c>
      <c r="F285" s="304"/>
      <c r="G285" s="834"/>
      <c r="H285" s="834"/>
      <c r="I285" s="835"/>
      <c r="J285" s="836"/>
      <c r="K285" s="837"/>
      <c r="L285" s="836"/>
      <c r="M285" s="836"/>
      <c r="N285" s="836"/>
      <c r="O285" s="834"/>
      <c r="P285" s="837"/>
      <c r="Q285" s="834"/>
      <c r="R285" s="834"/>
      <c r="S285" s="838"/>
      <c r="T285" s="837"/>
      <c r="U285" s="838"/>
      <c r="V285" s="838"/>
    </row>
    <row r="286" spans="2:22">
      <c r="B286" s="45" t="s">
        <v>21</v>
      </c>
      <c r="C286" s="46" t="s">
        <v>14</v>
      </c>
      <c r="D286" s="47">
        <v>110</v>
      </c>
      <c r="E286" s="46" t="s">
        <v>34</v>
      </c>
      <c r="F286" s="304"/>
      <c r="G286" s="834"/>
      <c r="H286" s="834"/>
      <c r="I286" s="835"/>
      <c r="J286" s="836"/>
      <c r="K286" s="837"/>
      <c r="L286" s="836"/>
      <c r="M286" s="836"/>
      <c r="N286" s="836"/>
      <c r="O286" s="834"/>
      <c r="P286" s="837"/>
      <c r="Q286" s="834"/>
      <c r="R286" s="834"/>
      <c r="S286" s="838"/>
      <c r="T286" s="837"/>
      <c r="U286" s="838"/>
      <c r="V286" s="838"/>
    </row>
    <row r="287" spans="2:22" s="66" customFormat="1" ht="15.6">
      <c r="B287" s="54" t="s">
        <v>21</v>
      </c>
      <c r="C287" s="55" t="s">
        <v>14</v>
      </c>
      <c r="D287" s="56" t="s">
        <v>124</v>
      </c>
      <c r="E287" s="57" t="s">
        <v>121</v>
      </c>
      <c r="F287" s="307"/>
      <c r="G287" s="839"/>
      <c r="H287" s="839"/>
      <c r="I287" s="840"/>
      <c r="J287" s="841"/>
      <c r="K287" s="842"/>
      <c r="L287" s="841"/>
      <c r="M287" s="841"/>
      <c r="N287" s="841"/>
      <c r="O287" s="839"/>
      <c r="P287" s="842"/>
      <c r="Q287" s="839"/>
      <c r="R287" s="839"/>
      <c r="S287" s="308"/>
      <c r="T287" s="842"/>
      <c r="U287" s="308"/>
      <c r="V287" s="308"/>
    </row>
    <row r="288" spans="2:22">
      <c r="B288" s="45" t="s">
        <v>21</v>
      </c>
      <c r="C288" s="46" t="s">
        <v>14</v>
      </c>
      <c r="D288" s="47">
        <v>120</v>
      </c>
      <c r="E288" s="46" t="s">
        <v>31</v>
      </c>
      <c r="F288" s="304">
        <v>10</v>
      </c>
      <c r="G288" s="834">
        <v>43336</v>
      </c>
      <c r="H288" s="834">
        <v>27416</v>
      </c>
      <c r="I288" s="835">
        <v>7.9537632226107664E-4</v>
      </c>
      <c r="J288" s="836">
        <v>118.3518753051758</v>
      </c>
      <c r="K288" s="837">
        <v>0.34578344225883478</v>
      </c>
      <c r="L288" s="836">
        <v>117.6357421875</v>
      </c>
      <c r="M288" s="836">
        <v>119.0021438598633</v>
      </c>
      <c r="N288" s="836">
        <v>17.412290573120121</v>
      </c>
      <c r="O288" s="834">
        <v>135</v>
      </c>
      <c r="P288" s="837">
        <v>0.70302647352218628</v>
      </c>
      <c r="Q288" s="834">
        <v>134</v>
      </c>
      <c r="R288" s="834">
        <v>136</v>
      </c>
      <c r="S288" s="838">
        <v>0.58177703619003296</v>
      </c>
      <c r="T288" s="837">
        <v>9.1580171138048172E-3</v>
      </c>
      <c r="U288" s="838">
        <v>0.56228840351104736</v>
      </c>
      <c r="V288" s="838">
        <v>0.59866499900817871</v>
      </c>
    </row>
    <row r="289" spans="2:26">
      <c r="B289" s="45" t="s">
        <v>21</v>
      </c>
      <c r="C289" s="46" t="s">
        <v>14</v>
      </c>
      <c r="D289" s="47">
        <v>120</v>
      </c>
      <c r="E289" s="46" t="s">
        <v>118</v>
      </c>
      <c r="F289" s="304">
        <v>10</v>
      </c>
      <c r="G289" s="834">
        <v>4490</v>
      </c>
      <c r="H289" s="834">
        <v>3170</v>
      </c>
      <c r="I289" s="835">
        <v>9.1966107075165405E-5</v>
      </c>
      <c r="J289" s="836">
        <v>103.8482666015625</v>
      </c>
      <c r="K289" s="837">
        <v>0.85843712091445923</v>
      </c>
      <c r="L289" s="836">
        <v>101.97703552246089</v>
      </c>
      <c r="M289" s="836">
        <v>105.4492721557617</v>
      </c>
      <c r="N289" s="836">
        <v>16.480539321899411</v>
      </c>
      <c r="O289" s="834">
        <v>120</v>
      </c>
      <c r="P289" s="837">
        <v>1.3235188722610469</v>
      </c>
      <c r="Q289" s="834">
        <v>118</v>
      </c>
      <c r="R289" s="834">
        <v>123</v>
      </c>
      <c r="S289" s="838">
        <v>0.45804417133331299</v>
      </c>
      <c r="T289" s="837">
        <v>2.7110569179058071E-2</v>
      </c>
      <c r="U289" s="838">
        <v>0.40750405192375178</v>
      </c>
      <c r="V289" s="838">
        <v>0.51563525199890137</v>
      </c>
    </row>
    <row r="290" spans="2:26">
      <c r="B290" s="45" t="s">
        <v>21</v>
      </c>
      <c r="C290" s="46" t="s">
        <v>14</v>
      </c>
      <c r="D290" s="47">
        <v>120</v>
      </c>
      <c r="E290" s="46" t="s">
        <v>119</v>
      </c>
      <c r="F290" s="304">
        <v>10</v>
      </c>
      <c r="G290" s="834">
        <v>10079</v>
      </c>
      <c r="H290" s="834">
        <v>7921</v>
      </c>
      <c r="I290" s="835">
        <v>2.297992216920846E-4</v>
      </c>
      <c r="J290" s="836">
        <v>90.940162658691406</v>
      </c>
      <c r="K290" s="837">
        <v>0.22935159504413599</v>
      </c>
      <c r="L290" s="836">
        <v>90.46368408203125</v>
      </c>
      <c r="M290" s="836">
        <v>91.436668395996094</v>
      </c>
      <c r="N290" s="836">
        <v>6.5424103736877441</v>
      </c>
      <c r="O290" s="834">
        <v>95</v>
      </c>
      <c r="P290" s="837">
        <v>0.51585417985916138</v>
      </c>
      <c r="Q290" s="834">
        <v>94</v>
      </c>
      <c r="R290" s="834">
        <v>96</v>
      </c>
      <c r="S290" s="838">
        <v>0.94268399477005005</v>
      </c>
      <c r="T290" s="837">
        <v>8.7990164756774902E-3</v>
      </c>
      <c r="U290" s="838">
        <v>0.92287176847457886</v>
      </c>
      <c r="V290" s="838">
        <v>0.95890295505523682</v>
      </c>
    </row>
    <row r="291" spans="2:26">
      <c r="B291" s="45" t="s">
        <v>21</v>
      </c>
      <c r="C291" s="46" t="s">
        <v>14</v>
      </c>
      <c r="D291" s="47">
        <v>120</v>
      </c>
      <c r="E291" s="46" t="s">
        <v>34</v>
      </c>
      <c r="F291" s="304">
        <v>10</v>
      </c>
      <c r="G291" s="834">
        <v>3742</v>
      </c>
      <c r="H291" s="834">
        <v>1411</v>
      </c>
      <c r="I291" s="835">
        <v>4.0935073448002299E-5</v>
      </c>
      <c r="J291" s="836">
        <v>109.03472900390619</v>
      </c>
      <c r="K291" s="837">
        <v>1.6832443475723271</v>
      </c>
      <c r="L291" s="836">
        <v>105.8148727416992</v>
      </c>
      <c r="M291" s="836">
        <v>112.047004699707</v>
      </c>
      <c r="N291" s="836">
        <v>20.50405311584473</v>
      </c>
      <c r="O291" s="834">
        <v>129</v>
      </c>
      <c r="P291" s="837">
        <v>2.9500350952148442</v>
      </c>
      <c r="Q291" s="834">
        <v>123</v>
      </c>
      <c r="R291" s="834">
        <v>135</v>
      </c>
      <c r="S291" s="838">
        <v>0.72856128215789795</v>
      </c>
      <c r="T291" s="837">
        <v>3.3252779394388199E-2</v>
      </c>
      <c r="U291" s="838">
        <v>0.6653333306312561</v>
      </c>
      <c r="V291" s="838">
        <v>0.80000001192092896</v>
      </c>
    </row>
    <row r="292" spans="2:26" s="66" customFormat="1" ht="15.6">
      <c r="B292" s="54" t="s">
        <v>21</v>
      </c>
      <c r="C292" s="55" t="s">
        <v>14</v>
      </c>
      <c r="D292" s="56" t="s">
        <v>125</v>
      </c>
      <c r="E292" s="57" t="s">
        <v>121</v>
      </c>
      <c r="F292" s="307">
        <v>10</v>
      </c>
      <c r="G292" s="839">
        <v>61647</v>
      </c>
      <c r="H292" s="839">
        <v>39918</v>
      </c>
      <c r="I292" s="840">
        <v>1.1580767063384739E-3</v>
      </c>
      <c r="J292" s="841">
        <v>111.43141174316411</v>
      </c>
      <c r="K292" s="842">
        <v>0.3194175660610199</v>
      </c>
      <c r="L292" s="841">
        <v>110.7256622314453</v>
      </c>
      <c r="M292" s="841">
        <v>111.9890594482422</v>
      </c>
      <c r="N292" s="841">
        <v>19.3426399230957</v>
      </c>
      <c r="O292" s="839">
        <v>131</v>
      </c>
      <c r="P292" s="842">
        <v>0.61153072118759155</v>
      </c>
      <c r="Q292" s="839">
        <v>129</v>
      </c>
      <c r="R292" s="839">
        <v>132</v>
      </c>
      <c r="S292" s="308">
        <v>0.64875495433807373</v>
      </c>
      <c r="T292" s="842">
        <v>7.1714194491505623E-3</v>
      </c>
      <c r="U292" s="308">
        <v>0.6336137056350708</v>
      </c>
      <c r="V292" s="308">
        <v>0.66140753030776978</v>
      </c>
    </row>
    <row r="293" spans="2:26">
      <c r="B293" s="45" t="s">
        <v>21</v>
      </c>
      <c r="C293" s="46" t="s">
        <v>14</v>
      </c>
      <c r="D293" s="47">
        <v>130</v>
      </c>
      <c r="E293" s="46" t="s">
        <v>31</v>
      </c>
      <c r="F293" s="304"/>
      <c r="G293" s="834"/>
      <c r="H293" s="834"/>
      <c r="I293" s="835"/>
      <c r="J293" s="836"/>
      <c r="K293" s="837"/>
      <c r="L293" s="836"/>
      <c r="M293" s="836"/>
      <c r="N293" s="836"/>
      <c r="O293" s="834"/>
      <c r="P293" s="837"/>
      <c r="Q293" s="834"/>
      <c r="R293" s="834"/>
      <c r="S293" s="838"/>
      <c r="T293" s="837"/>
      <c r="U293" s="838"/>
      <c r="V293" s="838"/>
    </row>
    <row r="294" spans="2:26">
      <c r="B294" s="45" t="s">
        <v>21</v>
      </c>
      <c r="C294" s="46" t="s">
        <v>14</v>
      </c>
      <c r="D294" s="47">
        <v>130</v>
      </c>
      <c r="E294" s="46" t="s">
        <v>118</v>
      </c>
      <c r="F294" s="304"/>
      <c r="G294" s="834"/>
      <c r="H294" s="834"/>
      <c r="I294" s="835"/>
      <c r="J294" s="836"/>
      <c r="K294" s="837"/>
      <c r="L294" s="836"/>
      <c r="M294" s="836"/>
      <c r="N294" s="836"/>
      <c r="O294" s="834"/>
      <c r="P294" s="837"/>
      <c r="Q294" s="834"/>
      <c r="R294" s="834"/>
      <c r="S294" s="838"/>
      <c r="T294" s="837"/>
      <c r="U294" s="838"/>
      <c r="V294" s="838"/>
    </row>
    <row r="295" spans="2:26">
      <c r="B295" s="45" t="s">
        <v>21</v>
      </c>
      <c r="C295" s="46" t="s">
        <v>14</v>
      </c>
      <c r="D295" s="47">
        <v>130</v>
      </c>
      <c r="E295" s="46" t="s">
        <v>119</v>
      </c>
      <c r="F295" s="304"/>
      <c r="G295" s="834"/>
      <c r="H295" s="834"/>
      <c r="I295" s="835"/>
      <c r="J295" s="836"/>
      <c r="K295" s="837"/>
      <c r="L295" s="836"/>
      <c r="M295" s="836"/>
      <c r="N295" s="836"/>
      <c r="O295" s="834"/>
      <c r="P295" s="837"/>
      <c r="Q295" s="834"/>
      <c r="R295" s="834"/>
      <c r="S295" s="838"/>
      <c r="T295" s="837"/>
      <c r="U295" s="838"/>
      <c r="V295" s="838"/>
    </row>
    <row r="296" spans="2:26">
      <c r="B296" s="45" t="s">
        <v>21</v>
      </c>
      <c r="C296" s="46" t="s">
        <v>14</v>
      </c>
      <c r="D296" s="47">
        <v>130</v>
      </c>
      <c r="E296" s="46" t="s">
        <v>34</v>
      </c>
      <c r="F296" s="304"/>
      <c r="G296" s="834"/>
      <c r="H296" s="834"/>
      <c r="I296" s="835"/>
      <c r="J296" s="836"/>
      <c r="K296" s="837"/>
      <c r="L296" s="836"/>
      <c r="M296" s="836"/>
      <c r="N296" s="836"/>
      <c r="O296" s="834"/>
      <c r="P296" s="837"/>
      <c r="Q296" s="834"/>
      <c r="R296" s="834"/>
      <c r="S296" s="838"/>
      <c r="T296" s="837"/>
      <c r="U296" s="838"/>
      <c r="V296" s="838"/>
    </row>
    <row r="297" spans="2:26" s="66" customFormat="1" ht="15.6">
      <c r="B297" s="54" t="s">
        <v>21</v>
      </c>
      <c r="C297" s="55" t="s">
        <v>14</v>
      </c>
      <c r="D297" s="56" t="s">
        <v>126</v>
      </c>
      <c r="E297" s="57" t="s">
        <v>121</v>
      </c>
      <c r="F297" s="307"/>
      <c r="G297" s="839"/>
      <c r="H297" s="839"/>
      <c r="I297" s="840"/>
      <c r="J297" s="841"/>
      <c r="K297" s="842"/>
      <c r="L297" s="841"/>
      <c r="M297" s="841"/>
      <c r="N297" s="841"/>
      <c r="O297" s="839"/>
      <c r="P297" s="842"/>
      <c r="Q297" s="839"/>
      <c r="R297" s="839"/>
      <c r="S297" s="308"/>
      <c r="T297" s="842"/>
      <c r="U297" s="308"/>
      <c r="V297" s="308"/>
    </row>
    <row r="298" spans="2:26" ht="15.6">
      <c r="B298" s="54" t="s">
        <v>21</v>
      </c>
      <c r="C298" s="55" t="s">
        <v>14</v>
      </c>
      <c r="D298" s="67" t="s">
        <v>127</v>
      </c>
      <c r="E298" s="68" t="s">
        <v>31</v>
      </c>
      <c r="F298" s="307">
        <v>10</v>
      </c>
      <c r="G298" s="839">
        <v>43336</v>
      </c>
      <c r="H298" s="839">
        <v>27416</v>
      </c>
      <c r="I298" s="840">
        <v>7.9537632226107664E-4</v>
      </c>
      <c r="J298" s="841">
        <v>118.3518753051758</v>
      </c>
      <c r="K298" s="842">
        <v>0.34578344225883478</v>
      </c>
      <c r="L298" s="841">
        <v>117.6357421875</v>
      </c>
      <c r="M298" s="841">
        <v>119.0021438598633</v>
      </c>
      <c r="N298" s="841">
        <v>17.412290573120121</v>
      </c>
      <c r="O298" s="839">
        <v>135</v>
      </c>
      <c r="P298" s="842">
        <v>0.70302647352218628</v>
      </c>
      <c r="Q298" s="839">
        <v>134</v>
      </c>
      <c r="R298" s="839">
        <v>136</v>
      </c>
      <c r="S298" s="308">
        <v>0.58177703619003296</v>
      </c>
      <c r="T298" s="842">
        <v>9.1580171138048172E-3</v>
      </c>
      <c r="U298" s="308">
        <v>0.56228840351104736</v>
      </c>
      <c r="V298" s="308">
        <v>0.59866499900817871</v>
      </c>
      <c r="X298" s="66"/>
      <c r="Z298" s="66"/>
    </row>
    <row r="299" spans="2:26" ht="15.6">
      <c r="B299" s="54" t="s">
        <v>21</v>
      </c>
      <c r="C299" s="55" t="s">
        <v>14</v>
      </c>
      <c r="D299" s="67" t="s">
        <v>127</v>
      </c>
      <c r="E299" s="68" t="s">
        <v>118</v>
      </c>
      <c r="F299" s="307">
        <v>10</v>
      </c>
      <c r="G299" s="839">
        <v>4490</v>
      </c>
      <c r="H299" s="839">
        <v>3170</v>
      </c>
      <c r="I299" s="840">
        <v>9.1966107075165405E-5</v>
      </c>
      <c r="J299" s="841">
        <v>103.8482666015625</v>
      </c>
      <c r="K299" s="842">
        <v>0.85843712091445923</v>
      </c>
      <c r="L299" s="841">
        <v>101.97703552246089</v>
      </c>
      <c r="M299" s="841">
        <v>105.4492721557617</v>
      </c>
      <c r="N299" s="841">
        <v>16.480539321899411</v>
      </c>
      <c r="O299" s="839">
        <v>120</v>
      </c>
      <c r="P299" s="842">
        <v>1.3235188722610469</v>
      </c>
      <c r="Q299" s="839">
        <v>118</v>
      </c>
      <c r="R299" s="839">
        <v>123</v>
      </c>
      <c r="S299" s="308">
        <v>0.45804417133331299</v>
      </c>
      <c r="T299" s="842">
        <v>2.7110569179058071E-2</v>
      </c>
      <c r="U299" s="308">
        <v>0.40750405192375178</v>
      </c>
      <c r="V299" s="308">
        <v>0.51563525199890137</v>
      </c>
      <c r="X299" s="66"/>
      <c r="Z299" s="66"/>
    </row>
    <row r="300" spans="2:26" ht="15.6">
      <c r="B300" s="54" t="s">
        <v>21</v>
      </c>
      <c r="C300" s="55" t="s">
        <v>14</v>
      </c>
      <c r="D300" s="67" t="s">
        <v>127</v>
      </c>
      <c r="E300" s="68" t="s">
        <v>119</v>
      </c>
      <c r="F300" s="307">
        <v>10</v>
      </c>
      <c r="G300" s="839">
        <v>10079</v>
      </c>
      <c r="H300" s="839">
        <v>7921</v>
      </c>
      <c r="I300" s="840">
        <v>2.297992216920846E-4</v>
      </c>
      <c r="J300" s="841">
        <v>90.940162658691406</v>
      </c>
      <c r="K300" s="842">
        <v>0.22935159504413599</v>
      </c>
      <c r="L300" s="841">
        <v>90.46368408203125</v>
      </c>
      <c r="M300" s="841">
        <v>91.436668395996094</v>
      </c>
      <c r="N300" s="841">
        <v>6.5424103736877441</v>
      </c>
      <c r="O300" s="839">
        <v>95</v>
      </c>
      <c r="P300" s="842">
        <v>0.51585417985916138</v>
      </c>
      <c r="Q300" s="839">
        <v>94</v>
      </c>
      <c r="R300" s="839">
        <v>96</v>
      </c>
      <c r="S300" s="308">
        <v>0.94268399477005005</v>
      </c>
      <c r="T300" s="842">
        <v>8.7990164756774902E-3</v>
      </c>
      <c r="U300" s="308">
        <v>0.92287176847457886</v>
      </c>
      <c r="V300" s="308">
        <v>0.95890295505523682</v>
      </c>
      <c r="X300" s="66"/>
      <c r="Z300" s="66"/>
    </row>
    <row r="301" spans="2:26" ht="15.6">
      <c r="B301" s="54" t="s">
        <v>21</v>
      </c>
      <c r="C301" s="55" t="s">
        <v>14</v>
      </c>
      <c r="D301" s="67" t="s">
        <v>127</v>
      </c>
      <c r="E301" s="68" t="s">
        <v>34</v>
      </c>
      <c r="F301" s="307">
        <v>10</v>
      </c>
      <c r="G301" s="839">
        <v>3742</v>
      </c>
      <c r="H301" s="839">
        <v>1411</v>
      </c>
      <c r="I301" s="840">
        <v>4.0935073448002299E-5</v>
      </c>
      <c r="J301" s="841">
        <v>109.03472900390619</v>
      </c>
      <c r="K301" s="842">
        <v>1.6832443475723271</v>
      </c>
      <c r="L301" s="841">
        <v>105.8148727416992</v>
      </c>
      <c r="M301" s="841">
        <v>112.047004699707</v>
      </c>
      <c r="N301" s="841">
        <v>20.50405311584473</v>
      </c>
      <c r="O301" s="839">
        <v>129</v>
      </c>
      <c r="P301" s="842">
        <v>2.9500350952148442</v>
      </c>
      <c r="Q301" s="839">
        <v>123</v>
      </c>
      <c r="R301" s="839">
        <v>135</v>
      </c>
      <c r="S301" s="308">
        <v>0.72856128215789795</v>
      </c>
      <c r="T301" s="842">
        <v>3.3252779394388199E-2</v>
      </c>
      <c r="U301" s="308">
        <v>0.6653333306312561</v>
      </c>
      <c r="V301" s="308">
        <v>0.80000001192092896</v>
      </c>
      <c r="X301" s="66"/>
      <c r="Z301" s="66"/>
    </row>
    <row r="302" spans="2:26" s="66" customFormat="1" ht="15.6">
      <c r="B302" s="76" t="s">
        <v>21</v>
      </c>
      <c r="C302" s="77" t="s">
        <v>128</v>
      </c>
      <c r="D302" s="78" t="s">
        <v>127</v>
      </c>
      <c r="E302" s="79" t="s">
        <v>121</v>
      </c>
      <c r="F302" s="315">
        <v>10</v>
      </c>
      <c r="G302" s="848">
        <v>61647</v>
      </c>
      <c r="H302" s="848">
        <v>39918</v>
      </c>
      <c r="I302" s="849">
        <v>1.1580767063384739E-3</v>
      </c>
      <c r="J302" s="846">
        <v>111.43141174316411</v>
      </c>
      <c r="K302" s="850">
        <v>0.3194175660610199</v>
      </c>
      <c r="L302" s="846">
        <v>110.7256622314453</v>
      </c>
      <c r="M302" s="846">
        <v>111.9890594482422</v>
      </c>
      <c r="N302" s="846">
        <v>19.3426399230957</v>
      </c>
      <c r="O302" s="848">
        <v>131</v>
      </c>
      <c r="P302" s="850">
        <v>0.61153072118759155</v>
      </c>
      <c r="Q302" s="848">
        <v>129</v>
      </c>
      <c r="R302" s="848">
        <v>132</v>
      </c>
      <c r="S302" s="318">
        <v>0.64875495433807373</v>
      </c>
      <c r="T302" s="850">
        <v>7.1714194491505623E-3</v>
      </c>
      <c r="U302" s="318">
        <v>0.6336137056350708</v>
      </c>
      <c r="V302" s="318">
        <v>0.66140753030776978</v>
      </c>
    </row>
    <row r="303" spans="2:26">
      <c r="B303" s="45" t="s">
        <v>21</v>
      </c>
      <c r="C303" s="46" t="s">
        <v>12</v>
      </c>
      <c r="D303" s="47">
        <v>60</v>
      </c>
      <c r="E303" s="46" t="s">
        <v>31</v>
      </c>
      <c r="F303" s="304"/>
      <c r="G303" s="834"/>
      <c r="H303" s="834"/>
      <c r="I303" s="835"/>
      <c r="J303" s="836"/>
      <c r="K303" s="837"/>
      <c r="L303" s="836"/>
      <c r="M303" s="836"/>
      <c r="N303" s="836"/>
      <c r="O303" s="834"/>
      <c r="P303" s="837"/>
      <c r="Q303" s="834"/>
      <c r="R303" s="834"/>
      <c r="S303" s="838"/>
      <c r="T303" s="837"/>
      <c r="U303" s="838"/>
      <c r="V303" s="838"/>
    </row>
    <row r="304" spans="2:26">
      <c r="B304" s="45" t="s">
        <v>21</v>
      </c>
      <c r="C304" s="46" t="s">
        <v>12</v>
      </c>
      <c r="D304" s="47">
        <v>60</v>
      </c>
      <c r="E304" s="46" t="s">
        <v>118</v>
      </c>
      <c r="F304" s="304"/>
      <c r="G304" s="834"/>
      <c r="H304" s="834"/>
      <c r="I304" s="835"/>
      <c r="J304" s="836"/>
      <c r="K304" s="837"/>
      <c r="L304" s="836"/>
      <c r="M304" s="836"/>
      <c r="N304" s="836"/>
      <c r="O304" s="834"/>
      <c r="P304" s="837"/>
      <c r="Q304" s="834"/>
      <c r="R304" s="834"/>
      <c r="S304" s="838"/>
      <c r="T304" s="837"/>
      <c r="U304" s="838"/>
      <c r="V304" s="838"/>
    </row>
    <row r="305" spans="2:26">
      <c r="B305" s="45" t="s">
        <v>21</v>
      </c>
      <c r="C305" s="46" t="s">
        <v>12</v>
      </c>
      <c r="D305" s="47">
        <v>60</v>
      </c>
      <c r="E305" s="46" t="s">
        <v>119</v>
      </c>
      <c r="F305" s="304"/>
      <c r="G305" s="834"/>
      <c r="H305" s="834"/>
      <c r="I305" s="835"/>
      <c r="J305" s="836"/>
      <c r="K305" s="837"/>
      <c r="L305" s="836"/>
      <c r="M305" s="836"/>
      <c r="N305" s="836"/>
      <c r="O305" s="834"/>
      <c r="P305" s="837"/>
      <c r="Q305" s="834"/>
      <c r="R305" s="834"/>
      <c r="S305" s="838"/>
      <c r="T305" s="837"/>
      <c r="U305" s="838"/>
      <c r="V305" s="838"/>
    </row>
    <row r="306" spans="2:26">
      <c r="B306" s="45" t="s">
        <v>21</v>
      </c>
      <c r="C306" s="46" t="s">
        <v>12</v>
      </c>
      <c r="D306" s="47">
        <v>60</v>
      </c>
      <c r="E306" s="46" t="s">
        <v>34</v>
      </c>
      <c r="F306" s="304"/>
      <c r="G306" s="834"/>
      <c r="H306" s="834"/>
      <c r="I306" s="835"/>
      <c r="J306" s="836"/>
      <c r="K306" s="837"/>
      <c r="L306" s="836"/>
      <c r="M306" s="836"/>
      <c r="N306" s="836"/>
      <c r="O306" s="834"/>
      <c r="P306" s="837"/>
      <c r="Q306" s="834"/>
      <c r="R306" s="834"/>
      <c r="S306" s="838"/>
      <c r="T306" s="837"/>
      <c r="U306" s="838"/>
      <c r="V306" s="838"/>
    </row>
    <row r="307" spans="2:26" ht="15.6">
      <c r="B307" s="54" t="s">
        <v>21</v>
      </c>
      <c r="C307" s="55" t="s">
        <v>12</v>
      </c>
      <c r="D307" s="56" t="s">
        <v>129</v>
      </c>
      <c r="E307" s="57" t="s">
        <v>121</v>
      </c>
      <c r="F307" s="307"/>
      <c r="G307" s="839"/>
      <c r="H307" s="839"/>
      <c r="I307" s="840"/>
      <c r="J307" s="841"/>
      <c r="K307" s="842"/>
      <c r="L307" s="841"/>
      <c r="M307" s="841"/>
      <c r="N307" s="841"/>
      <c r="O307" s="839"/>
      <c r="P307" s="842"/>
      <c r="Q307" s="839"/>
      <c r="R307" s="839"/>
      <c r="S307" s="308"/>
      <c r="T307" s="842"/>
      <c r="U307" s="308"/>
      <c r="V307" s="308"/>
      <c r="X307" s="66"/>
      <c r="Z307" s="66"/>
    </row>
    <row r="308" spans="2:26">
      <c r="B308" s="45" t="s">
        <v>21</v>
      </c>
      <c r="C308" s="46" t="s">
        <v>12</v>
      </c>
      <c r="D308" s="47">
        <v>70</v>
      </c>
      <c r="E308" s="46" t="s">
        <v>31</v>
      </c>
      <c r="F308" s="304"/>
      <c r="G308" s="834"/>
      <c r="H308" s="834"/>
      <c r="I308" s="835"/>
      <c r="J308" s="836"/>
      <c r="K308" s="837"/>
      <c r="L308" s="836"/>
      <c r="M308" s="836"/>
      <c r="N308" s="836"/>
      <c r="O308" s="834"/>
      <c r="P308" s="837"/>
      <c r="Q308" s="834"/>
      <c r="R308" s="834"/>
      <c r="S308" s="838"/>
      <c r="T308" s="837"/>
      <c r="U308" s="838"/>
      <c r="V308" s="838"/>
    </row>
    <row r="309" spans="2:26">
      <c r="B309" s="45" t="s">
        <v>21</v>
      </c>
      <c r="C309" s="46" t="s">
        <v>12</v>
      </c>
      <c r="D309" s="47">
        <v>70</v>
      </c>
      <c r="E309" s="46" t="s">
        <v>118</v>
      </c>
      <c r="F309" s="304"/>
      <c r="G309" s="834"/>
      <c r="H309" s="834"/>
      <c r="I309" s="835"/>
      <c r="J309" s="836"/>
      <c r="K309" s="837"/>
      <c r="L309" s="836"/>
      <c r="M309" s="836"/>
      <c r="N309" s="836"/>
      <c r="O309" s="834"/>
      <c r="P309" s="837"/>
      <c r="Q309" s="834"/>
      <c r="R309" s="834"/>
      <c r="S309" s="838"/>
      <c r="T309" s="837"/>
      <c r="U309" s="838"/>
      <c r="V309" s="838"/>
    </row>
    <row r="310" spans="2:26">
      <c r="B310" s="45" t="s">
        <v>21</v>
      </c>
      <c r="C310" s="46" t="s">
        <v>12</v>
      </c>
      <c r="D310" s="47">
        <v>70</v>
      </c>
      <c r="E310" s="46" t="s">
        <v>119</v>
      </c>
      <c r="F310" s="304"/>
      <c r="G310" s="834"/>
      <c r="H310" s="834"/>
      <c r="I310" s="835"/>
      <c r="J310" s="836"/>
      <c r="K310" s="837"/>
      <c r="L310" s="836"/>
      <c r="M310" s="836"/>
      <c r="N310" s="836"/>
      <c r="O310" s="834"/>
      <c r="P310" s="837"/>
      <c r="Q310" s="834"/>
      <c r="R310" s="834"/>
      <c r="S310" s="838"/>
      <c r="T310" s="837"/>
      <c r="U310" s="838"/>
      <c r="V310" s="838"/>
    </row>
    <row r="311" spans="2:26">
      <c r="B311" s="45" t="s">
        <v>21</v>
      </c>
      <c r="C311" s="46" t="s">
        <v>12</v>
      </c>
      <c r="D311" s="47">
        <v>70</v>
      </c>
      <c r="E311" s="46" t="s">
        <v>34</v>
      </c>
      <c r="F311" s="304"/>
      <c r="G311" s="834"/>
      <c r="H311" s="834"/>
      <c r="I311" s="835"/>
      <c r="J311" s="836"/>
      <c r="K311" s="837"/>
      <c r="L311" s="836"/>
      <c r="M311" s="836"/>
      <c r="N311" s="836"/>
      <c r="O311" s="834"/>
      <c r="P311" s="837"/>
      <c r="Q311" s="834"/>
      <c r="R311" s="834"/>
      <c r="S311" s="838"/>
      <c r="T311" s="837"/>
      <c r="U311" s="838"/>
      <c r="V311" s="838"/>
    </row>
    <row r="312" spans="2:26" ht="15.6">
      <c r="B312" s="54" t="s">
        <v>21</v>
      </c>
      <c r="C312" s="55" t="s">
        <v>12</v>
      </c>
      <c r="D312" s="56" t="s">
        <v>130</v>
      </c>
      <c r="E312" s="57" t="s">
        <v>121</v>
      </c>
      <c r="F312" s="307"/>
      <c r="G312" s="839"/>
      <c r="H312" s="839"/>
      <c r="I312" s="840"/>
      <c r="J312" s="841"/>
      <c r="K312" s="842"/>
      <c r="L312" s="841"/>
      <c r="M312" s="841"/>
      <c r="N312" s="841"/>
      <c r="O312" s="839"/>
      <c r="P312" s="842"/>
      <c r="Q312" s="839"/>
      <c r="R312" s="839"/>
      <c r="S312" s="308"/>
      <c r="T312" s="842"/>
      <c r="U312" s="308"/>
      <c r="V312" s="308"/>
      <c r="X312" s="66"/>
      <c r="Z312" s="66"/>
    </row>
    <row r="313" spans="2:26">
      <c r="B313" s="45" t="s">
        <v>21</v>
      </c>
      <c r="C313" s="46" t="s">
        <v>12</v>
      </c>
      <c r="D313" s="47">
        <v>80</v>
      </c>
      <c r="E313" s="46" t="s">
        <v>31</v>
      </c>
      <c r="F313" s="304"/>
      <c r="G313" s="834"/>
      <c r="H313" s="834"/>
      <c r="I313" s="835"/>
      <c r="J313" s="836"/>
      <c r="K313" s="837"/>
      <c r="L313" s="836"/>
      <c r="M313" s="836"/>
      <c r="N313" s="836"/>
      <c r="O313" s="834"/>
      <c r="P313" s="837"/>
      <c r="Q313" s="834"/>
      <c r="R313" s="834"/>
      <c r="S313" s="838"/>
      <c r="T313" s="837"/>
      <c r="U313" s="838"/>
      <c r="V313" s="838"/>
    </row>
    <row r="314" spans="2:26">
      <c r="B314" s="45" t="s">
        <v>21</v>
      </c>
      <c r="C314" s="46" t="s">
        <v>12</v>
      </c>
      <c r="D314" s="47">
        <v>80</v>
      </c>
      <c r="E314" s="46" t="s">
        <v>118</v>
      </c>
      <c r="F314" s="304"/>
      <c r="G314" s="834"/>
      <c r="H314" s="834"/>
      <c r="I314" s="835"/>
      <c r="J314" s="836"/>
      <c r="K314" s="837"/>
      <c r="L314" s="836"/>
      <c r="M314" s="836"/>
      <c r="N314" s="836"/>
      <c r="O314" s="834"/>
      <c r="P314" s="837"/>
      <c r="Q314" s="834"/>
      <c r="R314" s="834"/>
      <c r="S314" s="838"/>
      <c r="T314" s="837"/>
      <c r="U314" s="838"/>
      <c r="V314" s="838"/>
    </row>
    <row r="315" spans="2:26">
      <c r="B315" s="45" t="s">
        <v>21</v>
      </c>
      <c r="C315" s="46" t="s">
        <v>12</v>
      </c>
      <c r="D315" s="47">
        <v>80</v>
      </c>
      <c r="E315" s="46" t="s">
        <v>119</v>
      </c>
      <c r="F315" s="304"/>
      <c r="G315" s="834"/>
      <c r="H315" s="834"/>
      <c r="I315" s="835"/>
      <c r="J315" s="836"/>
      <c r="K315" s="837"/>
      <c r="L315" s="836"/>
      <c r="M315" s="836"/>
      <c r="N315" s="836"/>
      <c r="O315" s="834"/>
      <c r="P315" s="837"/>
      <c r="Q315" s="834"/>
      <c r="R315" s="834"/>
      <c r="S315" s="838"/>
      <c r="T315" s="837"/>
      <c r="U315" s="838"/>
      <c r="V315" s="838"/>
    </row>
    <row r="316" spans="2:26">
      <c r="B316" s="45" t="s">
        <v>21</v>
      </c>
      <c r="C316" s="46" t="s">
        <v>12</v>
      </c>
      <c r="D316" s="47">
        <v>80</v>
      </c>
      <c r="E316" s="46" t="s">
        <v>34</v>
      </c>
      <c r="F316" s="304"/>
      <c r="G316" s="834"/>
      <c r="H316" s="834"/>
      <c r="I316" s="835"/>
      <c r="J316" s="836"/>
      <c r="K316" s="837"/>
      <c r="L316" s="836"/>
      <c r="M316" s="836"/>
      <c r="N316" s="836"/>
      <c r="O316" s="834"/>
      <c r="P316" s="837"/>
      <c r="Q316" s="834"/>
      <c r="R316" s="834"/>
      <c r="S316" s="838"/>
      <c r="T316" s="837"/>
      <c r="U316" s="838"/>
      <c r="V316" s="838"/>
    </row>
    <row r="317" spans="2:26" ht="15.6">
      <c r="B317" s="54" t="s">
        <v>21</v>
      </c>
      <c r="C317" s="55" t="s">
        <v>12</v>
      </c>
      <c r="D317" s="56" t="s">
        <v>120</v>
      </c>
      <c r="E317" s="57" t="s">
        <v>121</v>
      </c>
      <c r="F317" s="307"/>
      <c r="G317" s="839"/>
      <c r="H317" s="839"/>
      <c r="I317" s="840"/>
      <c r="J317" s="841"/>
      <c r="K317" s="842"/>
      <c r="L317" s="841"/>
      <c r="M317" s="841"/>
      <c r="N317" s="841"/>
      <c r="O317" s="839"/>
      <c r="P317" s="842"/>
      <c r="Q317" s="839"/>
      <c r="R317" s="839"/>
      <c r="S317" s="308"/>
      <c r="T317" s="842"/>
      <c r="U317" s="308"/>
      <c r="V317" s="308"/>
      <c r="X317" s="66"/>
      <c r="Z317" s="66"/>
    </row>
    <row r="318" spans="2:26">
      <c r="B318" s="45" t="s">
        <v>21</v>
      </c>
      <c r="C318" s="46" t="s">
        <v>12</v>
      </c>
      <c r="D318" s="47">
        <v>90</v>
      </c>
      <c r="E318" s="46" t="s">
        <v>31</v>
      </c>
      <c r="F318" s="304">
        <v>29</v>
      </c>
      <c r="G318" s="834">
        <v>103560</v>
      </c>
      <c r="H318" s="834">
        <v>72250</v>
      </c>
      <c r="I318" s="835">
        <v>3.6140879302480319E-2</v>
      </c>
      <c r="J318" s="836">
        <v>96.045921325683594</v>
      </c>
      <c r="K318" s="837">
        <v>0.195766881108284</v>
      </c>
      <c r="L318" s="836">
        <v>95.64471435546875</v>
      </c>
      <c r="M318" s="836">
        <v>96.431617736816406</v>
      </c>
      <c r="N318" s="836">
        <v>16.186800003051761</v>
      </c>
      <c r="O318" s="834">
        <v>112</v>
      </c>
      <c r="P318" s="837">
        <v>0.3613208532333374</v>
      </c>
      <c r="Q318" s="834">
        <v>111</v>
      </c>
      <c r="R318" s="834">
        <v>113</v>
      </c>
      <c r="S318" s="838">
        <v>0.39312109351158142</v>
      </c>
      <c r="T318" s="837">
        <v>5.3840805776417264E-3</v>
      </c>
      <c r="U318" s="838">
        <v>0.38251984119415278</v>
      </c>
      <c r="V318" s="838">
        <v>0.40330582857131958</v>
      </c>
    </row>
    <row r="319" spans="2:26">
      <c r="B319" s="45" t="s">
        <v>21</v>
      </c>
      <c r="C319" s="46" t="s">
        <v>12</v>
      </c>
      <c r="D319" s="47">
        <v>90</v>
      </c>
      <c r="E319" s="46" t="s">
        <v>118</v>
      </c>
      <c r="F319" s="304">
        <v>29</v>
      </c>
      <c r="G319" s="834">
        <v>6921</v>
      </c>
      <c r="H319" s="834">
        <v>5483</v>
      </c>
      <c r="I319" s="835">
        <v>2.7427050160460579E-3</v>
      </c>
      <c r="J319" s="836">
        <v>89.002555847167969</v>
      </c>
      <c r="K319" s="837">
        <v>0.54901844263076782</v>
      </c>
      <c r="L319" s="836">
        <v>87.764411926269531</v>
      </c>
      <c r="M319" s="836">
        <v>90.033584594726563</v>
      </c>
      <c r="N319" s="836">
        <v>12.185747146606451</v>
      </c>
      <c r="O319" s="834">
        <v>100</v>
      </c>
      <c r="P319" s="837">
        <v>1.191879987716675</v>
      </c>
      <c r="Q319" s="834">
        <v>98</v>
      </c>
      <c r="R319" s="834">
        <v>102</v>
      </c>
      <c r="S319" s="838">
        <v>0.60733175277709961</v>
      </c>
      <c r="T319" s="837">
        <v>2.1165840327739719E-2</v>
      </c>
      <c r="U319" s="838">
        <v>0.56089335680007935</v>
      </c>
      <c r="V319" s="838">
        <v>0.64348948001861572</v>
      </c>
    </row>
    <row r="320" spans="2:26">
      <c r="B320" s="45" t="s">
        <v>21</v>
      </c>
      <c r="C320" s="46" t="s">
        <v>12</v>
      </c>
      <c r="D320" s="47">
        <v>90</v>
      </c>
      <c r="E320" s="46" t="s">
        <v>119</v>
      </c>
      <c r="F320" s="304">
        <v>29</v>
      </c>
      <c r="G320" s="834">
        <v>10499</v>
      </c>
      <c r="H320" s="834">
        <v>9192</v>
      </c>
      <c r="I320" s="835">
        <v>4.598020102304941E-3</v>
      </c>
      <c r="J320" s="836">
        <v>87.387290954589844</v>
      </c>
      <c r="K320" s="837">
        <v>0.22310931980609891</v>
      </c>
      <c r="L320" s="836">
        <v>86.982124328613281</v>
      </c>
      <c r="M320" s="836">
        <v>87.837448120117188</v>
      </c>
      <c r="N320" s="836">
        <v>6.8650045394897461</v>
      </c>
      <c r="O320" s="834">
        <v>93</v>
      </c>
      <c r="P320" s="837">
        <v>0.50122964382171631</v>
      </c>
      <c r="Q320" s="834">
        <v>92</v>
      </c>
      <c r="R320" s="834">
        <v>93</v>
      </c>
      <c r="S320" s="838">
        <v>0.64610528945922852</v>
      </c>
      <c r="T320" s="837">
        <v>1.612597331404686E-2</v>
      </c>
      <c r="U320" s="838">
        <v>0.61767709255218506</v>
      </c>
      <c r="V320" s="838">
        <v>0.6797029972076416</v>
      </c>
    </row>
    <row r="321" spans="2:26">
      <c r="B321" s="45" t="s">
        <v>21</v>
      </c>
      <c r="C321" s="46" t="s">
        <v>12</v>
      </c>
      <c r="D321" s="47">
        <v>90</v>
      </c>
      <c r="E321" s="46" t="s">
        <v>34</v>
      </c>
      <c r="F321" s="304">
        <v>29</v>
      </c>
      <c r="G321" s="834">
        <v>3048</v>
      </c>
      <c r="H321" s="834">
        <v>1315</v>
      </c>
      <c r="I321" s="835">
        <v>6.5778898076067512E-4</v>
      </c>
      <c r="J321" s="836">
        <v>91.357414245605469</v>
      </c>
      <c r="K321" s="837">
        <v>1.7328352928161621</v>
      </c>
      <c r="L321" s="836">
        <v>88.196968078613281</v>
      </c>
      <c r="M321" s="836">
        <v>94.819259643554688</v>
      </c>
      <c r="N321" s="836">
        <v>19.829502105712891</v>
      </c>
      <c r="O321" s="834">
        <v>111</v>
      </c>
      <c r="P321" s="837">
        <v>3.376980066299438</v>
      </c>
      <c r="Q321" s="834">
        <v>105</v>
      </c>
      <c r="R321" s="834">
        <v>118</v>
      </c>
      <c r="S321" s="838">
        <v>0.52927756309509277</v>
      </c>
      <c r="T321" s="837">
        <v>4.4009413570165627E-2</v>
      </c>
      <c r="U321" s="838">
        <v>0.43315595388412481</v>
      </c>
      <c r="V321" s="838">
        <v>0.61904764175415039</v>
      </c>
    </row>
    <row r="322" spans="2:26" ht="15.6">
      <c r="B322" s="54" t="s">
        <v>21</v>
      </c>
      <c r="C322" s="55" t="s">
        <v>12</v>
      </c>
      <c r="D322" s="56" t="s">
        <v>122</v>
      </c>
      <c r="E322" s="57" t="s">
        <v>121</v>
      </c>
      <c r="F322" s="307">
        <v>29</v>
      </c>
      <c r="G322" s="839">
        <v>124028</v>
      </c>
      <c r="H322" s="839">
        <v>88240</v>
      </c>
      <c r="I322" s="840">
        <v>4.4139393567423808E-2</v>
      </c>
      <c r="J322" s="841">
        <v>94.636421203613281</v>
      </c>
      <c r="K322" s="842">
        <v>0.1720107048749924</v>
      </c>
      <c r="L322" s="841">
        <v>94.277664184570313</v>
      </c>
      <c r="M322" s="841">
        <v>94.926300048828125</v>
      </c>
      <c r="N322" s="841">
        <v>15.61289691925049</v>
      </c>
      <c r="O322" s="839">
        <v>110</v>
      </c>
      <c r="P322" s="842">
        <v>0.39210167527198792</v>
      </c>
      <c r="Q322" s="839">
        <v>109</v>
      </c>
      <c r="R322" s="839">
        <v>111</v>
      </c>
      <c r="S322" s="308">
        <v>0.43481415510177612</v>
      </c>
      <c r="T322" s="842">
        <v>5.1848888397216797E-3</v>
      </c>
      <c r="U322" s="308">
        <v>0.42468854784965521</v>
      </c>
      <c r="V322" s="308">
        <v>0.44476363062858582</v>
      </c>
      <c r="X322" s="66"/>
      <c r="Z322" s="66"/>
    </row>
    <row r="323" spans="2:26">
      <c r="B323" s="45" t="s">
        <v>21</v>
      </c>
      <c r="C323" s="46" t="s">
        <v>12</v>
      </c>
      <c r="D323" s="47">
        <v>100</v>
      </c>
      <c r="E323" s="46" t="s">
        <v>31</v>
      </c>
      <c r="F323" s="304"/>
      <c r="G323" s="834"/>
      <c r="H323" s="834"/>
      <c r="I323" s="835"/>
      <c r="J323" s="836"/>
      <c r="K323" s="837"/>
      <c r="L323" s="836"/>
      <c r="M323" s="836"/>
      <c r="N323" s="836"/>
      <c r="O323" s="834"/>
      <c r="P323" s="837"/>
      <c r="Q323" s="834"/>
      <c r="R323" s="834"/>
      <c r="S323" s="838"/>
      <c r="T323" s="837"/>
      <c r="U323" s="838"/>
      <c r="V323" s="838"/>
    </row>
    <row r="324" spans="2:26">
      <c r="B324" s="45" t="s">
        <v>21</v>
      </c>
      <c r="C324" s="46" t="s">
        <v>12</v>
      </c>
      <c r="D324" s="47">
        <v>100</v>
      </c>
      <c r="E324" s="46" t="s">
        <v>118</v>
      </c>
      <c r="F324" s="304"/>
      <c r="G324" s="834"/>
      <c r="H324" s="834"/>
      <c r="I324" s="835"/>
      <c r="J324" s="836"/>
      <c r="K324" s="837"/>
      <c r="L324" s="836"/>
      <c r="M324" s="836"/>
      <c r="N324" s="836"/>
      <c r="O324" s="834"/>
      <c r="P324" s="837"/>
      <c r="Q324" s="834"/>
      <c r="R324" s="834"/>
      <c r="S324" s="838"/>
      <c r="T324" s="837"/>
      <c r="U324" s="838"/>
      <c r="V324" s="838"/>
    </row>
    <row r="325" spans="2:26">
      <c r="B325" s="45" t="s">
        <v>21</v>
      </c>
      <c r="C325" s="46" t="s">
        <v>12</v>
      </c>
      <c r="D325" s="47">
        <v>100</v>
      </c>
      <c r="E325" s="46" t="s">
        <v>119</v>
      </c>
      <c r="F325" s="304"/>
      <c r="G325" s="834"/>
      <c r="H325" s="834"/>
      <c r="I325" s="835"/>
      <c r="J325" s="836"/>
      <c r="K325" s="837"/>
      <c r="L325" s="836"/>
      <c r="M325" s="836"/>
      <c r="N325" s="836"/>
      <c r="O325" s="834"/>
      <c r="P325" s="837"/>
      <c r="Q325" s="834"/>
      <c r="R325" s="834"/>
      <c r="S325" s="838"/>
      <c r="T325" s="837"/>
      <c r="U325" s="838"/>
      <c r="V325" s="838"/>
    </row>
    <row r="326" spans="2:26">
      <c r="B326" s="45" t="s">
        <v>21</v>
      </c>
      <c r="C326" s="46" t="s">
        <v>12</v>
      </c>
      <c r="D326" s="47">
        <v>100</v>
      </c>
      <c r="E326" s="46" t="s">
        <v>34</v>
      </c>
      <c r="F326" s="304"/>
      <c r="G326" s="834"/>
      <c r="H326" s="834"/>
      <c r="I326" s="835"/>
      <c r="J326" s="836"/>
      <c r="K326" s="837"/>
      <c r="L326" s="836"/>
      <c r="M326" s="836"/>
      <c r="N326" s="836"/>
      <c r="O326" s="834"/>
      <c r="P326" s="837"/>
      <c r="Q326" s="834"/>
      <c r="R326" s="834"/>
      <c r="S326" s="838"/>
      <c r="T326" s="837"/>
      <c r="U326" s="838"/>
      <c r="V326" s="838"/>
    </row>
    <row r="327" spans="2:26" ht="15.6">
      <c r="B327" s="54" t="s">
        <v>21</v>
      </c>
      <c r="C327" s="55" t="s">
        <v>12</v>
      </c>
      <c r="D327" s="56" t="s">
        <v>123</v>
      </c>
      <c r="E327" s="57" t="s">
        <v>121</v>
      </c>
      <c r="F327" s="307"/>
      <c r="G327" s="839"/>
      <c r="H327" s="839"/>
      <c r="I327" s="840"/>
      <c r="J327" s="841"/>
      <c r="K327" s="842"/>
      <c r="L327" s="841"/>
      <c r="M327" s="841"/>
      <c r="N327" s="841"/>
      <c r="O327" s="839"/>
      <c r="P327" s="842"/>
      <c r="Q327" s="839"/>
      <c r="R327" s="839"/>
      <c r="S327" s="308"/>
      <c r="T327" s="842"/>
      <c r="U327" s="308"/>
      <c r="V327" s="308"/>
      <c r="X327" s="66"/>
      <c r="Z327" s="66"/>
    </row>
    <row r="328" spans="2:26" ht="15.6">
      <c r="B328" s="54" t="s">
        <v>21</v>
      </c>
      <c r="C328" s="55" t="s">
        <v>12</v>
      </c>
      <c r="D328" s="67" t="s">
        <v>127</v>
      </c>
      <c r="E328" s="68" t="s">
        <v>31</v>
      </c>
      <c r="F328" s="307">
        <v>29</v>
      </c>
      <c r="G328" s="839">
        <v>103560</v>
      </c>
      <c r="H328" s="839">
        <v>72250</v>
      </c>
      <c r="I328" s="840">
        <v>3.6140879302480319E-2</v>
      </c>
      <c r="J328" s="841">
        <v>96.045921325683594</v>
      </c>
      <c r="K328" s="842">
        <v>0.195766881108284</v>
      </c>
      <c r="L328" s="841">
        <v>95.64471435546875</v>
      </c>
      <c r="M328" s="841">
        <v>96.431617736816406</v>
      </c>
      <c r="N328" s="841">
        <v>16.186800003051761</v>
      </c>
      <c r="O328" s="839">
        <v>112</v>
      </c>
      <c r="P328" s="842">
        <v>0.3613208532333374</v>
      </c>
      <c r="Q328" s="839">
        <v>111</v>
      </c>
      <c r="R328" s="839">
        <v>113</v>
      </c>
      <c r="S328" s="308">
        <v>0.39312109351158142</v>
      </c>
      <c r="T328" s="842">
        <v>5.3840805776417264E-3</v>
      </c>
      <c r="U328" s="308">
        <v>0.38251984119415278</v>
      </c>
      <c r="V328" s="308">
        <v>0.40330582857131958</v>
      </c>
      <c r="X328" s="66"/>
      <c r="Z328" s="66"/>
    </row>
    <row r="329" spans="2:26" ht="15.6">
      <c r="B329" s="54" t="s">
        <v>21</v>
      </c>
      <c r="C329" s="55" t="s">
        <v>12</v>
      </c>
      <c r="D329" s="67" t="s">
        <v>127</v>
      </c>
      <c r="E329" s="68" t="s">
        <v>118</v>
      </c>
      <c r="F329" s="307">
        <v>29</v>
      </c>
      <c r="G329" s="839">
        <v>6921</v>
      </c>
      <c r="H329" s="839">
        <v>5483</v>
      </c>
      <c r="I329" s="840">
        <v>2.7427050160460579E-3</v>
      </c>
      <c r="J329" s="841">
        <v>89.002555847167969</v>
      </c>
      <c r="K329" s="842">
        <v>0.54901844263076782</v>
      </c>
      <c r="L329" s="841">
        <v>87.764411926269531</v>
      </c>
      <c r="M329" s="841">
        <v>90.033584594726563</v>
      </c>
      <c r="N329" s="841">
        <v>12.185747146606451</v>
      </c>
      <c r="O329" s="839">
        <v>100</v>
      </c>
      <c r="P329" s="842">
        <v>1.191879987716675</v>
      </c>
      <c r="Q329" s="839">
        <v>98</v>
      </c>
      <c r="R329" s="839">
        <v>102</v>
      </c>
      <c r="S329" s="308">
        <v>0.60733175277709961</v>
      </c>
      <c r="T329" s="842">
        <v>2.1165840327739719E-2</v>
      </c>
      <c r="U329" s="308">
        <v>0.56089335680007935</v>
      </c>
      <c r="V329" s="308">
        <v>0.64348948001861572</v>
      </c>
      <c r="X329" s="66"/>
      <c r="Z329" s="66"/>
    </row>
    <row r="330" spans="2:26" ht="15.6">
      <c r="B330" s="54" t="s">
        <v>21</v>
      </c>
      <c r="C330" s="55" t="s">
        <v>12</v>
      </c>
      <c r="D330" s="67" t="s">
        <v>127</v>
      </c>
      <c r="E330" s="68" t="s">
        <v>119</v>
      </c>
      <c r="F330" s="307">
        <v>29</v>
      </c>
      <c r="G330" s="839">
        <v>10499</v>
      </c>
      <c r="H330" s="839">
        <v>9192</v>
      </c>
      <c r="I330" s="840">
        <v>4.598020102304941E-3</v>
      </c>
      <c r="J330" s="841">
        <v>87.387290954589844</v>
      </c>
      <c r="K330" s="842">
        <v>0.22310931980609891</v>
      </c>
      <c r="L330" s="841">
        <v>86.982124328613281</v>
      </c>
      <c r="M330" s="841">
        <v>87.837448120117188</v>
      </c>
      <c r="N330" s="841">
        <v>6.8650045394897461</v>
      </c>
      <c r="O330" s="839">
        <v>93</v>
      </c>
      <c r="P330" s="842">
        <v>0.50122964382171631</v>
      </c>
      <c r="Q330" s="839">
        <v>92</v>
      </c>
      <c r="R330" s="839">
        <v>93</v>
      </c>
      <c r="S330" s="308">
        <v>0.64610528945922852</v>
      </c>
      <c r="T330" s="842">
        <v>1.612597331404686E-2</v>
      </c>
      <c r="U330" s="308">
        <v>0.61767709255218506</v>
      </c>
      <c r="V330" s="308">
        <v>0.6797029972076416</v>
      </c>
      <c r="X330" s="66"/>
      <c r="Z330" s="66"/>
    </row>
    <row r="331" spans="2:26" ht="15.6">
      <c r="B331" s="54" t="s">
        <v>21</v>
      </c>
      <c r="C331" s="55" t="s">
        <v>12</v>
      </c>
      <c r="D331" s="67" t="s">
        <v>127</v>
      </c>
      <c r="E331" s="68" t="s">
        <v>34</v>
      </c>
      <c r="F331" s="307">
        <v>29</v>
      </c>
      <c r="G331" s="839">
        <v>3048</v>
      </c>
      <c r="H331" s="839">
        <v>1315</v>
      </c>
      <c r="I331" s="840">
        <v>6.5778898076067512E-4</v>
      </c>
      <c r="J331" s="841">
        <v>91.357414245605469</v>
      </c>
      <c r="K331" s="842">
        <v>1.7328352928161621</v>
      </c>
      <c r="L331" s="841">
        <v>88.196968078613281</v>
      </c>
      <c r="M331" s="841">
        <v>94.819259643554688</v>
      </c>
      <c r="N331" s="841">
        <v>19.829502105712891</v>
      </c>
      <c r="O331" s="839">
        <v>111</v>
      </c>
      <c r="P331" s="842">
        <v>3.376980066299438</v>
      </c>
      <c r="Q331" s="839">
        <v>105</v>
      </c>
      <c r="R331" s="839">
        <v>118</v>
      </c>
      <c r="S331" s="308">
        <v>0.52927756309509277</v>
      </c>
      <c r="T331" s="842">
        <v>4.4009413570165627E-2</v>
      </c>
      <c r="U331" s="308">
        <v>0.43315595388412481</v>
      </c>
      <c r="V331" s="308">
        <v>0.61904764175415039</v>
      </c>
      <c r="X331" s="66"/>
      <c r="Z331" s="66"/>
    </row>
    <row r="332" spans="2:26" ht="15.6">
      <c r="B332" s="76" t="s">
        <v>21</v>
      </c>
      <c r="C332" s="77" t="s">
        <v>131</v>
      </c>
      <c r="D332" s="78" t="s">
        <v>127</v>
      </c>
      <c r="E332" s="79" t="s">
        <v>121</v>
      </c>
      <c r="F332" s="315">
        <v>29</v>
      </c>
      <c r="G332" s="848">
        <v>124028</v>
      </c>
      <c r="H332" s="848">
        <v>88240</v>
      </c>
      <c r="I332" s="849">
        <v>4.4139393567423808E-2</v>
      </c>
      <c r="J332" s="846">
        <v>94.636421203613281</v>
      </c>
      <c r="K332" s="850">
        <v>0.1720107048749924</v>
      </c>
      <c r="L332" s="846">
        <v>94.277664184570313</v>
      </c>
      <c r="M332" s="846">
        <v>94.926300048828125</v>
      </c>
      <c r="N332" s="846">
        <v>15.61289691925049</v>
      </c>
      <c r="O332" s="848">
        <v>110</v>
      </c>
      <c r="P332" s="850">
        <v>0.39210167527198792</v>
      </c>
      <c r="Q332" s="848">
        <v>109</v>
      </c>
      <c r="R332" s="848">
        <v>111</v>
      </c>
      <c r="S332" s="318">
        <v>0.43481415510177612</v>
      </c>
      <c r="T332" s="850">
        <v>5.1848888397216797E-3</v>
      </c>
      <c r="U332" s="318">
        <v>0.42468854784965521</v>
      </c>
      <c r="V332" s="318">
        <v>0.44476363062858582</v>
      </c>
      <c r="X332" s="66"/>
      <c r="Z332" s="66"/>
    </row>
    <row r="333" spans="2:26">
      <c r="B333" s="45" t="s">
        <v>21</v>
      </c>
      <c r="C333" s="46" t="s">
        <v>10</v>
      </c>
      <c r="D333" s="47">
        <v>30</v>
      </c>
      <c r="E333" s="46" t="s">
        <v>31</v>
      </c>
      <c r="F333" s="304">
        <v>19</v>
      </c>
      <c r="G333" s="834">
        <v>78983</v>
      </c>
      <c r="H333" s="834">
        <v>55347</v>
      </c>
      <c r="I333" s="835">
        <v>3.6144811506512782E-2</v>
      </c>
      <c r="J333" s="836">
        <v>37.493522644042969</v>
      </c>
      <c r="K333" s="837">
        <v>0.14127074182033539</v>
      </c>
      <c r="L333" s="836">
        <v>37.193813323974609</v>
      </c>
      <c r="M333" s="836">
        <v>37.764045715332031</v>
      </c>
      <c r="N333" s="836">
        <v>10.91213989257812</v>
      </c>
      <c r="O333" s="834">
        <v>48</v>
      </c>
      <c r="P333" s="837">
        <v>0.1226794645190239</v>
      </c>
      <c r="Q333" s="834">
        <v>48</v>
      </c>
      <c r="R333" s="834">
        <v>48</v>
      </c>
      <c r="S333" s="838">
        <v>0.25027552247047419</v>
      </c>
      <c r="T333" s="837">
        <v>5.4126223549246788E-3</v>
      </c>
      <c r="U333" s="838">
        <v>0.24159835278987879</v>
      </c>
      <c r="V333" s="838">
        <v>0.26051807403564448</v>
      </c>
    </row>
    <row r="334" spans="2:26">
      <c r="B334" s="45" t="s">
        <v>21</v>
      </c>
      <c r="C334" s="46" t="s">
        <v>10</v>
      </c>
      <c r="D334" s="47">
        <v>30</v>
      </c>
      <c r="E334" s="46" t="s">
        <v>118</v>
      </c>
      <c r="F334" s="304">
        <v>19</v>
      </c>
      <c r="G334" s="834">
        <v>23247</v>
      </c>
      <c r="H334" s="834">
        <v>16014</v>
      </c>
      <c r="I334" s="835">
        <v>1.0458073394234E-2</v>
      </c>
      <c r="J334" s="836">
        <v>38.299175262451172</v>
      </c>
      <c r="K334" s="837">
        <v>0.2409377992153168</v>
      </c>
      <c r="L334" s="836">
        <v>37.881938934326172</v>
      </c>
      <c r="M334" s="836">
        <v>38.80816650390625</v>
      </c>
      <c r="N334" s="836">
        <v>10.132917404174799</v>
      </c>
      <c r="O334" s="834">
        <v>48</v>
      </c>
      <c r="P334" s="837">
        <v>0.48328855633735662</v>
      </c>
      <c r="Q334" s="834">
        <v>48</v>
      </c>
      <c r="R334" s="834">
        <v>49</v>
      </c>
      <c r="S334" s="838">
        <v>0.21331335604190829</v>
      </c>
      <c r="T334" s="837">
        <v>9.8724588751792908E-3</v>
      </c>
      <c r="U334" s="838">
        <v>0.19514137506484991</v>
      </c>
      <c r="V334" s="838">
        <v>0.23223003745079041</v>
      </c>
    </row>
    <row r="335" spans="2:26">
      <c r="B335" s="45" t="s">
        <v>21</v>
      </c>
      <c r="C335" s="46" t="s">
        <v>10</v>
      </c>
      <c r="D335" s="47">
        <v>30</v>
      </c>
      <c r="E335" s="46" t="s">
        <v>119</v>
      </c>
      <c r="F335" s="304">
        <v>19</v>
      </c>
      <c r="G335" s="834">
        <v>3250</v>
      </c>
      <c r="H335" s="834">
        <v>2714</v>
      </c>
      <c r="I335" s="835">
        <v>1.7723998413441749E-3</v>
      </c>
      <c r="J335" s="836">
        <v>33.695652008056641</v>
      </c>
      <c r="K335" s="837">
        <v>0.58190804719924927</v>
      </c>
      <c r="L335" s="836">
        <v>32.436969757080078</v>
      </c>
      <c r="M335" s="836">
        <v>34.83660888671875</v>
      </c>
      <c r="N335" s="836">
        <v>9.8470735549926758</v>
      </c>
      <c r="O335" s="834">
        <v>44</v>
      </c>
      <c r="P335" s="837">
        <v>0.94775253534317017</v>
      </c>
      <c r="Q335" s="834">
        <v>42</v>
      </c>
      <c r="R335" s="834">
        <v>45</v>
      </c>
      <c r="S335" s="838">
        <v>0.37656596302986151</v>
      </c>
      <c r="T335" s="837">
        <v>2.9643755406141281E-2</v>
      </c>
      <c r="U335" s="838">
        <v>0.3264884352684021</v>
      </c>
      <c r="V335" s="838">
        <v>0.44485282897949219</v>
      </c>
    </row>
    <row r="336" spans="2:26">
      <c r="B336" s="45" t="s">
        <v>21</v>
      </c>
      <c r="C336" s="46" t="s">
        <v>10</v>
      </c>
      <c r="D336" s="47">
        <v>30</v>
      </c>
      <c r="E336" s="46" t="s">
        <v>34</v>
      </c>
      <c r="F336" s="304">
        <v>19</v>
      </c>
      <c r="G336" s="834">
        <v>8280</v>
      </c>
      <c r="H336" s="834">
        <v>4553</v>
      </c>
      <c r="I336" s="835">
        <v>2.9733737561388998E-3</v>
      </c>
      <c r="J336" s="836">
        <v>32.065231323242188</v>
      </c>
      <c r="K336" s="837">
        <v>0.51686298847198486</v>
      </c>
      <c r="L336" s="836">
        <v>31.071950912475589</v>
      </c>
      <c r="M336" s="836">
        <v>33.100772857666023</v>
      </c>
      <c r="N336" s="836">
        <v>10.72915554046631</v>
      </c>
      <c r="O336" s="834">
        <v>43</v>
      </c>
      <c r="P336" s="837">
        <v>1.110024571418762</v>
      </c>
      <c r="Q336" s="834">
        <v>41</v>
      </c>
      <c r="R336" s="834">
        <v>45</v>
      </c>
      <c r="S336" s="838">
        <v>0.51197010278701782</v>
      </c>
      <c r="T336" s="837">
        <v>2.3015521466732029E-2</v>
      </c>
      <c r="U336" s="838">
        <v>0.46649488806724548</v>
      </c>
      <c r="V336" s="838">
        <v>0.55433452129364014</v>
      </c>
    </row>
    <row r="337" spans="2:26" ht="15.6">
      <c r="B337" s="54" t="s">
        <v>21</v>
      </c>
      <c r="C337" s="55" t="s">
        <v>10</v>
      </c>
      <c r="D337" s="56" t="s">
        <v>132</v>
      </c>
      <c r="E337" s="57" t="s">
        <v>121</v>
      </c>
      <c r="F337" s="307">
        <v>19</v>
      </c>
      <c r="G337" s="839">
        <v>113760</v>
      </c>
      <c r="H337" s="839">
        <v>78628</v>
      </c>
      <c r="I337" s="840">
        <v>5.1348657171575322E-2</v>
      </c>
      <c r="J337" s="841">
        <v>37.212188720703118</v>
      </c>
      <c r="K337" s="864">
        <v>0.1130937933921814</v>
      </c>
      <c r="L337" s="841">
        <v>36.986183166503913</v>
      </c>
      <c r="M337" s="841">
        <v>37.424972534179688</v>
      </c>
      <c r="N337" s="841">
        <v>10.816635131835939</v>
      </c>
      <c r="O337" s="839">
        <v>48</v>
      </c>
      <c r="P337" s="864">
        <v>0.218491867184639</v>
      </c>
      <c r="Q337" s="839">
        <v>47</v>
      </c>
      <c r="R337" s="839">
        <v>48</v>
      </c>
      <c r="S337" s="308">
        <v>0.26226025819778442</v>
      </c>
      <c r="T337" s="864">
        <v>4.7804559580981731E-3</v>
      </c>
      <c r="U337" s="308">
        <v>0.25306013226509089</v>
      </c>
      <c r="V337" s="308">
        <v>0.27228987216949457</v>
      </c>
      <c r="X337" s="66"/>
      <c r="Z337" s="66"/>
    </row>
    <row r="338" spans="2:26">
      <c r="B338" s="45" t="s">
        <v>21</v>
      </c>
      <c r="C338" s="46" t="s">
        <v>10</v>
      </c>
      <c r="D338" s="47">
        <v>50</v>
      </c>
      <c r="E338" s="46" t="s">
        <v>31</v>
      </c>
      <c r="F338" s="304">
        <v>20</v>
      </c>
      <c r="G338" s="834">
        <v>150649</v>
      </c>
      <c r="H338" s="834">
        <v>93943</v>
      </c>
      <c r="I338" s="835">
        <v>5.8282730172871652E-2</v>
      </c>
      <c r="J338" s="836">
        <v>48.585685729980469</v>
      </c>
      <c r="K338" s="837">
        <v>0.13138154149055481</v>
      </c>
      <c r="L338" s="836">
        <v>48.358596801757813</v>
      </c>
      <c r="M338" s="836">
        <v>48.830204010009773</v>
      </c>
      <c r="N338" s="836">
        <v>14.08339691162109</v>
      </c>
      <c r="O338" s="834">
        <v>62</v>
      </c>
      <c r="P338" s="837">
        <v>0.25317084789276117</v>
      </c>
      <c r="Q338" s="834">
        <v>62</v>
      </c>
      <c r="R338" s="834">
        <v>63</v>
      </c>
      <c r="S338" s="838">
        <v>0.6007685661315918</v>
      </c>
      <c r="T338" s="837">
        <v>5.0907372497022152E-3</v>
      </c>
      <c r="U338" s="838">
        <v>0.59037774801254272</v>
      </c>
      <c r="V338" s="838">
        <v>0.61028307676315308</v>
      </c>
    </row>
    <row r="339" spans="2:26">
      <c r="B339" s="45" t="s">
        <v>21</v>
      </c>
      <c r="C339" s="46" t="s">
        <v>10</v>
      </c>
      <c r="D339" s="47">
        <v>50</v>
      </c>
      <c r="E339" s="46" t="s">
        <v>118</v>
      </c>
      <c r="F339" s="304">
        <v>20</v>
      </c>
      <c r="G339" s="834">
        <v>34437</v>
      </c>
      <c r="H339" s="834">
        <v>21120</v>
      </c>
      <c r="I339" s="835">
        <v>1.31029595283543E-2</v>
      </c>
      <c r="J339" s="836">
        <v>51.868419647216797</v>
      </c>
      <c r="K339" s="837">
        <v>0.30915588140487671</v>
      </c>
      <c r="L339" s="836">
        <v>51.286388397216797</v>
      </c>
      <c r="M339" s="836">
        <v>52.469413757324219</v>
      </c>
      <c r="N339" s="836">
        <v>14.435733795166019</v>
      </c>
      <c r="O339" s="834">
        <v>67</v>
      </c>
      <c r="P339" s="837">
        <v>0.69715410470962524</v>
      </c>
      <c r="Q339" s="834">
        <v>66</v>
      </c>
      <c r="R339" s="834">
        <v>68</v>
      </c>
      <c r="S339" s="838">
        <v>0.4947916567325592</v>
      </c>
      <c r="T339" s="837">
        <v>1.033340115100145E-2</v>
      </c>
      <c r="U339" s="838">
        <v>0.47130247950553888</v>
      </c>
      <c r="V339" s="838">
        <v>0.51189404726028442</v>
      </c>
    </row>
    <row r="340" spans="2:26">
      <c r="B340" s="45" t="s">
        <v>21</v>
      </c>
      <c r="C340" s="46" t="s">
        <v>10</v>
      </c>
      <c r="D340" s="47">
        <v>50</v>
      </c>
      <c r="E340" s="46" t="s">
        <v>119</v>
      </c>
      <c r="F340" s="304">
        <v>20</v>
      </c>
      <c r="G340" s="834">
        <v>6068</v>
      </c>
      <c r="H340" s="834">
        <v>4240</v>
      </c>
      <c r="I340" s="835">
        <v>2.6305182997083199E-3</v>
      </c>
      <c r="J340" s="836">
        <v>44.599998474121087</v>
      </c>
      <c r="K340" s="837">
        <v>0.66830992698669434</v>
      </c>
      <c r="L340" s="836">
        <v>43.394870758056641</v>
      </c>
      <c r="M340" s="836">
        <v>45.864105224609382</v>
      </c>
      <c r="N340" s="836">
        <v>13.631345748901371</v>
      </c>
      <c r="O340" s="834">
        <v>58</v>
      </c>
      <c r="P340" s="837">
        <v>1.044680237770081</v>
      </c>
      <c r="Q340" s="834">
        <v>56</v>
      </c>
      <c r="R340" s="834">
        <v>60</v>
      </c>
      <c r="S340" s="838">
        <v>0.68797171115875244</v>
      </c>
      <c r="T340" s="837">
        <v>2.2897731512784961E-2</v>
      </c>
      <c r="U340" s="838">
        <v>0.64359349012374878</v>
      </c>
      <c r="V340" s="838">
        <v>0.73399382829666138</v>
      </c>
    </row>
    <row r="341" spans="2:26">
      <c r="B341" s="45" t="s">
        <v>21</v>
      </c>
      <c r="C341" s="46" t="s">
        <v>10</v>
      </c>
      <c r="D341" s="47">
        <v>50</v>
      </c>
      <c r="E341" s="46" t="s">
        <v>34</v>
      </c>
      <c r="F341" s="304">
        <v>20</v>
      </c>
      <c r="G341" s="834">
        <v>16111</v>
      </c>
      <c r="H341" s="834">
        <v>8930</v>
      </c>
      <c r="I341" s="835">
        <v>5.5402191057582267E-3</v>
      </c>
      <c r="J341" s="836">
        <v>45.383651733398438</v>
      </c>
      <c r="K341" s="837">
        <v>0.38389712572097778</v>
      </c>
      <c r="L341" s="836">
        <v>44.650398254394531</v>
      </c>
      <c r="M341" s="836">
        <v>46.141422271728523</v>
      </c>
      <c r="N341" s="836">
        <v>11.860214233398439</v>
      </c>
      <c r="O341" s="834">
        <v>57</v>
      </c>
      <c r="P341" s="837">
        <v>0.73460328578948975</v>
      </c>
      <c r="Q341" s="834">
        <v>56</v>
      </c>
      <c r="R341" s="834">
        <v>59</v>
      </c>
      <c r="S341" s="838">
        <v>0.69742441177368164</v>
      </c>
      <c r="T341" s="837">
        <v>1.38237439095974E-2</v>
      </c>
      <c r="U341" s="838">
        <v>0.66915005445480347</v>
      </c>
      <c r="V341" s="838">
        <v>0.72439956665039063</v>
      </c>
    </row>
    <row r="342" spans="2:26" ht="15.6">
      <c r="B342" s="54" t="s">
        <v>21</v>
      </c>
      <c r="C342" s="55" t="s">
        <v>10</v>
      </c>
      <c r="D342" s="56" t="s">
        <v>133</v>
      </c>
      <c r="E342" s="57" t="s">
        <v>121</v>
      </c>
      <c r="F342" s="307">
        <v>20</v>
      </c>
      <c r="G342" s="839">
        <v>207265</v>
      </c>
      <c r="H342" s="839">
        <v>128233</v>
      </c>
      <c r="I342" s="840">
        <v>7.9556426277533412E-2</v>
      </c>
      <c r="J342" s="841">
        <v>48.771579742431641</v>
      </c>
      <c r="K342" s="864">
        <v>0.1162966415286064</v>
      </c>
      <c r="L342" s="841">
        <v>48.559108734130859</v>
      </c>
      <c r="M342" s="841">
        <v>49.031566619873047</v>
      </c>
      <c r="N342" s="841">
        <v>14.090627670288089</v>
      </c>
      <c r="O342" s="839">
        <v>63</v>
      </c>
      <c r="P342" s="864">
        <v>0.49631810188293463</v>
      </c>
      <c r="Q342" s="839">
        <v>62</v>
      </c>
      <c r="R342" s="839">
        <v>63</v>
      </c>
      <c r="S342" s="308">
        <v>0.59292846918106079</v>
      </c>
      <c r="T342" s="864">
        <v>4.2803073301911354E-3</v>
      </c>
      <c r="U342" s="308">
        <v>0.58392137289047241</v>
      </c>
      <c r="V342" s="308">
        <v>0.6009332537651062</v>
      </c>
      <c r="X342" s="66"/>
      <c r="Z342" s="66"/>
    </row>
    <row r="343" spans="2:26">
      <c r="B343" s="45" t="s">
        <v>21</v>
      </c>
      <c r="C343" s="46" t="s">
        <v>10</v>
      </c>
      <c r="D343" s="47">
        <v>70</v>
      </c>
      <c r="E343" s="46" t="s">
        <v>31</v>
      </c>
      <c r="F343" s="304"/>
      <c r="G343" s="834"/>
      <c r="H343" s="834"/>
      <c r="I343" s="835"/>
      <c r="J343" s="836"/>
      <c r="K343" s="837"/>
      <c r="L343" s="836"/>
      <c r="M343" s="836"/>
      <c r="N343" s="836"/>
      <c r="O343" s="834"/>
      <c r="P343" s="837"/>
      <c r="Q343" s="834"/>
      <c r="R343" s="834"/>
      <c r="S343" s="838"/>
      <c r="T343" s="837"/>
      <c r="U343" s="838"/>
      <c r="V343" s="838"/>
    </row>
    <row r="344" spans="2:26">
      <c r="B344" s="45" t="s">
        <v>21</v>
      </c>
      <c r="C344" s="46" t="s">
        <v>10</v>
      </c>
      <c r="D344" s="47">
        <v>70</v>
      </c>
      <c r="E344" s="46" t="s">
        <v>118</v>
      </c>
      <c r="F344" s="304"/>
      <c r="G344" s="834"/>
      <c r="H344" s="834"/>
      <c r="I344" s="835"/>
      <c r="J344" s="836"/>
      <c r="K344" s="837"/>
      <c r="L344" s="836"/>
      <c r="M344" s="836"/>
      <c r="N344" s="836"/>
      <c r="O344" s="834"/>
      <c r="P344" s="837"/>
      <c r="Q344" s="834"/>
      <c r="R344" s="834"/>
      <c r="S344" s="838"/>
      <c r="T344" s="837"/>
      <c r="U344" s="838"/>
      <c r="V344" s="838"/>
    </row>
    <row r="345" spans="2:26">
      <c r="B345" s="45" t="s">
        <v>21</v>
      </c>
      <c r="C345" s="46" t="s">
        <v>10</v>
      </c>
      <c r="D345" s="47">
        <v>70</v>
      </c>
      <c r="E345" s="46" t="s">
        <v>119</v>
      </c>
      <c r="F345" s="304"/>
      <c r="G345" s="834"/>
      <c r="H345" s="834"/>
      <c r="I345" s="835"/>
      <c r="J345" s="836"/>
      <c r="K345" s="837"/>
      <c r="L345" s="836"/>
      <c r="M345" s="836"/>
      <c r="N345" s="836"/>
      <c r="O345" s="834"/>
      <c r="P345" s="837"/>
      <c r="Q345" s="834"/>
      <c r="R345" s="834"/>
      <c r="S345" s="838"/>
      <c r="T345" s="837"/>
      <c r="U345" s="838"/>
      <c r="V345" s="838"/>
    </row>
    <row r="346" spans="2:26">
      <c r="B346" s="45" t="s">
        <v>21</v>
      </c>
      <c r="C346" s="46" t="s">
        <v>10</v>
      </c>
      <c r="D346" s="47">
        <v>70</v>
      </c>
      <c r="E346" s="46" t="s">
        <v>34</v>
      </c>
      <c r="F346" s="304"/>
      <c r="G346" s="834"/>
      <c r="H346" s="834"/>
      <c r="I346" s="835"/>
      <c r="J346" s="836"/>
      <c r="K346" s="837"/>
      <c r="L346" s="836"/>
      <c r="M346" s="836"/>
      <c r="N346" s="836"/>
      <c r="O346" s="834"/>
      <c r="P346" s="837"/>
      <c r="Q346" s="834"/>
      <c r="R346" s="834"/>
      <c r="S346" s="838"/>
      <c r="T346" s="837"/>
      <c r="U346" s="838"/>
      <c r="V346" s="838"/>
    </row>
    <row r="347" spans="2:26" ht="15.6">
      <c r="B347" s="54" t="s">
        <v>21</v>
      </c>
      <c r="C347" s="55" t="s">
        <v>10</v>
      </c>
      <c r="D347" s="56" t="s">
        <v>130</v>
      </c>
      <c r="E347" s="57" t="s">
        <v>121</v>
      </c>
      <c r="F347" s="307"/>
      <c r="G347" s="839"/>
      <c r="H347" s="839"/>
      <c r="I347" s="840"/>
      <c r="J347" s="841"/>
      <c r="K347" s="864"/>
      <c r="L347" s="841"/>
      <c r="M347" s="841"/>
      <c r="N347" s="841"/>
      <c r="O347" s="839"/>
      <c r="P347" s="864"/>
      <c r="Q347" s="839"/>
      <c r="R347" s="839"/>
      <c r="S347" s="308"/>
      <c r="T347" s="864"/>
      <c r="U347" s="308"/>
      <c r="V347" s="308"/>
      <c r="X347" s="66"/>
      <c r="Z347" s="66"/>
    </row>
    <row r="348" spans="2:26" ht="15.6">
      <c r="B348" s="54" t="s">
        <v>21</v>
      </c>
      <c r="C348" s="55" t="s">
        <v>10</v>
      </c>
      <c r="D348" s="67" t="s">
        <v>127</v>
      </c>
      <c r="E348" s="68" t="s">
        <v>31</v>
      </c>
      <c r="F348" s="307">
        <v>39</v>
      </c>
      <c r="G348" s="839">
        <v>229632</v>
      </c>
      <c r="H348" s="839">
        <v>149290</v>
      </c>
      <c r="I348" s="840">
        <v>9.44275443326935E-2</v>
      </c>
      <c r="J348" s="841">
        <v>44.339847564697273</v>
      </c>
      <c r="K348" s="842">
        <v>0.1006655544042587</v>
      </c>
      <c r="L348" s="841">
        <v>44.150260925292969</v>
      </c>
      <c r="M348" s="841">
        <v>44.519783020019531</v>
      </c>
      <c r="N348" s="841">
        <v>14.03811454772949</v>
      </c>
      <c r="O348" s="839">
        <v>58</v>
      </c>
      <c r="P348" s="842">
        <v>0.27958151698112488</v>
      </c>
      <c r="Q348" s="839">
        <v>57</v>
      </c>
      <c r="R348" s="839">
        <v>58</v>
      </c>
      <c r="S348" s="308">
        <v>0.46660745143890381</v>
      </c>
      <c r="T348" s="842">
        <v>4.0783891454339027E-3</v>
      </c>
      <c r="U348" s="308">
        <v>0.45853063464164728</v>
      </c>
      <c r="V348" s="308">
        <v>0.47452571988105768</v>
      </c>
      <c r="X348" s="66"/>
      <c r="Z348" s="66"/>
    </row>
    <row r="349" spans="2:26" ht="15.6">
      <c r="B349" s="54" t="s">
        <v>21</v>
      </c>
      <c r="C349" s="55" t="s">
        <v>10</v>
      </c>
      <c r="D349" s="67" t="s">
        <v>127</v>
      </c>
      <c r="E349" s="68" t="s">
        <v>118</v>
      </c>
      <c r="F349" s="307">
        <v>39</v>
      </c>
      <c r="G349" s="839">
        <v>57684</v>
      </c>
      <c r="H349" s="839">
        <v>37134</v>
      </c>
      <c r="I349" s="840">
        <v>2.3561031595933771E-2</v>
      </c>
      <c r="J349" s="841">
        <v>45.845417022705078</v>
      </c>
      <c r="K349" s="842">
        <v>0.22447118163108831</v>
      </c>
      <c r="L349" s="841">
        <v>45.386920928955078</v>
      </c>
      <c r="M349" s="841">
        <v>46.246616363525391</v>
      </c>
      <c r="N349" s="841">
        <v>14.3846378326416</v>
      </c>
      <c r="O349" s="839">
        <v>60</v>
      </c>
      <c r="P349" s="842">
        <v>0.56984525918960571</v>
      </c>
      <c r="Q349" s="839">
        <v>59</v>
      </c>
      <c r="R349" s="839">
        <v>61</v>
      </c>
      <c r="S349" s="308">
        <v>0.36985144019126892</v>
      </c>
      <c r="T349" s="842">
        <v>7.5610727071762076E-3</v>
      </c>
      <c r="U349" s="308">
        <v>0.35480344295501709</v>
      </c>
      <c r="V349" s="308">
        <v>0.38385602831840521</v>
      </c>
      <c r="X349" s="66"/>
      <c r="Z349" s="66"/>
    </row>
    <row r="350" spans="2:26" ht="15.6">
      <c r="B350" s="54" t="s">
        <v>21</v>
      </c>
      <c r="C350" s="55" t="s">
        <v>10</v>
      </c>
      <c r="D350" s="67" t="s">
        <v>127</v>
      </c>
      <c r="E350" s="68" t="s">
        <v>119</v>
      </c>
      <c r="F350" s="307">
        <v>39</v>
      </c>
      <c r="G350" s="839">
        <v>9318</v>
      </c>
      <c r="H350" s="839">
        <v>6954</v>
      </c>
      <c r="I350" s="840">
        <v>4.402918306884311E-3</v>
      </c>
      <c r="J350" s="841">
        <v>40.210441589355469</v>
      </c>
      <c r="K350" s="842">
        <v>0.50811833143234253</v>
      </c>
      <c r="L350" s="841">
        <v>39.288356781005859</v>
      </c>
      <c r="M350" s="841">
        <v>41.316104888916023</v>
      </c>
      <c r="N350" s="841">
        <v>13.36579513549805</v>
      </c>
      <c r="O350" s="839">
        <v>54</v>
      </c>
      <c r="P350" s="842">
        <v>0.92947274446487427</v>
      </c>
      <c r="Q350" s="839">
        <v>52</v>
      </c>
      <c r="R350" s="839">
        <v>55</v>
      </c>
      <c r="S350" s="308">
        <v>0.56261497735977173</v>
      </c>
      <c r="T350" s="842">
        <v>1.8521551042795181E-2</v>
      </c>
      <c r="U350" s="308">
        <v>0.52643579244613647</v>
      </c>
      <c r="V350" s="308">
        <v>0.5994076132774353</v>
      </c>
      <c r="X350" s="66"/>
      <c r="Z350" s="66"/>
    </row>
    <row r="351" spans="2:26" ht="15.6">
      <c r="B351" s="54" t="s">
        <v>21</v>
      </c>
      <c r="C351" s="55" t="s">
        <v>10</v>
      </c>
      <c r="D351" s="67" t="s">
        <v>127</v>
      </c>
      <c r="E351" s="68" t="s">
        <v>34</v>
      </c>
      <c r="F351" s="307">
        <v>39</v>
      </c>
      <c r="G351" s="839">
        <v>24391</v>
      </c>
      <c r="H351" s="839">
        <v>13483</v>
      </c>
      <c r="I351" s="840">
        <v>8.5135931935607593E-3</v>
      </c>
      <c r="J351" s="841">
        <v>40.732189178466797</v>
      </c>
      <c r="K351" s="842">
        <v>0.35608255863189697</v>
      </c>
      <c r="L351" s="841">
        <v>40.048568725585938</v>
      </c>
      <c r="M351" s="841">
        <v>41.395820617675781</v>
      </c>
      <c r="N351" s="841">
        <v>13.116988182067869</v>
      </c>
      <c r="O351" s="839">
        <v>54</v>
      </c>
      <c r="P351" s="842">
        <v>0.62799030542373657</v>
      </c>
      <c r="Q351" s="839">
        <v>53</v>
      </c>
      <c r="R351" s="839">
        <v>55</v>
      </c>
      <c r="S351" s="308">
        <v>0.63265448808670044</v>
      </c>
      <c r="T351" s="842">
        <v>1.193085592240095E-2</v>
      </c>
      <c r="U351" s="308">
        <v>0.60865223407745361</v>
      </c>
      <c r="V351" s="308">
        <v>0.65923875570297241</v>
      </c>
      <c r="X351" s="66"/>
      <c r="Z351" s="66"/>
    </row>
    <row r="352" spans="2:26" ht="15.6">
      <c r="B352" s="76" t="s">
        <v>21</v>
      </c>
      <c r="C352" s="77" t="s">
        <v>134</v>
      </c>
      <c r="D352" s="78" t="s">
        <v>127</v>
      </c>
      <c r="E352" s="79" t="s">
        <v>121</v>
      </c>
      <c r="F352" s="315">
        <v>39</v>
      </c>
      <c r="G352" s="848">
        <v>321025</v>
      </c>
      <c r="H352" s="848">
        <v>206861</v>
      </c>
      <c r="I352" s="849">
        <v>0.1309050887557269</v>
      </c>
      <c r="J352" s="846">
        <v>44.237308502197273</v>
      </c>
      <c r="K352" s="776">
        <v>8.8616393506526947E-2</v>
      </c>
      <c r="L352" s="846">
        <v>44.072036743164063</v>
      </c>
      <c r="M352" s="846">
        <v>44.393657684326172</v>
      </c>
      <c r="N352" s="846">
        <v>14.085892677307131</v>
      </c>
      <c r="O352" s="848">
        <v>58</v>
      </c>
      <c r="P352" s="776">
        <v>7.07106813788414E-2</v>
      </c>
      <c r="Q352" s="848">
        <v>58</v>
      </c>
      <c r="R352" s="848">
        <v>58</v>
      </c>
      <c r="S352" s="318">
        <v>0.46322101354598999</v>
      </c>
      <c r="T352" s="776">
        <v>3.3617180306464429E-3</v>
      </c>
      <c r="U352" s="318">
        <v>0.45684337615966802</v>
      </c>
      <c r="V352" s="318">
        <v>0.46966922283172607</v>
      </c>
      <c r="X352" s="66"/>
      <c r="Z352" s="66"/>
    </row>
    <row r="353" spans="2:22" ht="15.6">
      <c r="B353" s="76" t="s">
        <v>21</v>
      </c>
      <c r="C353" s="79" t="s">
        <v>135</v>
      </c>
      <c r="D353" s="78" t="s">
        <v>136</v>
      </c>
      <c r="E353" s="77" t="s">
        <v>137</v>
      </c>
      <c r="F353" s="261">
        <v>97</v>
      </c>
      <c r="G353" s="773">
        <v>552805</v>
      </c>
      <c r="H353" s="860">
        <v>327067</v>
      </c>
      <c r="I353" s="861">
        <v>0.13654006979970579</v>
      </c>
      <c r="J353" s="846">
        <v>61.149181365966797</v>
      </c>
      <c r="K353" s="776">
        <v>0.1765654981136322</v>
      </c>
      <c r="L353" s="846">
        <v>60.827751159667969</v>
      </c>
      <c r="M353" s="846">
        <v>61.503612518310547</v>
      </c>
      <c r="N353" s="846">
        <v>29.418426513671879</v>
      </c>
      <c r="O353" s="848">
        <v>97</v>
      </c>
      <c r="P353" s="776">
        <v>0.49874213337898249</v>
      </c>
      <c r="Q353" s="848">
        <v>97</v>
      </c>
      <c r="R353" s="848">
        <v>98</v>
      </c>
      <c r="S353" s="400">
        <v>0.45531976222991938</v>
      </c>
      <c r="T353" s="776">
        <v>3.2596266828477378E-3</v>
      </c>
      <c r="U353" s="400">
        <v>0.44898110628128052</v>
      </c>
      <c r="V353" s="400">
        <v>0.46183434128761292</v>
      </c>
    </row>
    <row r="354" spans="2:22" ht="15.6">
      <c r="B354" s="76" t="s">
        <v>21</v>
      </c>
      <c r="C354" s="79" t="s">
        <v>135</v>
      </c>
      <c r="D354" s="78" t="s">
        <v>136</v>
      </c>
      <c r="E354" s="77" t="s">
        <v>138</v>
      </c>
      <c r="F354" s="261">
        <v>97</v>
      </c>
      <c r="G354" s="773">
        <v>87649</v>
      </c>
      <c r="H354" s="860">
        <v>54168</v>
      </c>
      <c r="I354" s="861">
        <v>2.6951098253951811E-2</v>
      </c>
      <c r="J354" s="846">
        <v>51.623703002929688</v>
      </c>
      <c r="K354" s="776">
        <v>0.27307221293449402</v>
      </c>
      <c r="L354" s="846">
        <v>51.158519744873047</v>
      </c>
      <c r="M354" s="846">
        <v>52.246681213378913</v>
      </c>
      <c r="N354" s="846">
        <v>20.914508819580082</v>
      </c>
      <c r="O354" s="848">
        <v>74</v>
      </c>
      <c r="P354" s="776">
        <v>0.89990228414535522</v>
      </c>
      <c r="Q354" s="848">
        <v>73</v>
      </c>
      <c r="R354" s="848">
        <v>76</v>
      </c>
      <c r="S354" s="400">
        <v>0.39614984393119812</v>
      </c>
      <c r="T354" s="776">
        <v>6.7762285470962516E-3</v>
      </c>
      <c r="U354" s="400">
        <v>0.3814997673034668</v>
      </c>
      <c r="V354" s="400">
        <v>0.40855380892753601</v>
      </c>
    </row>
    <row r="355" spans="2:22" ht="15.6">
      <c r="B355" s="76" t="s">
        <v>21</v>
      </c>
      <c r="C355" s="79" t="s">
        <v>135</v>
      </c>
      <c r="D355" s="78" t="s">
        <v>136</v>
      </c>
      <c r="E355" s="77" t="s">
        <v>139</v>
      </c>
      <c r="F355" s="261">
        <v>97</v>
      </c>
      <c r="G355" s="773">
        <v>65197</v>
      </c>
      <c r="H355" s="860">
        <v>46305</v>
      </c>
      <c r="I355" s="861">
        <v>1.070441058767551E-2</v>
      </c>
      <c r="J355" s="846">
        <v>68.527458190917969</v>
      </c>
      <c r="K355" s="776">
        <v>0.55417519807815552</v>
      </c>
      <c r="L355" s="846">
        <v>67.482246398925781</v>
      </c>
      <c r="M355" s="846">
        <v>69.571929931640625</v>
      </c>
      <c r="N355" s="846">
        <v>25.70220947265625</v>
      </c>
      <c r="O355" s="848">
        <v>92</v>
      </c>
      <c r="P355" s="776">
        <v>0.14035132527351379</v>
      </c>
      <c r="Q355" s="848">
        <v>92</v>
      </c>
      <c r="R355" s="848">
        <v>92</v>
      </c>
      <c r="S355" s="400">
        <v>0.66227048635482788</v>
      </c>
      <c r="T355" s="776">
        <v>1.019715704023838E-2</v>
      </c>
      <c r="U355" s="400">
        <v>0.64540845155715942</v>
      </c>
      <c r="V355" s="400">
        <v>0.68524223566055298</v>
      </c>
    </row>
    <row r="356" spans="2:22" ht="15.6">
      <c r="B356" s="76" t="s">
        <v>21</v>
      </c>
      <c r="C356" s="79" t="s">
        <v>135</v>
      </c>
      <c r="D356" s="78" t="s">
        <v>136</v>
      </c>
      <c r="E356" s="77" t="s">
        <v>140</v>
      </c>
      <c r="F356" s="261">
        <v>97</v>
      </c>
      <c r="G356" s="773">
        <v>37877</v>
      </c>
      <c r="H356" s="773">
        <v>18338</v>
      </c>
      <c r="I356" s="774">
        <v>9.3534019952350948E-3</v>
      </c>
      <c r="J356" s="775">
        <v>45.531326293945313</v>
      </c>
      <c r="K356" s="776">
        <v>0.45062366127967829</v>
      </c>
      <c r="L356" s="775">
        <v>44.576507568359382</v>
      </c>
      <c r="M356" s="775">
        <v>46.418331146240227</v>
      </c>
      <c r="N356" s="775">
        <v>20.771694183349609</v>
      </c>
      <c r="O356" s="773">
        <v>61</v>
      </c>
      <c r="P356" s="776">
        <v>1.0494793653488159</v>
      </c>
      <c r="Q356" s="773">
        <v>59</v>
      </c>
      <c r="R356" s="773">
        <v>63</v>
      </c>
      <c r="S356" s="402">
        <v>0.62782388925552368</v>
      </c>
      <c r="T356" s="776">
        <v>1.1398084461689001E-2</v>
      </c>
      <c r="U356" s="402">
        <v>0.60507065057754517</v>
      </c>
      <c r="V356" s="402">
        <v>0.65311628580093384</v>
      </c>
    </row>
    <row r="357" spans="2:22" ht="15.6">
      <c r="B357" s="96" t="s">
        <v>142</v>
      </c>
      <c r="C357" s="97" t="s">
        <v>135</v>
      </c>
      <c r="D357" s="98" t="s">
        <v>136</v>
      </c>
      <c r="E357" s="97" t="s">
        <v>121</v>
      </c>
      <c r="F357" s="319">
        <v>97</v>
      </c>
      <c r="G357" s="805">
        <v>743528</v>
      </c>
      <c r="H357" s="805">
        <v>445878</v>
      </c>
      <c r="I357" s="806">
        <v>0.18354897997324091</v>
      </c>
      <c r="J357" s="820">
        <v>59.384956359863281</v>
      </c>
      <c r="K357" s="816">
        <v>0.14705650508403781</v>
      </c>
      <c r="L357" s="862">
        <v>59.091842651367188</v>
      </c>
      <c r="M357" s="862">
        <v>59.684028625488281</v>
      </c>
      <c r="N357" s="820">
        <v>28.184196472167969</v>
      </c>
      <c r="O357" s="817">
        <v>93</v>
      </c>
      <c r="P357" s="816">
        <v>0.26405230164527888</v>
      </c>
      <c r="Q357" s="863">
        <v>93</v>
      </c>
      <c r="R357" s="863">
        <v>94</v>
      </c>
      <c r="S357" s="405">
        <v>0.46749138832092291</v>
      </c>
      <c r="T357" s="816">
        <v>2.694519935175776E-3</v>
      </c>
      <c r="U357" s="405">
        <v>0.46238827705383301</v>
      </c>
      <c r="V357" s="405">
        <v>0.47284403443336492</v>
      </c>
    </row>
    <row r="358" spans="2:22">
      <c r="B358" s="45" t="s">
        <v>23</v>
      </c>
      <c r="C358" s="46" t="s">
        <v>14</v>
      </c>
      <c r="D358" s="47">
        <v>80</v>
      </c>
      <c r="E358" s="46" t="s">
        <v>31</v>
      </c>
      <c r="F358" s="304"/>
      <c r="G358" s="834"/>
      <c r="H358" s="834"/>
      <c r="I358" s="835"/>
      <c r="J358" s="836"/>
      <c r="K358" s="837"/>
      <c r="L358" s="836"/>
      <c r="M358" s="836"/>
      <c r="N358" s="836"/>
      <c r="O358" s="834"/>
      <c r="P358" s="837"/>
      <c r="Q358" s="834"/>
      <c r="R358" s="834"/>
      <c r="S358" s="838"/>
      <c r="T358" s="837"/>
      <c r="U358" s="838"/>
      <c r="V358" s="838"/>
    </row>
    <row r="359" spans="2:22">
      <c r="B359" s="45" t="s">
        <v>23</v>
      </c>
      <c r="C359" s="46" t="s">
        <v>14</v>
      </c>
      <c r="D359" s="47">
        <v>80</v>
      </c>
      <c r="E359" s="46" t="s">
        <v>118</v>
      </c>
      <c r="F359" s="304"/>
      <c r="G359" s="834"/>
      <c r="H359" s="834"/>
      <c r="I359" s="835"/>
      <c r="J359" s="836"/>
      <c r="K359" s="837"/>
      <c r="L359" s="836"/>
      <c r="M359" s="836"/>
      <c r="N359" s="836"/>
      <c r="O359" s="834"/>
      <c r="P359" s="837"/>
      <c r="Q359" s="834"/>
      <c r="R359" s="834"/>
      <c r="S359" s="838"/>
      <c r="T359" s="837"/>
      <c r="U359" s="838"/>
      <c r="V359" s="838"/>
    </row>
    <row r="360" spans="2:22">
      <c r="B360" s="45" t="s">
        <v>23</v>
      </c>
      <c r="C360" s="46" t="s">
        <v>14</v>
      </c>
      <c r="D360" s="47">
        <v>80</v>
      </c>
      <c r="E360" s="46" t="s">
        <v>119</v>
      </c>
      <c r="F360" s="304"/>
      <c r="G360" s="834"/>
      <c r="H360" s="834"/>
      <c r="I360" s="835"/>
      <c r="J360" s="836"/>
      <c r="K360" s="837"/>
      <c r="L360" s="836"/>
      <c r="M360" s="836"/>
      <c r="N360" s="836"/>
      <c r="O360" s="834"/>
      <c r="P360" s="837"/>
      <c r="Q360" s="834"/>
      <c r="R360" s="834"/>
      <c r="S360" s="838"/>
      <c r="T360" s="837"/>
      <c r="U360" s="838"/>
      <c r="V360" s="838"/>
    </row>
    <row r="361" spans="2:22">
      <c r="B361" s="45" t="s">
        <v>23</v>
      </c>
      <c r="C361" s="46" t="s">
        <v>14</v>
      </c>
      <c r="D361" s="47">
        <v>80</v>
      </c>
      <c r="E361" s="46" t="s">
        <v>34</v>
      </c>
      <c r="F361" s="304"/>
      <c r="G361" s="834"/>
      <c r="H361" s="834"/>
      <c r="I361" s="835"/>
      <c r="J361" s="836"/>
      <c r="K361" s="837"/>
      <c r="L361" s="836"/>
      <c r="M361" s="836"/>
      <c r="N361" s="836"/>
      <c r="O361" s="834"/>
      <c r="P361" s="837"/>
      <c r="Q361" s="834"/>
      <c r="R361" s="834"/>
      <c r="S361" s="838"/>
      <c r="T361" s="837"/>
      <c r="U361" s="838"/>
      <c r="V361" s="838"/>
    </row>
    <row r="362" spans="2:22" s="66" customFormat="1" ht="15.6">
      <c r="B362" s="54" t="s">
        <v>23</v>
      </c>
      <c r="C362" s="55" t="s">
        <v>14</v>
      </c>
      <c r="D362" s="56" t="s">
        <v>120</v>
      </c>
      <c r="E362" s="57" t="s">
        <v>121</v>
      </c>
      <c r="F362" s="307"/>
      <c r="G362" s="839"/>
      <c r="H362" s="839"/>
      <c r="I362" s="840"/>
      <c r="J362" s="841"/>
      <c r="K362" s="842"/>
      <c r="L362" s="841"/>
      <c r="M362" s="841"/>
      <c r="N362" s="841"/>
      <c r="O362" s="839"/>
      <c r="P362" s="842"/>
      <c r="Q362" s="839"/>
      <c r="R362" s="839"/>
      <c r="S362" s="308"/>
      <c r="T362" s="842"/>
      <c r="U362" s="308"/>
      <c r="V362" s="308"/>
    </row>
    <row r="363" spans="2:22">
      <c r="B363" s="45" t="s">
        <v>23</v>
      </c>
      <c r="C363" s="46" t="s">
        <v>14</v>
      </c>
      <c r="D363" s="47">
        <v>90</v>
      </c>
      <c r="E363" s="46" t="s">
        <v>31</v>
      </c>
      <c r="F363" s="304"/>
      <c r="G363" s="834"/>
      <c r="H363" s="834"/>
      <c r="I363" s="835"/>
      <c r="J363" s="836"/>
      <c r="K363" s="837"/>
      <c r="L363" s="836"/>
      <c r="M363" s="836"/>
      <c r="N363" s="836"/>
      <c r="O363" s="834"/>
      <c r="P363" s="837"/>
      <c r="Q363" s="834"/>
      <c r="R363" s="834"/>
      <c r="S363" s="838"/>
      <c r="T363" s="837"/>
      <c r="U363" s="838"/>
      <c r="V363" s="838"/>
    </row>
    <row r="364" spans="2:22">
      <c r="B364" s="45" t="s">
        <v>23</v>
      </c>
      <c r="C364" s="46" t="s">
        <v>14</v>
      </c>
      <c r="D364" s="47">
        <v>90</v>
      </c>
      <c r="E364" s="46" t="s">
        <v>118</v>
      </c>
      <c r="F364" s="304"/>
      <c r="G364" s="834"/>
      <c r="H364" s="834"/>
      <c r="I364" s="835"/>
      <c r="J364" s="836"/>
      <c r="K364" s="837"/>
      <c r="L364" s="836"/>
      <c r="M364" s="836"/>
      <c r="N364" s="836"/>
      <c r="O364" s="834"/>
      <c r="P364" s="837"/>
      <c r="Q364" s="834"/>
      <c r="R364" s="834"/>
      <c r="S364" s="838"/>
      <c r="T364" s="837"/>
      <c r="U364" s="838"/>
      <c r="V364" s="838"/>
    </row>
    <row r="365" spans="2:22">
      <c r="B365" s="45" t="s">
        <v>23</v>
      </c>
      <c r="C365" s="46" t="s">
        <v>14</v>
      </c>
      <c r="D365" s="47">
        <v>90</v>
      </c>
      <c r="E365" s="46" t="s">
        <v>119</v>
      </c>
      <c r="F365" s="304"/>
      <c r="G365" s="834"/>
      <c r="H365" s="834"/>
      <c r="I365" s="835"/>
      <c r="J365" s="836"/>
      <c r="K365" s="837"/>
      <c r="L365" s="836"/>
      <c r="M365" s="836"/>
      <c r="N365" s="836"/>
      <c r="O365" s="834"/>
      <c r="P365" s="837"/>
      <c r="Q365" s="834"/>
      <c r="R365" s="834"/>
      <c r="S365" s="838"/>
      <c r="T365" s="837"/>
      <c r="U365" s="838"/>
      <c r="V365" s="838"/>
    </row>
    <row r="366" spans="2:22">
      <c r="B366" s="45" t="s">
        <v>23</v>
      </c>
      <c r="C366" s="46" t="s">
        <v>14</v>
      </c>
      <c r="D366" s="47">
        <v>90</v>
      </c>
      <c r="E366" s="46" t="s">
        <v>34</v>
      </c>
      <c r="F366" s="304"/>
      <c r="G366" s="834"/>
      <c r="H366" s="834"/>
      <c r="I366" s="835"/>
      <c r="J366" s="836"/>
      <c r="K366" s="837"/>
      <c r="L366" s="836"/>
      <c r="M366" s="836"/>
      <c r="N366" s="836"/>
      <c r="O366" s="834"/>
      <c r="P366" s="837"/>
      <c r="Q366" s="834"/>
      <c r="R366" s="834"/>
      <c r="S366" s="838"/>
      <c r="T366" s="837"/>
      <c r="U366" s="838"/>
      <c r="V366" s="838"/>
    </row>
    <row r="367" spans="2:22" s="66" customFormat="1" ht="15.6">
      <c r="B367" s="54" t="s">
        <v>23</v>
      </c>
      <c r="C367" s="55" t="s">
        <v>14</v>
      </c>
      <c r="D367" s="56" t="s">
        <v>122</v>
      </c>
      <c r="E367" s="57" t="s">
        <v>121</v>
      </c>
      <c r="F367" s="307"/>
      <c r="G367" s="839"/>
      <c r="H367" s="839"/>
      <c r="I367" s="840"/>
      <c r="J367" s="841"/>
      <c r="K367" s="842"/>
      <c r="L367" s="841"/>
      <c r="M367" s="841"/>
      <c r="N367" s="841"/>
      <c r="O367" s="839"/>
      <c r="P367" s="842"/>
      <c r="Q367" s="839"/>
      <c r="R367" s="839"/>
      <c r="S367" s="308"/>
      <c r="T367" s="842"/>
      <c r="U367" s="308"/>
      <c r="V367" s="308"/>
    </row>
    <row r="368" spans="2:22">
      <c r="B368" s="45" t="s">
        <v>23</v>
      </c>
      <c r="C368" s="46" t="s">
        <v>14</v>
      </c>
      <c r="D368" s="47">
        <v>100</v>
      </c>
      <c r="E368" s="46" t="s">
        <v>31</v>
      </c>
      <c r="F368" s="304"/>
      <c r="G368" s="834"/>
      <c r="H368" s="834"/>
      <c r="I368" s="835"/>
      <c r="J368" s="836"/>
      <c r="K368" s="837"/>
      <c r="L368" s="836"/>
      <c r="M368" s="836"/>
      <c r="N368" s="836"/>
      <c r="O368" s="834"/>
      <c r="P368" s="837"/>
      <c r="Q368" s="834"/>
      <c r="R368" s="834"/>
      <c r="S368" s="838"/>
      <c r="T368" s="837"/>
      <c r="U368" s="838"/>
      <c r="V368" s="838"/>
    </row>
    <row r="369" spans="2:22">
      <c r="B369" s="45" t="s">
        <v>23</v>
      </c>
      <c r="C369" s="46" t="s">
        <v>14</v>
      </c>
      <c r="D369" s="47">
        <v>100</v>
      </c>
      <c r="E369" s="46" t="s">
        <v>118</v>
      </c>
      <c r="F369" s="304"/>
      <c r="G369" s="834"/>
      <c r="H369" s="834"/>
      <c r="I369" s="835"/>
      <c r="J369" s="836"/>
      <c r="K369" s="837"/>
      <c r="L369" s="836"/>
      <c r="M369" s="836"/>
      <c r="N369" s="836"/>
      <c r="O369" s="834"/>
      <c r="P369" s="837"/>
      <c r="Q369" s="834"/>
      <c r="R369" s="834"/>
      <c r="S369" s="838"/>
      <c r="T369" s="837"/>
      <c r="U369" s="838"/>
      <c r="V369" s="838"/>
    </row>
    <row r="370" spans="2:22">
      <c r="B370" s="45" t="s">
        <v>23</v>
      </c>
      <c r="C370" s="46" t="s">
        <v>14</v>
      </c>
      <c r="D370" s="47">
        <v>100</v>
      </c>
      <c r="E370" s="46" t="s">
        <v>119</v>
      </c>
      <c r="F370" s="304"/>
      <c r="G370" s="834"/>
      <c r="H370" s="834"/>
      <c r="I370" s="835"/>
      <c r="J370" s="836"/>
      <c r="K370" s="837"/>
      <c r="L370" s="836"/>
      <c r="M370" s="836"/>
      <c r="N370" s="836"/>
      <c r="O370" s="834"/>
      <c r="P370" s="837"/>
      <c r="Q370" s="834"/>
      <c r="R370" s="834"/>
      <c r="S370" s="838"/>
      <c r="T370" s="837"/>
      <c r="U370" s="838"/>
      <c r="V370" s="838"/>
    </row>
    <row r="371" spans="2:22">
      <c r="B371" s="45" t="s">
        <v>23</v>
      </c>
      <c r="C371" s="46" t="s">
        <v>14</v>
      </c>
      <c r="D371" s="47">
        <v>100</v>
      </c>
      <c r="E371" s="46" t="s">
        <v>34</v>
      </c>
      <c r="F371" s="304"/>
      <c r="G371" s="834"/>
      <c r="H371" s="834"/>
      <c r="I371" s="835"/>
      <c r="J371" s="836"/>
      <c r="K371" s="837"/>
      <c r="L371" s="836"/>
      <c r="M371" s="836"/>
      <c r="N371" s="836"/>
      <c r="O371" s="834"/>
      <c r="P371" s="837"/>
      <c r="Q371" s="834"/>
      <c r="R371" s="834"/>
      <c r="S371" s="838"/>
      <c r="T371" s="837"/>
      <c r="U371" s="838"/>
      <c r="V371" s="838"/>
    </row>
    <row r="372" spans="2:22" s="66" customFormat="1" ht="15.6">
      <c r="B372" s="54" t="s">
        <v>23</v>
      </c>
      <c r="C372" s="55" t="s">
        <v>14</v>
      </c>
      <c r="D372" s="56" t="s">
        <v>123</v>
      </c>
      <c r="E372" s="57" t="s">
        <v>121</v>
      </c>
      <c r="F372" s="307"/>
      <c r="G372" s="839"/>
      <c r="H372" s="839"/>
      <c r="I372" s="840"/>
      <c r="J372" s="841"/>
      <c r="K372" s="842"/>
      <c r="L372" s="841"/>
      <c r="M372" s="841"/>
      <c r="N372" s="841"/>
      <c r="O372" s="839"/>
      <c r="P372" s="842"/>
      <c r="Q372" s="839"/>
      <c r="R372" s="839"/>
      <c r="S372" s="308"/>
      <c r="T372" s="842"/>
      <c r="U372" s="308"/>
      <c r="V372" s="308"/>
    </row>
    <row r="373" spans="2:22">
      <c r="B373" s="45" t="s">
        <v>23</v>
      </c>
      <c r="C373" s="46" t="s">
        <v>14</v>
      </c>
      <c r="D373" s="47">
        <v>110</v>
      </c>
      <c r="E373" s="46" t="s">
        <v>31</v>
      </c>
      <c r="F373" s="304"/>
      <c r="G373" s="834"/>
      <c r="H373" s="834"/>
      <c r="I373" s="835"/>
      <c r="J373" s="836"/>
      <c r="K373" s="837"/>
      <c r="L373" s="836"/>
      <c r="M373" s="836"/>
      <c r="N373" s="836"/>
      <c r="O373" s="834"/>
      <c r="P373" s="837"/>
      <c r="Q373" s="834"/>
      <c r="R373" s="834"/>
      <c r="S373" s="838"/>
      <c r="T373" s="837"/>
      <c r="U373" s="838"/>
      <c r="V373" s="838"/>
    </row>
    <row r="374" spans="2:22">
      <c r="B374" s="45" t="s">
        <v>23</v>
      </c>
      <c r="C374" s="46" t="s">
        <v>14</v>
      </c>
      <c r="D374" s="47">
        <v>110</v>
      </c>
      <c r="E374" s="46" t="s">
        <v>118</v>
      </c>
      <c r="F374" s="304"/>
      <c r="G374" s="834"/>
      <c r="H374" s="834"/>
      <c r="I374" s="835"/>
      <c r="J374" s="836"/>
      <c r="K374" s="837"/>
      <c r="L374" s="836"/>
      <c r="M374" s="836"/>
      <c r="N374" s="836"/>
      <c r="O374" s="834"/>
      <c r="P374" s="837"/>
      <c r="Q374" s="834"/>
      <c r="R374" s="834"/>
      <c r="S374" s="838"/>
      <c r="T374" s="837"/>
      <c r="U374" s="838"/>
      <c r="V374" s="838"/>
    </row>
    <row r="375" spans="2:22">
      <c r="B375" s="45" t="s">
        <v>23</v>
      </c>
      <c r="C375" s="46" t="s">
        <v>14</v>
      </c>
      <c r="D375" s="47">
        <v>110</v>
      </c>
      <c r="E375" s="46" t="s">
        <v>119</v>
      </c>
      <c r="F375" s="304"/>
      <c r="G375" s="834"/>
      <c r="H375" s="834"/>
      <c r="I375" s="835"/>
      <c r="J375" s="836"/>
      <c r="K375" s="837"/>
      <c r="L375" s="836"/>
      <c r="M375" s="836"/>
      <c r="N375" s="836"/>
      <c r="O375" s="834"/>
      <c r="P375" s="837"/>
      <c r="Q375" s="834"/>
      <c r="R375" s="834"/>
      <c r="S375" s="838"/>
      <c r="T375" s="837"/>
      <c r="U375" s="838"/>
      <c r="V375" s="838"/>
    </row>
    <row r="376" spans="2:22">
      <c r="B376" s="45" t="s">
        <v>23</v>
      </c>
      <c r="C376" s="46" t="s">
        <v>14</v>
      </c>
      <c r="D376" s="47">
        <v>110</v>
      </c>
      <c r="E376" s="46" t="s">
        <v>34</v>
      </c>
      <c r="F376" s="304"/>
      <c r="G376" s="834"/>
      <c r="H376" s="834"/>
      <c r="I376" s="835"/>
      <c r="J376" s="836"/>
      <c r="K376" s="837"/>
      <c r="L376" s="836"/>
      <c r="M376" s="836"/>
      <c r="N376" s="836"/>
      <c r="O376" s="834"/>
      <c r="P376" s="837"/>
      <c r="Q376" s="834"/>
      <c r="R376" s="834"/>
      <c r="S376" s="838"/>
      <c r="T376" s="837"/>
      <c r="U376" s="838"/>
      <c r="V376" s="838"/>
    </row>
    <row r="377" spans="2:22" s="66" customFormat="1" ht="15.6">
      <c r="B377" s="54" t="s">
        <v>23</v>
      </c>
      <c r="C377" s="55" t="s">
        <v>14</v>
      </c>
      <c r="D377" s="56" t="s">
        <v>124</v>
      </c>
      <c r="E377" s="57" t="s">
        <v>121</v>
      </c>
      <c r="F377" s="307"/>
      <c r="G377" s="839"/>
      <c r="H377" s="839"/>
      <c r="I377" s="840"/>
      <c r="J377" s="841"/>
      <c r="K377" s="842"/>
      <c r="L377" s="841"/>
      <c r="M377" s="841"/>
      <c r="N377" s="841"/>
      <c r="O377" s="839"/>
      <c r="P377" s="842"/>
      <c r="Q377" s="839"/>
      <c r="R377" s="839"/>
      <c r="S377" s="308"/>
      <c r="T377" s="842"/>
      <c r="U377" s="308"/>
      <c r="V377" s="308"/>
    </row>
    <row r="378" spans="2:22">
      <c r="B378" s="45" t="s">
        <v>23</v>
      </c>
      <c r="C378" s="46" t="s">
        <v>14</v>
      </c>
      <c r="D378" s="47">
        <v>120</v>
      </c>
      <c r="E378" s="46" t="s">
        <v>31</v>
      </c>
      <c r="F378" s="304">
        <v>10</v>
      </c>
      <c r="G378" s="834">
        <v>78997</v>
      </c>
      <c r="H378" s="834">
        <v>35448</v>
      </c>
      <c r="I378" s="835">
        <v>4.8615072905435879E-4</v>
      </c>
      <c r="J378" s="836">
        <v>122.14105224609381</v>
      </c>
      <c r="K378" s="837">
        <v>0.25445854663848883</v>
      </c>
      <c r="L378" s="836">
        <v>121.7020263671875</v>
      </c>
      <c r="M378" s="836">
        <v>122.7331161499023</v>
      </c>
      <c r="N378" s="836">
        <v>15.588680267333981</v>
      </c>
      <c r="O378" s="834">
        <v>137</v>
      </c>
      <c r="P378" s="837">
        <v>0.50522398948669434</v>
      </c>
      <c r="Q378" s="834">
        <v>136</v>
      </c>
      <c r="R378" s="834">
        <v>138</v>
      </c>
      <c r="S378" s="838">
        <v>0.48770028352737432</v>
      </c>
      <c r="T378" s="837">
        <v>8.4943855181336403E-3</v>
      </c>
      <c r="U378" s="838">
        <v>0.47002163529396063</v>
      </c>
      <c r="V378" s="838">
        <v>0.50325089693069458</v>
      </c>
    </row>
    <row r="379" spans="2:22">
      <c r="B379" s="45" t="s">
        <v>23</v>
      </c>
      <c r="C379" s="46" t="s">
        <v>14</v>
      </c>
      <c r="D379" s="47">
        <v>120</v>
      </c>
      <c r="E379" s="46" t="s">
        <v>118</v>
      </c>
      <c r="F379" s="304">
        <v>10</v>
      </c>
      <c r="G379" s="834">
        <v>4074</v>
      </c>
      <c r="H379" s="834">
        <v>1698</v>
      </c>
      <c r="I379" s="835">
        <v>2.3287178986360901E-5</v>
      </c>
      <c r="J379" s="836">
        <v>111.352180480957</v>
      </c>
      <c r="K379" s="837">
        <v>1.2205226421356199</v>
      </c>
      <c r="L379" s="836">
        <v>108.86900329589839</v>
      </c>
      <c r="M379" s="836">
        <v>114.002799987793</v>
      </c>
      <c r="N379" s="836">
        <v>15.194719314575201</v>
      </c>
      <c r="O379" s="834">
        <v>126</v>
      </c>
      <c r="P379" s="837">
        <v>1.6831338405609131</v>
      </c>
      <c r="Q379" s="834">
        <v>124</v>
      </c>
      <c r="R379" s="834">
        <v>130</v>
      </c>
      <c r="S379" s="838">
        <v>0.25323909521102911</v>
      </c>
      <c r="T379" s="837">
        <v>3.3903174102306373E-2</v>
      </c>
      <c r="U379" s="838">
        <v>0.18505397439002991</v>
      </c>
      <c r="V379" s="838">
        <v>0.31194618344306951</v>
      </c>
    </row>
    <row r="380" spans="2:22">
      <c r="B380" s="45" t="s">
        <v>23</v>
      </c>
      <c r="C380" s="46" t="s">
        <v>14</v>
      </c>
      <c r="D380" s="47">
        <v>120</v>
      </c>
      <c r="E380" s="46" t="s">
        <v>119</v>
      </c>
      <c r="F380" s="304">
        <v>10</v>
      </c>
      <c r="G380" s="834">
        <v>3228</v>
      </c>
      <c r="H380" s="834">
        <v>1684</v>
      </c>
      <c r="I380" s="835">
        <v>2.3095176836338089E-5</v>
      </c>
      <c r="J380" s="836">
        <v>95.538002014160156</v>
      </c>
      <c r="K380" s="837">
        <v>0.78906464576721191</v>
      </c>
      <c r="L380" s="836">
        <v>94.244895935058594</v>
      </c>
      <c r="M380" s="836">
        <v>97.094413757324219</v>
      </c>
      <c r="N380" s="836">
        <v>11.37282657623291</v>
      </c>
      <c r="O380" s="834">
        <v>105</v>
      </c>
      <c r="P380" s="837">
        <v>1.5241028070449829</v>
      </c>
      <c r="Q380" s="834">
        <v>102</v>
      </c>
      <c r="R380" s="834">
        <v>108</v>
      </c>
      <c r="S380" s="838">
        <v>0.74049884080886841</v>
      </c>
      <c r="T380" s="837">
        <v>3.437516838312149E-2</v>
      </c>
      <c r="U380" s="838">
        <v>0.67203617095947266</v>
      </c>
      <c r="V380" s="838">
        <v>0.80761837959289551</v>
      </c>
    </row>
    <row r="381" spans="2:22">
      <c r="B381" s="45" t="s">
        <v>23</v>
      </c>
      <c r="C381" s="46" t="s">
        <v>14</v>
      </c>
      <c r="D381" s="47">
        <v>120</v>
      </c>
      <c r="E381" s="46" t="s">
        <v>34</v>
      </c>
      <c r="F381" s="304">
        <v>10</v>
      </c>
      <c r="G381" s="834">
        <v>5575</v>
      </c>
      <c r="H381" s="834">
        <v>1306</v>
      </c>
      <c r="I381" s="835">
        <v>1.7911105830111271E-5</v>
      </c>
      <c r="J381" s="836">
        <v>117.379020690918</v>
      </c>
      <c r="K381" s="837">
        <v>1.4143719673156741</v>
      </c>
      <c r="L381" s="836">
        <v>114.5424118041992</v>
      </c>
      <c r="M381" s="836">
        <v>119.8634948730469</v>
      </c>
      <c r="N381" s="836">
        <v>18.244623184204102</v>
      </c>
      <c r="O381" s="834">
        <v>134</v>
      </c>
      <c r="P381" s="837">
        <v>2.4828240871429439</v>
      </c>
      <c r="Q381" s="834">
        <v>130</v>
      </c>
      <c r="R381" s="834">
        <v>139</v>
      </c>
      <c r="S381" s="838">
        <v>0.55895864963531494</v>
      </c>
      <c r="T381" s="837">
        <v>3.9365947246551507E-2</v>
      </c>
      <c r="U381" s="838">
        <v>0.48289474844932562</v>
      </c>
      <c r="V381" s="838">
        <v>0.64815628528594971</v>
      </c>
    </row>
    <row r="382" spans="2:22" s="66" customFormat="1" ht="15.6">
      <c r="B382" s="54" t="s">
        <v>23</v>
      </c>
      <c r="C382" s="55" t="s">
        <v>14</v>
      </c>
      <c r="D382" s="56" t="s">
        <v>125</v>
      </c>
      <c r="E382" s="57" t="s">
        <v>121</v>
      </c>
      <c r="F382" s="307">
        <v>10</v>
      </c>
      <c r="G382" s="839">
        <v>91874</v>
      </c>
      <c r="H382" s="839">
        <v>40136</v>
      </c>
      <c r="I382" s="840">
        <v>5.5044422180063469E-4</v>
      </c>
      <c r="J382" s="841">
        <v>120.41346740722661</v>
      </c>
      <c r="K382" s="842">
        <v>0.25172403454780579</v>
      </c>
      <c r="L382" s="841">
        <v>119.947021484375</v>
      </c>
      <c r="M382" s="841">
        <v>120.9315643310547</v>
      </c>
      <c r="N382" s="841">
        <v>16.523336410522461</v>
      </c>
      <c r="O382" s="839">
        <v>136</v>
      </c>
      <c r="P382" s="842">
        <v>0.47740399837493902</v>
      </c>
      <c r="Q382" s="839">
        <v>135</v>
      </c>
      <c r="R382" s="839">
        <v>137</v>
      </c>
      <c r="S382" s="308">
        <v>0.49070659279823298</v>
      </c>
      <c r="T382" s="842">
        <v>7.7248658053576946E-3</v>
      </c>
      <c r="U382" s="308">
        <v>0.4748949408531189</v>
      </c>
      <c r="V382" s="308">
        <v>0.50685828924179077</v>
      </c>
    </row>
    <row r="383" spans="2:22">
      <c r="B383" s="45" t="s">
        <v>23</v>
      </c>
      <c r="C383" s="46" t="s">
        <v>14</v>
      </c>
      <c r="D383" s="47">
        <v>130</v>
      </c>
      <c r="E383" s="46" t="s">
        <v>31</v>
      </c>
      <c r="F383" s="304"/>
      <c r="G383" s="834"/>
      <c r="H383" s="834"/>
      <c r="I383" s="835"/>
      <c r="J383" s="836"/>
      <c r="K383" s="837"/>
      <c r="L383" s="836"/>
      <c r="M383" s="836"/>
      <c r="N383" s="836"/>
      <c r="O383" s="834"/>
      <c r="P383" s="837"/>
      <c r="Q383" s="834"/>
      <c r="R383" s="834"/>
      <c r="S383" s="838"/>
      <c r="T383" s="837"/>
      <c r="U383" s="838"/>
      <c r="V383" s="838"/>
    </row>
    <row r="384" spans="2:22">
      <c r="B384" s="45" t="s">
        <v>23</v>
      </c>
      <c r="C384" s="46" t="s">
        <v>14</v>
      </c>
      <c r="D384" s="47">
        <v>130</v>
      </c>
      <c r="E384" s="46" t="s">
        <v>118</v>
      </c>
      <c r="F384" s="304"/>
      <c r="G384" s="834"/>
      <c r="H384" s="834"/>
      <c r="I384" s="835"/>
      <c r="J384" s="836"/>
      <c r="K384" s="837"/>
      <c r="L384" s="836"/>
      <c r="M384" s="836"/>
      <c r="N384" s="836"/>
      <c r="O384" s="834"/>
      <c r="P384" s="837"/>
      <c r="Q384" s="834"/>
      <c r="R384" s="834"/>
      <c r="S384" s="838"/>
      <c r="T384" s="837"/>
      <c r="U384" s="838"/>
      <c r="V384" s="838"/>
    </row>
    <row r="385" spans="2:26">
      <c r="B385" s="45" t="s">
        <v>23</v>
      </c>
      <c r="C385" s="46" t="s">
        <v>14</v>
      </c>
      <c r="D385" s="47">
        <v>130</v>
      </c>
      <c r="E385" s="46" t="s">
        <v>119</v>
      </c>
      <c r="F385" s="304"/>
      <c r="G385" s="834"/>
      <c r="H385" s="834"/>
      <c r="I385" s="835"/>
      <c r="J385" s="836"/>
      <c r="K385" s="837"/>
      <c r="L385" s="836"/>
      <c r="M385" s="836"/>
      <c r="N385" s="836"/>
      <c r="O385" s="834"/>
      <c r="P385" s="837"/>
      <c r="Q385" s="834"/>
      <c r="R385" s="834"/>
      <c r="S385" s="838"/>
      <c r="T385" s="837"/>
      <c r="U385" s="838"/>
      <c r="V385" s="838"/>
    </row>
    <row r="386" spans="2:26">
      <c r="B386" s="45" t="s">
        <v>23</v>
      </c>
      <c r="C386" s="46" t="s">
        <v>14</v>
      </c>
      <c r="D386" s="47">
        <v>130</v>
      </c>
      <c r="E386" s="46" t="s">
        <v>34</v>
      </c>
      <c r="F386" s="304"/>
      <c r="G386" s="834"/>
      <c r="H386" s="834"/>
      <c r="I386" s="835"/>
      <c r="J386" s="836"/>
      <c r="K386" s="837"/>
      <c r="L386" s="836"/>
      <c r="M386" s="836"/>
      <c r="N386" s="836"/>
      <c r="O386" s="834"/>
      <c r="P386" s="837"/>
      <c r="Q386" s="834"/>
      <c r="R386" s="834"/>
      <c r="S386" s="838"/>
      <c r="T386" s="837"/>
      <c r="U386" s="838"/>
      <c r="V386" s="838"/>
    </row>
    <row r="387" spans="2:26" s="66" customFormat="1" ht="15.6">
      <c r="B387" s="54" t="s">
        <v>23</v>
      </c>
      <c r="C387" s="55" t="s">
        <v>14</v>
      </c>
      <c r="D387" s="56" t="s">
        <v>126</v>
      </c>
      <c r="E387" s="57" t="s">
        <v>121</v>
      </c>
      <c r="F387" s="307"/>
      <c r="G387" s="839"/>
      <c r="H387" s="839"/>
      <c r="I387" s="840"/>
      <c r="J387" s="841"/>
      <c r="K387" s="842"/>
      <c r="L387" s="841"/>
      <c r="M387" s="841"/>
      <c r="N387" s="841"/>
      <c r="O387" s="839"/>
      <c r="P387" s="842"/>
      <c r="Q387" s="839"/>
      <c r="R387" s="839"/>
      <c r="S387" s="308"/>
      <c r="T387" s="842"/>
      <c r="U387" s="308"/>
      <c r="V387" s="308"/>
    </row>
    <row r="388" spans="2:26" ht="15.6">
      <c r="B388" s="54" t="s">
        <v>23</v>
      </c>
      <c r="C388" s="55" t="s">
        <v>14</v>
      </c>
      <c r="D388" s="67" t="s">
        <v>127</v>
      </c>
      <c r="E388" s="68" t="s">
        <v>31</v>
      </c>
      <c r="F388" s="307">
        <v>10</v>
      </c>
      <c r="G388" s="839">
        <v>78997</v>
      </c>
      <c r="H388" s="839">
        <v>35448</v>
      </c>
      <c r="I388" s="840">
        <v>4.8615072905435879E-4</v>
      </c>
      <c r="J388" s="841">
        <v>122.14105224609381</v>
      </c>
      <c r="K388" s="842">
        <v>0.25445854663848883</v>
      </c>
      <c r="L388" s="841">
        <v>121.7020263671875</v>
      </c>
      <c r="M388" s="841">
        <v>122.7331161499023</v>
      </c>
      <c r="N388" s="841">
        <v>15.588680267333981</v>
      </c>
      <c r="O388" s="839">
        <v>137</v>
      </c>
      <c r="P388" s="842">
        <v>0.50522398948669434</v>
      </c>
      <c r="Q388" s="839">
        <v>136</v>
      </c>
      <c r="R388" s="839">
        <v>138</v>
      </c>
      <c r="S388" s="308">
        <v>0.48770028352737432</v>
      </c>
      <c r="T388" s="842">
        <v>8.4943855181336403E-3</v>
      </c>
      <c r="U388" s="308">
        <v>0.47002163529396063</v>
      </c>
      <c r="V388" s="308">
        <v>0.50325089693069458</v>
      </c>
      <c r="X388" s="66"/>
      <c r="Z388" s="66"/>
    </row>
    <row r="389" spans="2:26" ht="15.6">
      <c r="B389" s="54" t="s">
        <v>23</v>
      </c>
      <c r="C389" s="55" t="s">
        <v>14</v>
      </c>
      <c r="D389" s="67" t="s">
        <v>127</v>
      </c>
      <c r="E389" s="68" t="s">
        <v>118</v>
      </c>
      <c r="F389" s="307">
        <v>10</v>
      </c>
      <c r="G389" s="839">
        <v>4074</v>
      </c>
      <c r="H389" s="839">
        <v>1698</v>
      </c>
      <c r="I389" s="840">
        <v>2.3287178986360901E-5</v>
      </c>
      <c r="J389" s="841">
        <v>111.352180480957</v>
      </c>
      <c r="K389" s="842">
        <v>1.2205226421356199</v>
      </c>
      <c r="L389" s="841">
        <v>108.86900329589839</v>
      </c>
      <c r="M389" s="841">
        <v>114.002799987793</v>
      </c>
      <c r="N389" s="841">
        <v>15.194719314575201</v>
      </c>
      <c r="O389" s="839">
        <v>126</v>
      </c>
      <c r="P389" s="842">
        <v>1.6831338405609131</v>
      </c>
      <c r="Q389" s="839">
        <v>124</v>
      </c>
      <c r="R389" s="839">
        <v>130</v>
      </c>
      <c r="S389" s="308">
        <v>0.25323909521102911</v>
      </c>
      <c r="T389" s="842">
        <v>3.3903174102306373E-2</v>
      </c>
      <c r="U389" s="308">
        <v>0.18505397439002991</v>
      </c>
      <c r="V389" s="308">
        <v>0.31194618344306951</v>
      </c>
      <c r="X389" s="66"/>
      <c r="Z389" s="66"/>
    </row>
    <row r="390" spans="2:26" ht="15.6">
      <c r="B390" s="54" t="s">
        <v>23</v>
      </c>
      <c r="C390" s="55" t="s">
        <v>14</v>
      </c>
      <c r="D390" s="67" t="s">
        <v>127</v>
      </c>
      <c r="E390" s="68" t="s">
        <v>119</v>
      </c>
      <c r="F390" s="307">
        <v>10</v>
      </c>
      <c r="G390" s="839">
        <v>3228</v>
      </c>
      <c r="H390" s="839">
        <v>1684</v>
      </c>
      <c r="I390" s="840">
        <v>2.3095176836338089E-5</v>
      </c>
      <c r="J390" s="841">
        <v>95.538002014160156</v>
      </c>
      <c r="K390" s="842">
        <v>0.78906464576721191</v>
      </c>
      <c r="L390" s="841">
        <v>94.244895935058594</v>
      </c>
      <c r="M390" s="841">
        <v>97.094413757324219</v>
      </c>
      <c r="N390" s="841">
        <v>11.37282657623291</v>
      </c>
      <c r="O390" s="839">
        <v>105</v>
      </c>
      <c r="P390" s="842">
        <v>1.5241028070449829</v>
      </c>
      <c r="Q390" s="839">
        <v>102</v>
      </c>
      <c r="R390" s="839">
        <v>108</v>
      </c>
      <c r="S390" s="308">
        <v>0.74049884080886841</v>
      </c>
      <c r="T390" s="842">
        <v>3.437516838312149E-2</v>
      </c>
      <c r="U390" s="308">
        <v>0.67203617095947266</v>
      </c>
      <c r="V390" s="308">
        <v>0.80761837959289551</v>
      </c>
      <c r="X390" s="66"/>
      <c r="Z390" s="66"/>
    </row>
    <row r="391" spans="2:26" ht="15.6">
      <c r="B391" s="54" t="s">
        <v>23</v>
      </c>
      <c r="C391" s="55" t="s">
        <v>14</v>
      </c>
      <c r="D391" s="67" t="s">
        <v>127</v>
      </c>
      <c r="E391" s="68" t="s">
        <v>34</v>
      </c>
      <c r="F391" s="307">
        <v>10</v>
      </c>
      <c r="G391" s="839">
        <v>5575</v>
      </c>
      <c r="H391" s="839">
        <v>1306</v>
      </c>
      <c r="I391" s="840">
        <v>1.7911105830111271E-5</v>
      </c>
      <c r="J391" s="841">
        <v>117.379020690918</v>
      </c>
      <c r="K391" s="842">
        <v>1.4143719673156741</v>
      </c>
      <c r="L391" s="841">
        <v>114.5424118041992</v>
      </c>
      <c r="M391" s="841">
        <v>119.8634948730469</v>
      </c>
      <c r="N391" s="841">
        <v>18.244623184204102</v>
      </c>
      <c r="O391" s="839">
        <v>134</v>
      </c>
      <c r="P391" s="842">
        <v>2.4828240871429439</v>
      </c>
      <c r="Q391" s="839">
        <v>130</v>
      </c>
      <c r="R391" s="839">
        <v>139</v>
      </c>
      <c r="S391" s="308">
        <v>0.55895864963531494</v>
      </c>
      <c r="T391" s="842">
        <v>3.9365947246551507E-2</v>
      </c>
      <c r="U391" s="308">
        <v>0.48289474844932562</v>
      </c>
      <c r="V391" s="308">
        <v>0.64815628528594971</v>
      </c>
      <c r="X391" s="66"/>
      <c r="Z391" s="66"/>
    </row>
    <row r="392" spans="2:26" s="66" customFormat="1" ht="15.6">
      <c r="B392" s="76" t="s">
        <v>23</v>
      </c>
      <c r="C392" s="77" t="s">
        <v>128</v>
      </c>
      <c r="D392" s="78" t="s">
        <v>127</v>
      </c>
      <c r="E392" s="79" t="s">
        <v>121</v>
      </c>
      <c r="F392" s="315">
        <v>10</v>
      </c>
      <c r="G392" s="848">
        <v>91874</v>
      </c>
      <c r="H392" s="848">
        <v>40136</v>
      </c>
      <c r="I392" s="849">
        <v>5.5044422180063469E-4</v>
      </c>
      <c r="J392" s="846">
        <v>120.41346740722661</v>
      </c>
      <c r="K392" s="850">
        <v>0.25172403454780579</v>
      </c>
      <c r="L392" s="846">
        <v>119.947021484375</v>
      </c>
      <c r="M392" s="846">
        <v>120.9315643310547</v>
      </c>
      <c r="N392" s="846">
        <v>16.523336410522461</v>
      </c>
      <c r="O392" s="848">
        <v>136</v>
      </c>
      <c r="P392" s="850">
        <v>0.47740399837493902</v>
      </c>
      <c r="Q392" s="848">
        <v>135</v>
      </c>
      <c r="R392" s="848">
        <v>137</v>
      </c>
      <c r="S392" s="318">
        <v>0.49070659279823298</v>
      </c>
      <c r="T392" s="850">
        <v>7.7248658053576946E-3</v>
      </c>
      <c r="U392" s="318">
        <v>0.4748949408531189</v>
      </c>
      <c r="V392" s="318">
        <v>0.50685828924179077</v>
      </c>
    </row>
    <row r="393" spans="2:26">
      <c r="B393" s="45" t="s">
        <v>23</v>
      </c>
      <c r="C393" s="46" t="s">
        <v>12</v>
      </c>
      <c r="D393" s="47">
        <v>60</v>
      </c>
      <c r="E393" s="46" t="s">
        <v>31</v>
      </c>
      <c r="F393" s="304"/>
      <c r="G393" s="834"/>
      <c r="H393" s="834"/>
      <c r="I393" s="835"/>
      <c r="J393" s="836"/>
      <c r="K393" s="837"/>
      <c r="L393" s="836"/>
      <c r="M393" s="836"/>
      <c r="N393" s="836"/>
      <c r="O393" s="834"/>
      <c r="P393" s="837"/>
      <c r="Q393" s="834"/>
      <c r="R393" s="834"/>
      <c r="S393" s="838"/>
      <c r="T393" s="837"/>
      <c r="U393" s="838"/>
      <c r="V393" s="838"/>
    </row>
    <row r="394" spans="2:26">
      <c r="B394" s="45" t="s">
        <v>23</v>
      </c>
      <c r="C394" s="46" t="s">
        <v>12</v>
      </c>
      <c r="D394" s="47">
        <v>60</v>
      </c>
      <c r="E394" s="46" t="s">
        <v>118</v>
      </c>
      <c r="F394" s="304"/>
      <c r="G394" s="834"/>
      <c r="H394" s="834"/>
      <c r="I394" s="835"/>
      <c r="J394" s="836"/>
      <c r="K394" s="837"/>
      <c r="L394" s="836"/>
      <c r="M394" s="836"/>
      <c r="N394" s="836"/>
      <c r="O394" s="834"/>
      <c r="P394" s="837"/>
      <c r="Q394" s="834"/>
      <c r="R394" s="834"/>
      <c r="S394" s="838"/>
      <c r="T394" s="837"/>
      <c r="U394" s="838"/>
      <c r="V394" s="838"/>
    </row>
    <row r="395" spans="2:26">
      <c r="B395" s="45" t="s">
        <v>23</v>
      </c>
      <c r="C395" s="46" t="s">
        <v>12</v>
      </c>
      <c r="D395" s="47">
        <v>60</v>
      </c>
      <c r="E395" s="46" t="s">
        <v>119</v>
      </c>
      <c r="F395" s="304"/>
      <c r="G395" s="834"/>
      <c r="H395" s="834"/>
      <c r="I395" s="835"/>
      <c r="J395" s="836"/>
      <c r="K395" s="837"/>
      <c r="L395" s="836"/>
      <c r="M395" s="836"/>
      <c r="N395" s="836"/>
      <c r="O395" s="834"/>
      <c r="P395" s="837"/>
      <c r="Q395" s="834"/>
      <c r="R395" s="834"/>
      <c r="S395" s="838"/>
      <c r="T395" s="837"/>
      <c r="U395" s="838"/>
      <c r="V395" s="838"/>
    </row>
    <row r="396" spans="2:26">
      <c r="B396" s="45" t="s">
        <v>23</v>
      </c>
      <c r="C396" s="46" t="s">
        <v>12</v>
      </c>
      <c r="D396" s="47">
        <v>60</v>
      </c>
      <c r="E396" s="46" t="s">
        <v>34</v>
      </c>
      <c r="F396" s="304"/>
      <c r="G396" s="834"/>
      <c r="H396" s="834"/>
      <c r="I396" s="835"/>
      <c r="J396" s="836"/>
      <c r="K396" s="837"/>
      <c r="L396" s="836"/>
      <c r="M396" s="836"/>
      <c r="N396" s="836"/>
      <c r="O396" s="834"/>
      <c r="P396" s="837"/>
      <c r="Q396" s="834"/>
      <c r="R396" s="834"/>
      <c r="S396" s="838"/>
      <c r="T396" s="837"/>
      <c r="U396" s="838"/>
      <c r="V396" s="838"/>
    </row>
    <row r="397" spans="2:26" ht="15.6">
      <c r="B397" s="54" t="s">
        <v>23</v>
      </c>
      <c r="C397" s="55" t="s">
        <v>12</v>
      </c>
      <c r="D397" s="56" t="s">
        <v>129</v>
      </c>
      <c r="E397" s="57" t="s">
        <v>121</v>
      </c>
      <c r="F397" s="307"/>
      <c r="G397" s="839"/>
      <c r="H397" s="839"/>
      <c r="I397" s="840"/>
      <c r="J397" s="841"/>
      <c r="K397" s="842"/>
      <c r="L397" s="841"/>
      <c r="M397" s="841"/>
      <c r="N397" s="841"/>
      <c r="O397" s="839"/>
      <c r="P397" s="842"/>
      <c r="Q397" s="839"/>
      <c r="R397" s="839"/>
      <c r="S397" s="308"/>
      <c r="T397" s="842"/>
      <c r="U397" s="308"/>
      <c r="V397" s="308"/>
      <c r="X397" s="66"/>
      <c r="Z397" s="66"/>
    </row>
    <row r="398" spans="2:26">
      <c r="B398" s="45" t="s">
        <v>23</v>
      </c>
      <c r="C398" s="46" t="s">
        <v>12</v>
      </c>
      <c r="D398" s="47">
        <v>70</v>
      </c>
      <c r="E398" s="46" t="s">
        <v>31</v>
      </c>
      <c r="F398" s="304"/>
      <c r="G398" s="834"/>
      <c r="H398" s="834"/>
      <c r="I398" s="835"/>
      <c r="J398" s="836"/>
      <c r="K398" s="837"/>
      <c r="L398" s="836"/>
      <c r="M398" s="836"/>
      <c r="N398" s="836"/>
      <c r="O398" s="834"/>
      <c r="P398" s="837"/>
      <c r="Q398" s="834"/>
      <c r="R398" s="834"/>
      <c r="S398" s="838"/>
      <c r="T398" s="837"/>
      <c r="U398" s="838"/>
      <c r="V398" s="838"/>
    </row>
    <row r="399" spans="2:26">
      <c r="B399" s="45" t="s">
        <v>23</v>
      </c>
      <c r="C399" s="46" t="s">
        <v>12</v>
      </c>
      <c r="D399" s="47">
        <v>70</v>
      </c>
      <c r="E399" s="46" t="s">
        <v>118</v>
      </c>
      <c r="F399" s="304"/>
      <c r="G399" s="834"/>
      <c r="H399" s="834"/>
      <c r="I399" s="835"/>
      <c r="J399" s="836"/>
      <c r="K399" s="837"/>
      <c r="L399" s="836"/>
      <c r="M399" s="836"/>
      <c r="N399" s="836"/>
      <c r="O399" s="834"/>
      <c r="P399" s="837"/>
      <c r="Q399" s="834"/>
      <c r="R399" s="834"/>
      <c r="S399" s="838"/>
      <c r="T399" s="837"/>
      <c r="U399" s="838"/>
      <c r="V399" s="838"/>
    </row>
    <row r="400" spans="2:26">
      <c r="B400" s="45" t="s">
        <v>23</v>
      </c>
      <c r="C400" s="46" t="s">
        <v>12</v>
      </c>
      <c r="D400" s="47">
        <v>70</v>
      </c>
      <c r="E400" s="46" t="s">
        <v>119</v>
      </c>
      <c r="F400" s="304"/>
      <c r="G400" s="834"/>
      <c r="H400" s="834"/>
      <c r="I400" s="835"/>
      <c r="J400" s="836"/>
      <c r="K400" s="837"/>
      <c r="L400" s="836"/>
      <c r="M400" s="836"/>
      <c r="N400" s="836"/>
      <c r="O400" s="834"/>
      <c r="P400" s="837"/>
      <c r="Q400" s="834"/>
      <c r="R400" s="834"/>
      <c r="S400" s="838"/>
      <c r="T400" s="837"/>
      <c r="U400" s="838"/>
      <c r="V400" s="838"/>
    </row>
    <row r="401" spans="2:26">
      <c r="B401" s="45" t="s">
        <v>23</v>
      </c>
      <c r="C401" s="46" t="s">
        <v>12</v>
      </c>
      <c r="D401" s="47">
        <v>70</v>
      </c>
      <c r="E401" s="46" t="s">
        <v>34</v>
      </c>
      <c r="F401" s="304"/>
      <c r="G401" s="834"/>
      <c r="H401" s="834"/>
      <c r="I401" s="835"/>
      <c r="J401" s="836"/>
      <c r="K401" s="837"/>
      <c r="L401" s="836"/>
      <c r="M401" s="836"/>
      <c r="N401" s="836"/>
      <c r="O401" s="834"/>
      <c r="P401" s="837"/>
      <c r="Q401" s="834"/>
      <c r="R401" s="834"/>
      <c r="S401" s="838"/>
      <c r="T401" s="837"/>
      <c r="U401" s="838"/>
      <c r="V401" s="838"/>
    </row>
    <row r="402" spans="2:26" ht="15.6">
      <c r="B402" s="54" t="s">
        <v>23</v>
      </c>
      <c r="C402" s="55" t="s">
        <v>12</v>
      </c>
      <c r="D402" s="56" t="s">
        <v>130</v>
      </c>
      <c r="E402" s="57" t="s">
        <v>121</v>
      </c>
      <c r="F402" s="307"/>
      <c r="G402" s="839"/>
      <c r="H402" s="839"/>
      <c r="I402" s="840"/>
      <c r="J402" s="841"/>
      <c r="K402" s="842"/>
      <c r="L402" s="841"/>
      <c r="M402" s="841"/>
      <c r="N402" s="841"/>
      <c r="O402" s="839"/>
      <c r="P402" s="842"/>
      <c r="Q402" s="839"/>
      <c r="R402" s="839"/>
      <c r="S402" s="308"/>
      <c r="T402" s="842"/>
      <c r="U402" s="308"/>
      <c r="V402" s="308"/>
      <c r="X402" s="66"/>
      <c r="Z402" s="66"/>
    </row>
    <row r="403" spans="2:26">
      <c r="B403" s="45" t="s">
        <v>23</v>
      </c>
      <c r="C403" s="46" t="s">
        <v>12</v>
      </c>
      <c r="D403" s="47">
        <v>80</v>
      </c>
      <c r="E403" s="46" t="s">
        <v>31</v>
      </c>
      <c r="F403" s="304"/>
      <c r="G403" s="834"/>
      <c r="H403" s="834"/>
      <c r="I403" s="835"/>
      <c r="J403" s="836"/>
      <c r="K403" s="837"/>
      <c r="L403" s="836"/>
      <c r="M403" s="836"/>
      <c r="N403" s="836"/>
      <c r="O403" s="834"/>
      <c r="P403" s="837"/>
      <c r="Q403" s="834"/>
      <c r="R403" s="834"/>
      <c r="S403" s="838"/>
      <c r="T403" s="837"/>
      <c r="U403" s="838"/>
      <c r="V403" s="838"/>
    </row>
    <row r="404" spans="2:26">
      <c r="B404" s="45" t="s">
        <v>23</v>
      </c>
      <c r="C404" s="46" t="s">
        <v>12</v>
      </c>
      <c r="D404" s="47">
        <v>80</v>
      </c>
      <c r="E404" s="46" t="s">
        <v>118</v>
      </c>
      <c r="F404" s="304"/>
      <c r="G404" s="834"/>
      <c r="H404" s="834"/>
      <c r="I404" s="835"/>
      <c r="J404" s="836"/>
      <c r="K404" s="837"/>
      <c r="L404" s="836"/>
      <c r="M404" s="836"/>
      <c r="N404" s="836"/>
      <c r="O404" s="834"/>
      <c r="P404" s="837"/>
      <c r="Q404" s="834"/>
      <c r="R404" s="834"/>
      <c r="S404" s="838"/>
      <c r="T404" s="837"/>
      <c r="U404" s="838"/>
      <c r="V404" s="838"/>
    </row>
    <row r="405" spans="2:26">
      <c r="B405" s="45" t="s">
        <v>23</v>
      </c>
      <c r="C405" s="46" t="s">
        <v>12</v>
      </c>
      <c r="D405" s="47">
        <v>80</v>
      </c>
      <c r="E405" s="46" t="s">
        <v>119</v>
      </c>
      <c r="F405" s="304"/>
      <c r="G405" s="834"/>
      <c r="H405" s="834"/>
      <c r="I405" s="835"/>
      <c r="J405" s="836"/>
      <c r="K405" s="837"/>
      <c r="L405" s="836"/>
      <c r="M405" s="836"/>
      <c r="N405" s="836"/>
      <c r="O405" s="834"/>
      <c r="P405" s="837"/>
      <c r="Q405" s="834"/>
      <c r="R405" s="834"/>
      <c r="S405" s="838"/>
      <c r="T405" s="837"/>
      <c r="U405" s="838"/>
      <c r="V405" s="838"/>
    </row>
    <row r="406" spans="2:26">
      <c r="B406" s="45" t="s">
        <v>23</v>
      </c>
      <c r="C406" s="46" t="s">
        <v>12</v>
      </c>
      <c r="D406" s="47">
        <v>80</v>
      </c>
      <c r="E406" s="46" t="s">
        <v>34</v>
      </c>
      <c r="F406" s="304"/>
      <c r="G406" s="834"/>
      <c r="H406" s="834"/>
      <c r="I406" s="835"/>
      <c r="J406" s="836"/>
      <c r="K406" s="837"/>
      <c r="L406" s="836"/>
      <c r="M406" s="836"/>
      <c r="N406" s="836"/>
      <c r="O406" s="834"/>
      <c r="P406" s="837"/>
      <c r="Q406" s="834"/>
      <c r="R406" s="834"/>
      <c r="S406" s="838"/>
      <c r="T406" s="837"/>
      <c r="U406" s="838"/>
      <c r="V406" s="838"/>
    </row>
    <row r="407" spans="2:26" ht="15.6">
      <c r="B407" s="54" t="s">
        <v>23</v>
      </c>
      <c r="C407" s="55" t="s">
        <v>12</v>
      </c>
      <c r="D407" s="56" t="s">
        <v>120</v>
      </c>
      <c r="E407" s="57" t="s">
        <v>121</v>
      </c>
      <c r="F407" s="307"/>
      <c r="G407" s="839"/>
      <c r="H407" s="839"/>
      <c r="I407" s="840"/>
      <c r="J407" s="841"/>
      <c r="K407" s="842"/>
      <c r="L407" s="841"/>
      <c r="M407" s="841"/>
      <c r="N407" s="841"/>
      <c r="O407" s="839"/>
      <c r="P407" s="842"/>
      <c r="Q407" s="839"/>
      <c r="R407" s="839"/>
      <c r="S407" s="308"/>
      <c r="T407" s="842"/>
      <c r="U407" s="308"/>
      <c r="V407" s="308"/>
      <c r="X407" s="66"/>
      <c r="Z407" s="66"/>
    </row>
    <row r="408" spans="2:26">
      <c r="B408" s="45" t="s">
        <v>23</v>
      </c>
      <c r="C408" s="46" t="s">
        <v>12</v>
      </c>
      <c r="D408" s="47">
        <v>90</v>
      </c>
      <c r="E408" s="46" t="s">
        <v>31</v>
      </c>
      <c r="F408" s="304">
        <v>29</v>
      </c>
      <c r="G408" s="834">
        <v>198742</v>
      </c>
      <c r="H408" s="834">
        <v>107798</v>
      </c>
      <c r="I408" s="835">
        <v>2.5490727558503831E-2</v>
      </c>
      <c r="J408" s="836">
        <v>94.80755615234375</v>
      </c>
      <c r="K408" s="837">
        <v>0.1572859734296799</v>
      </c>
      <c r="L408" s="836">
        <v>94.491035461425781</v>
      </c>
      <c r="M408" s="836">
        <v>95.096298217773438</v>
      </c>
      <c r="N408" s="836">
        <v>16.259832382202148</v>
      </c>
      <c r="O408" s="834">
        <v>111</v>
      </c>
      <c r="P408" s="837">
        <v>0.45718717575073242</v>
      </c>
      <c r="Q408" s="834">
        <v>110</v>
      </c>
      <c r="R408" s="834">
        <v>111</v>
      </c>
      <c r="S408" s="838">
        <v>0.42188167572021479</v>
      </c>
      <c r="T408" s="837">
        <v>4.6980907209217548E-3</v>
      </c>
      <c r="U408" s="838">
        <v>0.4134044349193573</v>
      </c>
      <c r="V408" s="838">
        <v>0.43055176734924322</v>
      </c>
    </row>
    <row r="409" spans="2:26">
      <c r="B409" s="45" t="s">
        <v>23</v>
      </c>
      <c r="C409" s="46" t="s">
        <v>12</v>
      </c>
      <c r="D409" s="47">
        <v>90</v>
      </c>
      <c r="E409" s="46" t="s">
        <v>118</v>
      </c>
      <c r="F409" s="304">
        <v>29</v>
      </c>
      <c r="G409" s="834">
        <v>7089</v>
      </c>
      <c r="H409" s="834">
        <v>4673</v>
      </c>
      <c r="I409" s="835">
        <v>1.105012763793133E-3</v>
      </c>
      <c r="J409" s="836">
        <v>87.851699829101563</v>
      </c>
      <c r="K409" s="837">
        <v>0.62559646368026733</v>
      </c>
      <c r="L409" s="836">
        <v>86.771781921386719</v>
      </c>
      <c r="M409" s="836">
        <v>88.992111206054688</v>
      </c>
      <c r="N409" s="836">
        <v>13.40113639831543</v>
      </c>
      <c r="O409" s="834">
        <v>100</v>
      </c>
      <c r="P409" s="837">
        <v>1.0808520317077639</v>
      </c>
      <c r="Q409" s="834">
        <v>98</v>
      </c>
      <c r="R409" s="834">
        <v>102</v>
      </c>
      <c r="S409" s="838">
        <v>0.61352449655532837</v>
      </c>
      <c r="T409" s="837">
        <v>2.1061055362224579E-2</v>
      </c>
      <c r="U409" s="838">
        <v>0.5656617283821106</v>
      </c>
      <c r="V409" s="838">
        <v>0.65186113119125366</v>
      </c>
    </row>
    <row r="410" spans="2:26">
      <c r="B410" s="45" t="s">
        <v>23</v>
      </c>
      <c r="C410" s="46" t="s">
        <v>12</v>
      </c>
      <c r="D410" s="47">
        <v>90</v>
      </c>
      <c r="E410" s="46" t="s">
        <v>119</v>
      </c>
      <c r="F410" s="304">
        <v>29</v>
      </c>
      <c r="G410" s="834">
        <v>3212</v>
      </c>
      <c r="H410" s="834">
        <v>2390</v>
      </c>
      <c r="I410" s="835">
        <v>5.6515740097044819E-4</v>
      </c>
      <c r="J410" s="836">
        <v>87.205024719238281</v>
      </c>
      <c r="K410" s="837">
        <v>0.61614209413528442</v>
      </c>
      <c r="L410" s="836">
        <v>86.127723693847656</v>
      </c>
      <c r="M410" s="836">
        <v>88.35986328125</v>
      </c>
      <c r="N410" s="836">
        <v>9.8435783386230469</v>
      </c>
      <c r="O410" s="834">
        <v>94</v>
      </c>
      <c r="P410" s="837">
        <v>0.75184446573257446</v>
      </c>
      <c r="Q410" s="834">
        <v>93</v>
      </c>
      <c r="R410" s="834">
        <v>95</v>
      </c>
      <c r="S410" s="838">
        <v>0.63389122486114502</v>
      </c>
      <c r="T410" s="837">
        <v>2.9750976711511608E-2</v>
      </c>
      <c r="U410" s="838">
        <v>0.57782334089279175</v>
      </c>
      <c r="V410" s="838">
        <v>0.68863046169281006</v>
      </c>
    </row>
    <row r="411" spans="2:26">
      <c r="B411" s="45" t="s">
        <v>23</v>
      </c>
      <c r="C411" s="46" t="s">
        <v>12</v>
      </c>
      <c r="D411" s="47">
        <v>90</v>
      </c>
      <c r="E411" s="46" t="s">
        <v>34</v>
      </c>
      <c r="F411" s="304">
        <v>29</v>
      </c>
      <c r="G411" s="834">
        <v>7513</v>
      </c>
      <c r="H411" s="834">
        <v>2488</v>
      </c>
      <c r="I411" s="835">
        <v>5.8833119504341034E-4</v>
      </c>
      <c r="J411" s="836">
        <v>91.884246826171875</v>
      </c>
      <c r="K411" s="837">
        <v>1.215559720993042</v>
      </c>
      <c r="L411" s="836">
        <v>89.705802917480469</v>
      </c>
      <c r="M411" s="836">
        <v>94.143592834472656</v>
      </c>
      <c r="N411" s="836">
        <v>18.642156600952148</v>
      </c>
      <c r="O411" s="834">
        <v>110</v>
      </c>
      <c r="P411" s="837">
        <v>2.4490678310394292</v>
      </c>
      <c r="Q411" s="834">
        <v>106</v>
      </c>
      <c r="R411" s="834">
        <v>115</v>
      </c>
      <c r="S411" s="838">
        <v>0.51205790042877197</v>
      </c>
      <c r="T411" s="837">
        <v>3.3579826354980469E-2</v>
      </c>
      <c r="U411" s="838">
        <v>0.45308759808540339</v>
      </c>
      <c r="V411" s="838">
        <v>0.58740103244781494</v>
      </c>
    </row>
    <row r="412" spans="2:26" ht="15.6">
      <c r="B412" s="54" t="s">
        <v>23</v>
      </c>
      <c r="C412" s="55" t="s">
        <v>12</v>
      </c>
      <c r="D412" s="56" t="s">
        <v>122</v>
      </c>
      <c r="E412" s="57" t="s">
        <v>121</v>
      </c>
      <c r="F412" s="307">
        <v>29</v>
      </c>
      <c r="G412" s="839">
        <v>216556</v>
      </c>
      <c r="H412" s="839">
        <v>117349</v>
      </c>
      <c r="I412" s="840">
        <v>2.7749226886871061E-2</v>
      </c>
      <c r="J412" s="841">
        <v>94.313751220703125</v>
      </c>
      <c r="K412" s="842">
        <v>0.1474333852529526</v>
      </c>
      <c r="L412" s="841">
        <v>94.045341491699219</v>
      </c>
      <c r="M412" s="841">
        <v>94.599151611328125</v>
      </c>
      <c r="N412" s="841">
        <v>16.198722839355469</v>
      </c>
      <c r="O412" s="839">
        <v>110</v>
      </c>
      <c r="P412" s="842">
        <v>0.27340215444564819</v>
      </c>
      <c r="Q412" s="839">
        <v>109</v>
      </c>
      <c r="R412" s="839">
        <v>111</v>
      </c>
      <c r="S412" s="308">
        <v>0.43574294447898859</v>
      </c>
      <c r="T412" s="842">
        <v>4.385974258184433E-3</v>
      </c>
      <c r="U412" s="308">
        <v>0.42773294448852539</v>
      </c>
      <c r="V412" s="308">
        <v>0.44447004795074457</v>
      </c>
      <c r="X412" s="66"/>
      <c r="Z412" s="66"/>
    </row>
    <row r="413" spans="2:26">
      <c r="B413" s="45" t="s">
        <v>23</v>
      </c>
      <c r="C413" s="46" t="s">
        <v>12</v>
      </c>
      <c r="D413" s="47">
        <v>100</v>
      </c>
      <c r="E413" s="46" t="s">
        <v>31</v>
      </c>
      <c r="F413" s="304"/>
      <c r="G413" s="834"/>
      <c r="H413" s="834"/>
      <c r="I413" s="835"/>
      <c r="J413" s="836"/>
      <c r="K413" s="837"/>
      <c r="L413" s="836"/>
      <c r="M413" s="836"/>
      <c r="N413" s="836"/>
      <c r="O413" s="834"/>
      <c r="P413" s="837"/>
      <c r="Q413" s="834"/>
      <c r="R413" s="834"/>
      <c r="S413" s="838"/>
      <c r="T413" s="837"/>
      <c r="U413" s="838"/>
      <c r="V413" s="838"/>
    </row>
    <row r="414" spans="2:26">
      <c r="B414" s="45" t="s">
        <v>23</v>
      </c>
      <c r="C414" s="46" t="s">
        <v>12</v>
      </c>
      <c r="D414" s="47">
        <v>100</v>
      </c>
      <c r="E414" s="46" t="s">
        <v>118</v>
      </c>
      <c r="F414" s="304"/>
      <c r="G414" s="834"/>
      <c r="H414" s="834"/>
      <c r="I414" s="835"/>
      <c r="J414" s="836"/>
      <c r="K414" s="837"/>
      <c r="L414" s="836"/>
      <c r="M414" s="836"/>
      <c r="N414" s="836"/>
      <c r="O414" s="834"/>
      <c r="P414" s="837"/>
      <c r="Q414" s="834"/>
      <c r="R414" s="834"/>
      <c r="S414" s="838"/>
      <c r="T414" s="837"/>
      <c r="U414" s="838"/>
      <c r="V414" s="838"/>
    </row>
    <row r="415" spans="2:26">
      <c r="B415" s="45" t="s">
        <v>23</v>
      </c>
      <c r="C415" s="46" t="s">
        <v>12</v>
      </c>
      <c r="D415" s="47">
        <v>100</v>
      </c>
      <c r="E415" s="46" t="s">
        <v>119</v>
      </c>
      <c r="F415" s="304"/>
      <c r="G415" s="834"/>
      <c r="H415" s="834"/>
      <c r="I415" s="835"/>
      <c r="J415" s="836"/>
      <c r="K415" s="837"/>
      <c r="L415" s="836"/>
      <c r="M415" s="836"/>
      <c r="N415" s="836"/>
      <c r="O415" s="834"/>
      <c r="P415" s="837"/>
      <c r="Q415" s="834"/>
      <c r="R415" s="834"/>
      <c r="S415" s="838"/>
      <c r="T415" s="837"/>
      <c r="U415" s="838"/>
      <c r="V415" s="838"/>
    </row>
    <row r="416" spans="2:26">
      <c r="B416" s="45" t="s">
        <v>23</v>
      </c>
      <c r="C416" s="46" t="s">
        <v>12</v>
      </c>
      <c r="D416" s="47">
        <v>100</v>
      </c>
      <c r="E416" s="46" t="s">
        <v>34</v>
      </c>
      <c r="F416" s="304"/>
      <c r="G416" s="834"/>
      <c r="H416" s="834"/>
      <c r="I416" s="835"/>
      <c r="J416" s="836"/>
      <c r="K416" s="837"/>
      <c r="L416" s="836"/>
      <c r="M416" s="836"/>
      <c r="N416" s="836"/>
      <c r="O416" s="834"/>
      <c r="P416" s="837"/>
      <c r="Q416" s="834"/>
      <c r="R416" s="834"/>
      <c r="S416" s="838"/>
      <c r="T416" s="837"/>
      <c r="U416" s="838"/>
      <c r="V416" s="838"/>
    </row>
    <row r="417" spans="2:26" ht="15.6">
      <c r="B417" s="54" t="s">
        <v>23</v>
      </c>
      <c r="C417" s="55" t="s">
        <v>12</v>
      </c>
      <c r="D417" s="56" t="s">
        <v>123</v>
      </c>
      <c r="E417" s="57" t="s">
        <v>121</v>
      </c>
      <c r="F417" s="307"/>
      <c r="G417" s="839"/>
      <c r="H417" s="839"/>
      <c r="I417" s="840"/>
      <c r="J417" s="841"/>
      <c r="K417" s="842"/>
      <c r="L417" s="841"/>
      <c r="M417" s="841"/>
      <c r="N417" s="841"/>
      <c r="O417" s="839"/>
      <c r="P417" s="842"/>
      <c r="Q417" s="839"/>
      <c r="R417" s="839"/>
      <c r="S417" s="308"/>
      <c r="T417" s="842"/>
      <c r="U417" s="308"/>
      <c r="V417" s="308"/>
      <c r="X417" s="66"/>
      <c r="Z417" s="66"/>
    </row>
    <row r="418" spans="2:26" ht="15.6">
      <c r="B418" s="54" t="s">
        <v>23</v>
      </c>
      <c r="C418" s="55" t="s">
        <v>12</v>
      </c>
      <c r="D418" s="67" t="s">
        <v>127</v>
      </c>
      <c r="E418" s="68" t="s">
        <v>31</v>
      </c>
      <c r="F418" s="307">
        <v>29</v>
      </c>
      <c r="G418" s="839">
        <v>198742</v>
      </c>
      <c r="H418" s="839">
        <v>107798</v>
      </c>
      <c r="I418" s="840">
        <v>2.5490727558503831E-2</v>
      </c>
      <c r="J418" s="841">
        <v>94.80755615234375</v>
      </c>
      <c r="K418" s="842">
        <v>0.1572859734296799</v>
      </c>
      <c r="L418" s="841">
        <v>94.491035461425781</v>
      </c>
      <c r="M418" s="841">
        <v>95.096298217773438</v>
      </c>
      <c r="N418" s="841">
        <v>16.259832382202148</v>
      </c>
      <c r="O418" s="839">
        <v>111</v>
      </c>
      <c r="P418" s="842">
        <v>0.45718717575073242</v>
      </c>
      <c r="Q418" s="839">
        <v>110</v>
      </c>
      <c r="R418" s="839">
        <v>111</v>
      </c>
      <c r="S418" s="308">
        <v>0.42188167572021479</v>
      </c>
      <c r="T418" s="842">
        <v>4.6980907209217548E-3</v>
      </c>
      <c r="U418" s="308">
        <v>0.4134044349193573</v>
      </c>
      <c r="V418" s="308">
        <v>0.43055176734924322</v>
      </c>
      <c r="X418" s="66"/>
      <c r="Z418" s="66"/>
    </row>
    <row r="419" spans="2:26" ht="15.6">
      <c r="B419" s="54" t="s">
        <v>23</v>
      </c>
      <c r="C419" s="55" t="s">
        <v>12</v>
      </c>
      <c r="D419" s="67" t="s">
        <v>127</v>
      </c>
      <c r="E419" s="68" t="s">
        <v>118</v>
      </c>
      <c r="F419" s="307">
        <v>29</v>
      </c>
      <c r="G419" s="839">
        <v>7089</v>
      </c>
      <c r="H419" s="839">
        <v>4673</v>
      </c>
      <c r="I419" s="840">
        <v>1.105012763793133E-3</v>
      </c>
      <c r="J419" s="841">
        <v>87.851699829101563</v>
      </c>
      <c r="K419" s="842">
        <v>0.62559646368026733</v>
      </c>
      <c r="L419" s="841">
        <v>86.771781921386719</v>
      </c>
      <c r="M419" s="841">
        <v>88.992111206054688</v>
      </c>
      <c r="N419" s="841">
        <v>13.40113639831543</v>
      </c>
      <c r="O419" s="839">
        <v>100</v>
      </c>
      <c r="P419" s="842">
        <v>1.0808520317077639</v>
      </c>
      <c r="Q419" s="839">
        <v>98</v>
      </c>
      <c r="R419" s="839">
        <v>102</v>
      </c>
      <c r="S419" s="308">
        <v>0.61352449655532837</v>
      </c>
      <c r="T419" s="842">
        <v>2.1061055362224579E-2</v>
      </c>
      <c r="U419" s="308">
        <v>0.5656617283821106</v>
      </c>
      <c r="V419" s="308">
        <v>0.65186113119125366</v>
      </c>
      <c r="X419" s="66"/>
      <c r="Z419" s="66"/>
    </row>
    <row r="420" spans="2:26" ht="15.6">
      <c r="B420" s="54" t="s">
        <v>23</v>
      </c>
      <c r="C420" s="55" t="s">
        <v>12</v>
      </c>
      <c r="D420" s="67" t="s">
        <v>127</v>
      </c>
      <c r="E420" s="68" t="s">
        <v>119</v>
      </c>
      <c r="F420" s="307">
        <v>29</v>
      </c>
      <c r="G420" s="839">
        <v>3212</v>
      </c>
      <c r="H420" s="839">
        <v>2390</v>
      </c>
      <c r="I420" s="840">
        <v>5.6515740097044819E-4</v>
      </c>
      <c r="J420" s="841">
        <v>87.205024719238281</v>
      </c>
      <c r="K420" s="842">
        <v>0.61614209413528442</v>
      </c>
      <c r="L420" s="841">
        <v>86.127723693847656</v>
      </c>
      <c r="M420" s="841">
        <v>88.35986328125</v>
      </c>
      <c r="N420" s="841">
        <v>9.8435783386230469</v>
      </c>
      <c r="O420" s="839">
        <v>94</v>
      </c>
      <c r="P420" s="842">
        <v>0.75184446573257446</v>
      </c>
      <c r="Q420" s="839">
        <v>93</v>
      </c>
      <c r="R420" s="839">
        <v>95</v>
      </c>
      <c r="S420" s="308">
        <v>0.63389122486114502</v>
      </c>
      <c r="T420" s="842">
        <v>2.9750976711511608E-2</v>
      </c>
      <c r="U420" s="308">
        <v>0.57782334089279175</v>
      </c>
      <c r="V420" s="308">
        <v>0.68863046169281006</v>
      </c>
      <c r="X420" s="66"/>
      <c r="Z420" s="66"/>
    </row>
    <row r="421" spans="2:26" ht="15.6">
      <c r="B421" s="54" t="s">
        <v>23</v>
      </c>
      <c r="C421" s="55" t="s">
        <v>12</v>
      </c>
      <c r="D421" s="67" t="s">
        <v>127</v>
      </c>
      <c r="E421" s="68" t="s">
        <v>34</v>
      </c>
      <c r="F421" s="307">
        <v>29</v>
      </c>
      <c r="G421" s="839">
        <v>7513</v>
      </c>
      <c r="H421" s="839">
        <v>2488</v>
      </c>
      <c r="I421" s="840">
        <v>5.8833119504341034E-4</v>
      </c>
      <c r="J421" s="841">
        <v>91.884246826171875</v>
      </c>
      <c r="K421" s="842">
        <v>1.215559720993042</v>
      </c>
      <c r="L421" s="841">
        <v>89.705802917480469</v>
      </c>
      <c r="M421" s="841">
        <v>94.143592834472656</v>
      </c>
      <c r="N421" s="841">
        <v>18.642156600952148</v>
      </c>
      <c r="O421" s="839">
        <v>110</v>
      </c>
      <c r="P421" s="842">
        <v>2.4490678310394292</v>
      </c>
      <c r="Q421" s="839">
        <v>106</v>
      </c>
      <c r="R421" s="839">
        <v>115</v>
      </c>
      <c r="S421" s="308">
        <v>0.51205790042877197</v>
      </c>
      <c r="T421" s="842">
        <v>3.3579826354980469E-2</v>
      </c>
      <c r="U421" s="308">
        <v>0.45308759808540339</v>
      </c>
      <c r="V421" s="308">
        <v>0.58740103244781494</v>
      </c>
      <c r="X421" s="66"/>
      <c r="Z421" s="66"/>
    </row>
    <row r="422" spans="2:26" ht="15.6">
      <c r="B422" s="76" t="s">
        <v>23</v>
      </c>
      <c r="C422" s="77" t="s">
        <v>131</v>
      </c>
      <c r="D422" s="78" t="s">
        <v>127</v>
      </c>
      <c r="E422" s="79" t="s">
        <v>121</v>
      </c>
      <c r="F422" s="315">
        <v>29</v>
      </c>
      <c r="G422" s="848">
        <v>216556</v>
      </c>
      <c r="H422" s="848">
        <v>117349</v>
      </c>
      <c r="I422" s="849">
        <v>2.7749226886871061E-2</v>
      </c>
      <c r="J422" s="846">
        <v>94.313751220703125</v>
      </c>
      <c r="K422" s="850">
        <v>0.1474333852529526</v>
      </c>
      <c r="L422" s="846">
        <v>94.045341491699219</v>
      </c>
      <c r="M422" s="846">
        <v>94.599151611328125</v>
      </c>
      <c r="N422" s="846">
        <v>16.198722839355469</v>
      </c>
      <c r="O422" s="848">
        <v>110</v>
      </c>
      <c r="P422" s="850">
        <v>0.27340215444564819</v>
      </c>
      <c r="Q422" s="848">
        <v>109</v>
      </c>
      <c r="R422" s="848">
        <v>111</v>
      </c>
      <c r="S422" s="318">
        <v>0.43574294447898859</v>
      </c>
      <c r="T422" s="850">
        <v>4.385974258184433E-3</v>
      </c>
      <c r="U422" s="318">
        <v>0.42773294448852539</v>
      </c>
      <c r="V422" s="318">
        <v>0.44447004795074457</v>
      </c>
      <c r="X422" s="66"/>
      <c r="Z422" s="66"/>
    </row>
    <row r="423" spans="2:26">
      <c r="B423" s="45" t="s">
        <v>23</v>
      </c>
      <c r="C423" s="46" t="s">
        <v>10</v>
      </c>
      <c r="D423" s="47">
        <v>30</v>
      </c>
      <c r="E423" s="46" t="s">
        <v>31</v>
      </c>
      <c r="F423" s="304">
        <v>19</v>
      </c>
      <c r="G423" s="834">
        <v>97579</v>
      </c>
      <c r="H423" s="834">
        <v>63222</v>
      </c>
      <c r="I423" s="835">
        <v>1.9517795865730481E-2</v>
      </c>
      <c r="J423" s="836">
        <v>37.399875640869141</v>
      </c>
      <c r="K423" s="837">
        <v>0.12915851175785059</v>
      </c>
      <c r="L423" s="836">
        <v>37.159881591796882</v>
      </c>
      <c r="M423" s="836">
        <v>37.642513275146477</v>
      </c>
      <c r="N423" s="836">
        <v>10.498043060302731</v>
      </c>
      <c r="O423" s="834">
        <v>48</v>
      </c>
      <c r="P423" s="837">
        <v>0.218491867184639</v>
      </c>
      <c r="Q423" s="834">
        <v>47</v>
      </c>
      <c r="R423" s="834">
        <v>48</v>
      </c>
      <c r="S423" s="838">
        <v>0.25415202975273132</v>
      </c>
      <c r="T423" s="837">
        <v>5.2575762383639812E-3</v>
      </c>
      <c r="U423" s="838">
        <v>0.24186109006404879</v>
      </c>
      <c r="V423" s="838">
        <v>0.2621002197265625</v>
      </c>
    </row>
    <row r="424" spans="2:26">
      <c r="B424" s="45" t="s">
        <v>23</v>
      </c>
      <c r="C424" s="46" t="s">
        <v>10</v>
      </c>
      <c r="D424" s="47">
        <v>30</v>
      </c>
      <c r="E424" s="46" t="s">
        <v>118</v>
      </c>
      <c r="F424" s="304">
        <v>19</v>
      </c>
      <c r="G424" s="834">
        <v>19948</v>
      </c>
      <c r="H424" s="834">
        <v>11945</v>
      </c>
      <c r="I424" s="835">
        <v>3.687641239462228E-3</v>
      </c>
      <c r="J424" s="836">
        <v>38.082714080810547</v>
      </c>
      <c r="K424" s="837">
        <v>0.27197727560997009</v>
      </c>
      <c r="L424" s="836">
        <v>37.614459991455078</v>
      </c>
      <c r="M424" s="836">
        <v>38.624881744384773</v>
      </c>
      <c r="N424" s="836">
        <v>9.9596519470214844</v>
      </c>
      <c r="O424" s="834">
        <v>48</v>
      </c>
      <c r="P424" s="837">
        <v>0.54724067449569702</v>
      </c>
      <c r="Q424" s="834">
        <v>47</v>
      </c>
      <c r="R424" s="834">
        <v>49</v>
      </c>
      <c r="S424" s="838">
        <v>0.2221013009548187</v>
      </c>
      <c r="T424" s="837">
        <v>1.1087013408541679E-2</v>
      </c>
      <c r="U424" s="838">
        <v>0.2026373744010925</v>
      </c>
      <c r="V424" s="838">
        <v>0.24291811883449549</v>
      </c>
    </row>
    <row r="425" spans="2:26">
      <c r="B425" s="45" t="s">
        <v>23</v>
      </c>
      <c r="C425" s="46" t="s">
        <v>10</v>
      </c>
      <c r="D425" s="47">
        <v>30</v>
      </c>
      <c r="E425" s="46" t="s">
        <v>119</v>
      </c>
      <c r="F425" s="304">
        <v>19</v>
      </c>
      <c r="G425" s="834">
        <v>2944</v>
      </c>
      <c r="H425" s="834">
        <v>2331</v>
      </c>
      <c r="I425" s="835">
        <v>7.1962260725713634E-4</v>
      </c>
      <c r="J425" s="836">
        <v>32.516517639160163</v>
      </c>
      <c r="K425" s="837">
        <v>0.62366694211959839</v>
      </c>
      <c r="L425" s="836">
        <v>31.381242752075199</v>
      </c>
      <c r="M425" s="836">
        <v>33.886619567871087</v>
      </c>
      <c r="N425" s="836">
        <v>9.5364036560058594</v>
      </c>
      <c r="O425" s="834">
        <v>42</v>
      </c>
      <c r="P425" s="837">
        <v>0.90905207395553589</v>
      </c>
      <c r="Q425" s="834">
        <v>40</v>
      </c>
      <c r="R425" s="834">
        <v>43</v>
      </c>
      <c r="S425" s="838">
        <v>0.41355642676353449</v>
      </c>
      <c r="T425" s="837">
        <v>3.1172951683402061E-2</v>
      </c>
      <c r="U425" s="838">
        <v>0.35377338528633118</v>
      </c>
      <c r="V425" s="838">
        <v>0.47172576189041138</v>
      </c>
    </row>
    <row r="426" spans="2:26">
      <c r="B426" s="45" t="s">
        <v>23</v>
      </c>
      <c r="C426" s="46" t="s">
        <v>10</v>
      </c>
      <c r="D426" s="47">
        <v>30</v>
      </c>
      <c r="E426" s="46" t="s">
        <v>34</v>
      </c>
      <c r="F426" s="304">
        <v>19</v>
      </c>
      <c r="G426" s="834">
        <v>8923</v>
      </c>
      <c r="H426" s="834">
        <v>5846</v>
      </c>
      <c r="I426" s="835">
        <v>1.80476789027641E-3</v>
      </c>
      <c r="J426" s="836">
        <v>33.250255584716797</v>
      </c>
      <c r="K426" s="837">
        <v>0.40003189444541931</v>
      </c>
      <c r="L426" s="836">
        <v>32.49847412109375</v>
      </c>
      <c r="M426" s="836">
        <v>34.041191101074219</v>
      </c>
      <c r="N426" s="836">
        <v>10.70843982696533</v>
      </c>
      <c r="O426" s="834">
        <v>44</v>
      </c>
      <c r="P426" s="837">
        <v>0.8292357325553894</v>
      </c>
      <c r="Q426" s="834">
        <v>43</v>
      </c>
      <c r="R426" s="834">
        <v>46</v>
      </c>
      <c r="S426" s="838">
        <v>0.44988027215003967</v>
      </c>
      <c r="T426" s="837">
        <v>1.88823789358139E-2</v>
      </c>
      <c r="U426" s="838">
        <v>0.40624460577964783</v>
      </c>
      <c r="V426" s="838">
        <v>0.47935110330581671</v>
      </c>
    </row>
    <row r="427" spans="2:26" ht="15.6">
      <c r="B427" s="54" t="s">
        <v>23</v>
      </c>
      <c r="C427" s="55" t="s">
        <v>10</v>
      </c>
      <c r="D427" s="56" t="s">
        <v>132</v>
      </c>
      <c r="E427" s="57" t="s">
        <v>121</v>
      </c>
      <c r="F427" s="307">
        <v>19</v>
      </c>
      <c r="G427" s="839">
        <v>129394</v>
      </c>
      <c r="H427" s="839">
        <v>83344</v>
      </c>
      <c r="I427" s="840">
        <v>2.5729827851473978E-2</v>
      </c>
      <c r="J427" s="841">
        <v>37.070095062255859</v>
      </c>
      <c r="K427" s="864">
        <v>0.1204049810767174</v>
      </c>
      <c r="L427" s="841">
        <v>36.827518463134773</v>
      </c>
      <c r="M427" s="841">
        <v>37.309364318847663</v>
      </c>
      <c r="N427" s="841">
        <v>10.4993953704834</v>
      </c>
      <c r="O427" s="839">
        <v>48</v>
      </c>
      <c r="P427" s="864">
        <v>0.45490074157714838</v>
      </c>
      <c r="Q427" s="839">
        <v>47</v>
      </c>
      <c r="R427" s="839">
        <v>48</v>
      </c>
      <c r="S427" s="308">
        <v>0.2677457332611084</v>
      </c>
      <c r="T427" s="864">
        <v>4.670135211199522E-3</v>
      </c>
      <c r="U427" s="308">
        <v>0.2584075927734375</v>
      </c>
      <c r="V427" s="308">
        <v>0.27562400698661799</v>
      </c>
      <c r="X427" s="66"/>
      <c r="Z427" s="66"/>
    </row>
    <row r="428" spans="2:26">
      <c r="B428" s="45" t="s">
        <v>23</v>
      </c>
      <c r="C428" s="46" t="s">
        <v>10</v>
      </c>
      <c r="D428" s="47">
        <v>50</v>
      </c>
      <c r="E428" s="46" t="s">
        <v>31</v>
      </c>
      <c r="F428" s="304">
        <v>20</v>
      </c>
      <c r="G428" s="834">
        <v>205708</v>
      </c>
      <c r="H428" s="834">
        <v>103882</v>
      </c>
      <c r="I428" s="835">
        <v>3.0466772563047449E-2</v>
      </c>
      <c r="J428" s="836">
        <v>47.864894866943359</v>
      </c>
      <c r="K428" s="837">
        <v>0.1316165030002594</v>
      </c>
      <c r="L428" s="836">
        <v>47.591083526611328</v>
      </c>
      <c r="M428" s="836">
        <v>48.108493804931641</v>
      </c>
      <c r="N428" s="836">
        <v>14.164017677307131</v>
      </c>
      <c r="O428" s="834">
        <v>62</v>
      </c>
      <c r="P428" s="837">
        <v>0.47139269113540649</v>
      </c>
      <c r="Q428" s="834">
        <v>61</v>
      </c>
      <c r="R428" s="834">
        <v>62</v>
      </c>
      <c r="S428" s="838">
        <v>0.61844205856323242</v>
      </c>
      <c r="T428" s="837">
        <v>4.6888422220945358E-3</v>
      </c>
      <c r="U428" s="838">
        <v>0.60967224836349487</v>
      </c>
      <c r="V428" s="838">
        <v>0.62782061100006104</v>
      </c>
    </row>
    <row r="429" spans="2:26">
      <c r="B429" s="45" t="s">
        <v>23</v>
      </c>
      <c r="C429" s="46" t="s">
        <v>10</v>
      </c>
      <c r="D429" s="47">
        <v>50</v>
      </c>
      <c r="E429" s="46" t="s">
        <v>118</v>
      </c>
      <c r="F429" s="304">
        <v>20</v>
      </c>
      <c r="G429" s="834">
        <v>41908</v>
      </c>
      <c r="H429" s="834">
        <v>21167</v>
      </c>
      <c r="I429" s="835">
        <v>6.2079107334402396E-3</v>
      </c>
      <c r="J429" s="836">
        <v>51.081493377685547</v>
      </c>
      <c r="K429" s="837">
        <v>0.30727043747901922</v>
      </c>
      <c r="L429" s="836">
        <v>50.473884582519531</v>
      </c>
      <c r="M429" s="836">
        <v>51.642166137695313</v>
      </c>
      <c r="N429" s="836">
        <v>14.04859066009521</v>
      </c>
      <c r="O429" s="834">
        <v>65</v>
      </c>
      <c r="P429" s="837">
        <v>0.59035378694534302</v>
      </c>
      <c r="Q429" s="834">
        <v>64</v>
      </c>
      <c r="R429" s="834">
        <v>66</v>
      </c>
      <c r="S429" s="838">
        <v>0.49718901515007019</v>
      </c>
      <c r="T429" s="837">
        <v>1.055936794728041E-2</v>
      </c>
      <c r="U429" s="838">
        <v>0.47835221886634832</v>
      </c>
      <c r="V429" s="838">
        <v>0.51823121309280396</v>
      </c>
    </row>
    <row r="430" spans="2:26">
      <c r="B430" s="45" t="s">
        <v>23</v>
      </c>
      <c r="C430" s="46" t="s">
        <v>10</v>
      </c>
      <c r="D430" s="47">
        <v>50</v>
      </c>
      <c r="E430" s="46" t="s">
        <v>119</v>
      </c>
      <c r="F430" s="304">
        <v>20</v>
      </c>
      <c r="G430" s="834">
        <v>5833</v>
      </c>
      <c r="H430" s="834">
        <v>3445</v>
      </c>
      <c r="I430" s="835">
        <v>1.010358201673619E-3</v>
      </c>
      <c r="J430" s="836">
        <v>41.494918823242188</v>
      </c>
      <c r="K430" s="837">
        <v>0.70657795667648315</v>
      </c>
      <c r="L430" s="836">
        <v>40.092414855957031</v>
      </c>
      <c r="M430" s="836">
        <v>42.829902648925781</v>
      </c>
      <c r="N430" s="836">
        <v>14.53039646148682</v>
      </c>
      <c r="O430" s="834">
        <v>56</v>
      </c>
      <c r="P430" s="837">
        <v>1.5710136890411379</v>
      </c>
      <c r="Q430" s="834">
        <v>53</v>
      </c>
      <c r="R430" s="834">
        <v>59</v>
      </c>
      <c r="S430" s="838">
        <v>0.76023221015930176</v>
      </c>
      <c r="T430" s="837">
        <v>2.2771652787923809E-2</v>
      </c>
      <c r="U430" s="838">
        <v>0.71175038814544678</v>
      </c>
      <c r="V430" s="838">
        <v>0.80455410480499268</v>
      </c>
    </row>
    <row r="431" spans="2:26">
      <c r="B431" s="45" t="s">
        <v>23</v>
      </c>
      <c r="C431" s="46" t="s">
        <v>10</v>
      </c>
      <c r="D431" s="47">
        <v>50</v>
      </c>
      <c r="E431" s="46" t="s">
        <v>34</v>
      </c>
      <c r="F431" s="304">
        <v>20</v>
      </c>
      <c r="G431" s="834">
        <v>20737</v>
      </c>
      <c r="H431" s="834">
        <v>9389</v>
      </c>
      <c r="I431" s="835">
        <v>2.7536293527887549E-3</v>
      </c>
      <c r="J431" s="836">
        <v>43.8763427734375</v>
      </c>
      <c r="K431" s="837">
        <v>0.36858180165290833</v>
      </c>
      <c r="L431" s="836">
        <v>43.214794158935547</v>
      </c>
      <c r="M431" s="836">
        <v>44.684890747070313</v>
      </c>
      <c r="N431" s="836">
        <v>11.50800895690918</v>
      </c>
      <c r="O431" s="834">
        <v>55</v>
      </c>
      <c r="P431" s="837">
        <v>0.69526392221450806</v>
      </c>
      <c r="Q431" s="834">
        <v>54</v>
      </c>
      <c r="R431" s="834">
        <v>57</v>
      </c>
      <c r="S431" s="838">
        <v>0.74768346548080444</v>
      </c>
      <c r="T431" s="837">
        <v>1.410241983830929E-2</v>
      </c>
      <c r="U431" s="838">
        <v>0.71708351373672485</v>
      </c>
      <c r="V431" s="838">
        <v>0.77136188745498657</v>
      </c>
    </row>
    <row r="432" spans="2:26" ht="15.6">
      <c r="B432" s="54" t="s">
        <v>23</v>
      </c>
      <c r="C432" s="55" t="s">
        <v>10</v>
      </c>
      <c r="D432" s="56" t="s">
        <v>133</v>
      </c>
      <c r="E432" s="57" t="s">
        <v>121</v>
      </c>
      <c r="F432" s="307">
        <v>20</v>
      </c>
      <c r="G432" s="839">
        <v>274186</v>
      </c>
      <c r="H432" s="839">
        <v>137883</v>
      </c>
      <c r="I432" s="840">
        <v>4.0438669524295527E-2</v>
      </c>
      <c r="J432" s="841">
        <v>47.927940368652337</v>
      </c>
      <c r="K432" s="864">
        <v>0.11875145882368091</v>
      </c>
      <c r="L432" s="841">
        <v>47.704704284667969</v>
      </c>
      <c r="M432" s="841">
        <v>48.159751892089837</v>
      </c>
      <c r="N432" s="841">
        <v>14.121635437011721</v>
      </c>
      <c r="O432" s="839">
        <v>62</v>
      </c>
      <c r="P432" s="864">
        <v>0.218491867184639</v>
      </c>
      <c r="Q432" s="839">
        <v>61</v>
      </c>
      <c r="R432" s="839">
        <v>62</v>
      </c>
      <c r="S432" s="308">
        <v>0.61217117309570313</v>
      </c>
      <c r="T432" s="864">
        <v>4.1280533187091351E-3</v>
      </c>
      <c r="U432" s="308">
        <v>0.60390806198120117</v>
      </c>
      <c r="V432" s="308">
        <v>0.6214262843132019</v>
      </c>
      <c r="X432" s="66"/>
      <c r="Z432" s="66"/>
    </row>
    <row r="433" spans="2:26">
      <c r="B433" s="45" t="s">
        <v>23</v>
      </c>
      <c r="C433" s="46" t="s">
        <v>10</v>
      </c>
      <c r="D433" s="47">
        <v>70</v>
      </c>
      <c r="E433" s="46" t="s">
        <v>31</v>
      </c>
      <c r="F433" s="304"/>
      <c r="G433" s="834"/>
      <c r="H433" s="834"/>
      <c r="I433" s="835"/>
      <c r="J433" s="836"/>
      <c r="K433" s="837"/>
      <c r="L433" s="836"/>
      <c r="M433" s="836"/>
      <c r="N433" s="836"/>
      <c r="O433" s="834"/>
      <c r="P433" s="837"/>
      <c r="Q433" s="834"/>
      <c r="R433" s="834"/>
      <c r="S433" s="838"/>
      <c r="T433" s="837"/>
      <c r="U433" s="838"/>
      <c r="V433" s="838"/>
    </row>
    <row r="434" spans="2:26">
      <c r="B434" s="45" t="s">
        <v>23</v>
      </c>
      <c r="C434" s="46" t="s">
        <v>10</v>
      </c>
      <c r="D434" s="47">
        <v>70</v>
      </c>
      <c r="E434" s="46" t="s">
        <v>118</v>
      </c>
      <c r="F434" s="304"/>
      <c r="G434" s="834"/>
      <c r="H434" s="834"/>
      <c r="I434" s="835"/>
      <c r="J434" s="836"/>
      <c r="K434" s="837"/>
      <c r="L434" s="836"/>
      <c r="M434" s="836"/>
      <c r="N434" s="836"/>
      <c r="O434" s="834"/>
      <c r="P434" s="837"/>
      <c r="Q434" s="834"/>
      <c r="R434" s="834"/>
      <c r="S434" s="838"/>
      <c r="T434" s="837"/>
      <c r="U434" s="838"/>
      <c r="V434" s="838"/>
    </row>
    <row r="435" spans="2:26">
      <c r="B435" s="45" t="s">
        <v>23</v>
      </c>
      <c r="C435" s="46" t="s">
        <v>10</v>
      </c>
      <c r="D435" s="47">
        <v>70</v>
      </c>
      <c r="E435" s="46" t="s">
        <v>119</v>
      </c>
      <c r="F435" s="304"/>
      <c r="G435" s="834"/>
      <c r="H435" s="834"/>
      <c r="I435" s="835"/>
      <c r="J435" s="836"/>
      <c r="K435" s="837"/>
      <c r="L435" s="836"/>
      <c r="M435" s="836"/>
      <c r="N435" s="836"/>
      <c r="O435" s="834"/>
      <c r="P435" s="837"/>
      <c r="Q435" s="834"/>
      <c r="R435" s="834"/>
      <c r="S435" s="838"/>
      <c r="T435" s="837"/>
      <c r="U435" s="838"/>
      <c r="V435" s="838"/>
    </row>
    <row r="436" spans="2:26">
      <c r="B436" s="45" t="s">
        <v>23</v>
      </c>
      <c r="C436" s="46" t="s">
        <v>10</v>
      </c>
      <c r="D436" s="47">
        <v>70</v>
      </c>
      <c r="E436" s="46" t="s">
        <v>34</v>
      </c>
      <c r="F436" s="304"/>
      <c r="G436" s="834"/>
      <c r="H436" s="834"/>
      <c r="I436" s="835"/>
      <c r="J436" s="836"/>
      <c r="K436" s="837"/>
      <c r="L436" s="836"/>
      <c r="M436" s="836"/>
      <c r="N436" s="836"/>
      <c r="O436" s="834"/>
      <c r="P436" s="837"/>
      <c r="Q436" s="834"/>
      <c r="R436" s="834"/>
      <c r="S436" s="838"/>
      <c r="T436" s="837"/>
      <c r="U436" s="838"/>
      <c r="V436" s="838"/>
    </row>
    <row r="437" spans="2:26" ht="15.6">
      <c r="B437" s="54" t="s">
        <v>23</v>
      </c>
      <c r="C437" s="55" t="s">
        <v>10</v>
      </c>
      <c r="D437" s="56" t="s">
        <v>130</v>
      </c>
      <c r="E437" s="57" t="s">
        <v>121</v>
      </c>
      <c r="F437" s="307"/>
      <c r="G437" s="839"/>
      <c r="H437" s="839"/>
      <c r="I437" s="840"/>
      <c r="J437" s="841"/>
      <c r="K437" s="864"/>
      <c r="L437" s="841"/>
      <c r="M437" s="841"/>
      <c r="N437" s="841"/>
      <c r="O437" s="839"/>
      <c r="P437" s="864"/>
      <c r="Q437" s="839"/>
      <c r="R437" s="839"/>
      <c r="S437" s="308"/>
      <c r="T437" s="864"/>
      <c r="U437" s="308"/>
      <c r="V437" s="308"/>
      <c r="X437" s="66"/>
      <c r="Z437" s="66"/>
    </row>
    <row r="438" spans="2:26" ht="15.6">
      <c r="B438" s="54" t="s">
        <v>23</v>
      </c>
      <c r="C438" s="55" t="s">
        <v>10</v>
      </c>
      <c r="D438" s="67" t="s">
        <v>127</v>
      </c>
      <c r="E438" s="68" t="s">
        <v>31</v>
      </c>
      <c r="F438" s="307">
        <v>39</v>
      </c>
      <c r="G438" s="839">
        <v>303287</v>
      </c>
      <c r="H438" s="839">
        <v>167104</v>
      </c>
      <c r="I438" s="840">
        <v>4.9984564448814328E-2</v>
      </c>
      <c r="J438" s="841">
        <v>43.778553009033203</v>
      </c>
      <c r="K438" s="842">
        <v>0.101496621966362</v>
      </c>
      <c r="L438" s="841">
        <v>43.60302734375</v>
      </c>
      <c r="M438" s="841">
        <v>43.977275848388672</v>
      </c>
      <c r="N438" s="841">
        <v>13.83407688140869</v>
      </c>
      <c r="O438" s="839">
        <v>57</v>
      </c>
      <c r="P438" s="842">
        <v>7.07106813788414E-2</v>
      </c>
      <c r="Q438" s="839">
        <v>57</v>
      </c>
      <c r="R438" s="839">
        <v>57</v>
      </c>
      <c r="S438" s="308">
        <v>0.47619539499282842</v>
      </c>
      <c r="T438" s="842">
        <v>3.7533827126026149E-3</v>
      </c>
      <c r="U438" s="308">
        <v>0.46807867288589478</v>
      </c>
      <c r="V438" s="308">
        <v>0.48361003398895258</v>
      </c>
      <c r="X438" s="66"/>
      <c r="Z438" s="66"/>
    </row>
    <row r="439" spans="2:26" ht="15.6">
      <c r="B439" s="54" t="s">
        <v>23</v>
      </c>
      <c r="C439" s="55" t="s">
        <v>10</v>
      </c>
      <c r="D439" s="67" t="s">
        <v>127</v>
      </c>
      <c r="E439" s="68" t="s">
        <v>118</v>
      </c>
      <c r="F439" s="307">
        <v>39</v>
      </c>
      <c r="G439" s="839">
        <v>61856</v>
      </c>
      <c r="H439" s="839">
        <v>33112</v>
      </c>
      <c r="I439" s="840">
        <v>9.8955519729024694E-3</v>
      </c>
      <c r="J439" s="841">
        <v>46.237415313720703</v>
      </c>
      <c r="K439" s="842">
        <v>0.22877833247184751</v>
      </c>
      <c r="L439" s="841">
        <v>45.799747467041023</v>
      </c>
      <c r="M439" s="841">
        <v>46.720668792724609</v>
      </c>
      <c r="N439" s="841">
        <v>14.15209865570068</v>
      </c>
      <c r="O439" s="839">
        <v>61</v>
      </c>
      <c r="P439" s="842">
        <v>0.47064587473869318</v>
      </c>
      <c r="Q439" s="839">
        <v>60</v>
      </c>
      <c r="R439" s="839">
        <v>62</v>
      </c>
      <c r="S439" s="308">
        <v>0.39467579126358032</v>
      </c>
      <c r="T439" s="842">
        <v>8.1426091492176056E-3</v>
      </c>
      <c r="U439" s="308">
        <v>0.37879860401153559</v>
      </c>
      <c r="V439" s="308">
        <v>0.41160532832145691</v>
      </c>
      <c r="X439" s="66"/>
      <c r="Z439" s="66"/>
    </row>
    <row r="440" spans="2:26" ht="15.6">
      <c r="B440" s="54" t="s">
        <v>23</v>
      </c>
      <c r="C440" s="55" t="s">
        <v>10</v>
      </c>
      <c r="D440" s="67" t="s">
        <v>127</v>
      </c>
      <c r="E440" s="68" t="s">
        <v>119</v>
      </c>
      <c r="F440" s="307">
        <v>39</v>
      </c>
      <c r="G440" s="839">
        <v>8777</v>
      </c>
      <c r="H440" s="839">
        <v>5776</v>
      </c>
      <c r="I440" s="840">
        <v>1.7299807260148471E-3</v>
      </c>
      <c r="J440" s="841">
        <v>37.760162353515618</v>
      </c>
      <c r="K440" s="842">
        <v>0.50788098573684692</v>
      </c>
      <c r="L440" s="841">
        <v>36.844257354736328</v>
      </c>
      <c r="M440" s="841">
        <v>38.902168273925781</v>
      </c>
      <c r="N440" s="841">
        <v>13.4432430267334</v>
      </c>
      <c r="O440" s="839">
        <v>51</v>
      </c>
      <c r="P440" s="842">
        <v>0.94808721542358398</v>
      </c>
      <c r="Q440" s="839">
        <v>49</v>
      </c>
      <c r="R440" s="839">
        <v>53</v>
      </c>
      <c r="S440" s="308">
        <v>0.61602497100830078</v>
      </c>
      <c r="T440" s="842">
        <v>2.0843751728534698E-2</v>
      </c>
      <c r="U440" s="308">
        <v>0.57725107669830322</v>
      </c>
      <c r="V440" s="308">
        <v>0.65644234418869019</v>
      </c>
      <c r="X440" s="66"/>
      <c r="Z440" s="66"/>
    </row>
    <row r="441" spans="2:26" ht="15.6">
      <c r="B441" s="54" t="s">
        <v>23</v>
      </c>
      <c r="C441" s="55" t="s">
        <v>10</v>
      </c>
      <c r="D441" s="67" t="s">
        <v>127</v>
      </c>
      <c r="E441" s="68" t="s">
        <v>34</v>
      </c>
      <c r="F441" s="307">
        <v>39</v>
      </c>
      <c r="G441" s="839">
        <v>29660</v>
      </c>
      <c r="H441" s="839">
        <v>15235</v>
      </c>
      <c r="I441" s="840">
        <v>4.5583972430651657E-3</v>
      </c>
      <c r="J441" s="841">
        <v>39.669246673583977</v>
      </c>
      <c r="K441" s="842">
        <v>0.32298734784126282</v>
      </c>
      <c r="L441" s="841">
        <v>39.070167541503913</v>
      </c>
      <c r="M441" s="841">
        <v>40.338443756103523</v>
      </c>
      <c r="N441" s="841">
        <v>12.34530735015869</v>
      </c>
      <c r="O441" s="839">
        <v>52</v>
      </c>
      <c r="P441" s="842">
        <v>0.63752031326293945</v>
      </c>
      <c r="Q441" s="839">
        <v>51</v>
      </c>
      <c r="R441" s="839">
        <v>53</v>
      </c>
      <c r="S441" s="308">
        <v>0.6297767162322998</v>
      </c>
      <c r="T441" s="842">
        <v>1.1496978811919689E-2</v>
      </c>
      <c r="U441" s="308">
        <v>0.60464394092559814</v>
      </c>
      <c r="V441" s="308">
        <v>0.64792472124099731</v>
      </c>
      <c r="X441" s="66"/>
      <c r="Z441" s="66"/>
    </row>
    <row r="442" spans="2:26" ht="15.6">
      <c r="B442" s="76" t="s">
        <v>23</v>
      </c>
      <c r="C442" s="77" t="s">
        <v>134</v>
      </c>
      <c r="D442" s="78" t="s">
        <v>127</v>
      </c>
      <c r="E442" s="79" t="s">
        <v>121</v>
      </c>
      <c r="F442" s="315">
        <v>39</v>
      </c>
      <c r="G442" s="848">
        <v>403580</v>
      </c>
      <c r="H442" s="848">
        <v>221227</v>
      </c>
      <c r="I442" s="849">
        <v>6.6168497375769506E-2</v>
      </c>
      <c r="J442" s="846">
        <v>43.705833435058587</v>
      </c>
      <c r="K442" s="776">
        <v>9.0128399431705475E-2</v>
      </c>
      <c r="L442" s="846">
        <v>43.535995483398438</v>
      </c>
      <c r="M442" s="846">
        <v>43.884185791015618</v>
      </c>
      <c r="N442" s="846">
        <v>13.883737564086911</v>
      </c>
      <c r="O442" s="848">
        <v>57</v>
      </c>
      <c r="P442" s="776">
        <v>0.22855235636234281</v>
      </c>
      <c r="Q442" s="848">
        <v>57</v>
      </c>
      <c r="R442" s="848">
        <v>58</v>
      </c>
      <c r="S442" s="318">
        <v>0.47824028134346008</v>
      </c>
      <c r="T442" s="776">
        <v>3.301519900560379E-3</v>
      </c>
      <c r="U442" s="318">
        <v>0.4714227020740509</v>
      </c>
      <c r="V442" s="318">
        <v>0.48583805561065668</v>
      </c>
      <c r="X442" s="66"/>
      <c r="Z442" s="66"/>
    </row>
    <row r="443" spans="2:26" ht="15.6">
      <c r="B443" s="76" t="s">
        <v>23</v>
      </c>
      <c r="C443" s="79" t="s">
        <v>135</v>
      </c>
      <c r="D443" s="78" t="s">
        <v>136</v>
      </c>
      <c r="E443" s="77" t="s">
        <v>137</v>
      </c>
      <c r="F443" s="261">
        <v>97</v>
      </c>
      <c r="G443" s="773">
        <v>838357</v>
      </c>
      <c r="H443" s="860">
        <v>376770</v>
      </c>
      <c r="I443" s="861">
        <v>7.8042172181618949E-2</v>
      </c>
      <c r="J443" s="846">
        <v>62.939334869384773</v>
      </c>
      <c r="K443" s="776">
        <v>0.16946367919445041</v>
      </c>
      <c r="L443" s="846">
        <v>62.624015808105469</v>
      </c>
      <c r="M443" s="846">
        <v>63.274547576904297</v>
      </c>
      <c r="N443" s="846">
        <v>29.80694580078125</v>
      </c>
      <c r="O443" s="848">
        <v>98</v>
      </c>
      <c r="P443" s="776">
        <v>0.43695497512817377</v>
      </c>
      <c r="Q443" s="848">
        <v>98</v>
      </c>
      <c r="R443" s="848">
        <v>99</v>
      </c>
      <c r="S443" s="400">
        <v>0.46136751770973211</v>
      </c>
      <c r="T443" s="776">
        <v>2.9214655514806509E-3</v>
      </c>
      <c r="U443" s="400">
        <v>0.45529282093048101</v>
      </c>
      <c r="V443" s="400">
        <v>0.46739134192466741</v>
      </c>
    </row>
    <row r="444" spans="2:26" ht="15.6">
      <c r="B444" s="76" t="s">
        <v>23</v>
      </c>
      <c r="C444" s="79" t="s">
        <v>135</v>
      </c>
      <c r="D444" s="78" t="s">
        <v>136</v>
      </c>
      <c r="E444" s="77" t="s">
        <v>138</v>
      </c>
      <c r="F444" s="261">
        <v>97</v>
      </c>
      <c r="G444" s="773">
        <v>93369</v>
      </c>
      <c r="H444" s="860">
        <v>43507</v>
      </c>
      <c r="I444" s="861">
        <v>1.1149910466059711E-2</v>
      </c>
      <c r="J444" s="846">
        <v>51.211032867431641</v>
      </c>
      <c r="K444" s="776">
        <v>0.29459476470947271</v>
      </c>
      <c r="L444" s="846">
        <v>50.694099426269531</v>
      </c>
      <c r="M444" s="846">
        <v>51.762039184570313</v>
      </c>
      <c r="N444" s="846">
        <v>19.97764778137207</v>
      </c>
      <c r="O444" s="848">
        <v>71</v>
      </c>
      <c r="P444" s="776">
        <v>0.90835040807723999</v>
      </c>
      <c r="Q444" s="848">
        <v>69</v>
      </c>
      <c r="R444" s="848">
        <v>72</v>
      </c>
      <c r="S444" s="400">
        <v>0.41482987999916082</v>
      </c>
      <c r="T444" s="776">
        <v>7.4754897505044937E-3</v>
      </c>
      <c r="U444" s="400">
        <v>0.40097835659980768</v>
      </c>
      <c r="V444" s="400">
        <v>0.43056538701057429</v>
      </c>
    </row>
    <row r="445" spans="2:26" ht="15.6">
      <c r="B445" s="76" t="s">
        <v>23</v>
      </c>
      <c r="C445" s="79" t="s">
        <v>135</v>
      </c>
      <c r="D445" s="78" t="s">
        <v>136</v>
      </c>
      <c r="E445" s="77" t="s">
        <v>139</v>
      </c>
      <c r="F445" s="261">
        <v>97</v>
      </c>
      <c r="G445" s="773">
        <v>27140</v>
      </c>
      <c r="H445" s="860">
        <v>13606</v>
      </c>
      <c r="I445" s="861">
        <v>2.4358967532282271E-3</v>
      </c>
      <c r="J445" s="846">
        <v>52.494571685791023</v>
      </c>
      <c r="K445" s="776">
        <v>0.7758098840713501</v>
      </c>
      <c r="L445" s="846">
        <v>51.087825775146477</v>
      </c>
      <c r="M445" s="846">
        <v>54.14593505859375</v>
      </c>
      <c r="N445" s="846">
        <v>26.2777099609375</v>
      </c>
      <c r="O445" s="848">
        <v>89</v>
      </c>
      <c r="P445" s="776">
        <v>0.51390218734741211</v>
      </c>
      <c r="Q445" s="848">
        <v>89</v>
      </c>
      <c r="R445" s="848">
        <v>90</v>
      </c>
      <c r="S445" s="400">
        <v>0.63086980581283569</v>
      </c>
      <c r="T445" s="776">
        <v>1.7051214352250099E-2</v>
      </c>
      <c r="U445" s="400">
        <v>0.5976262092590332</v>
      </c>
      <c r="V445" s="400">
        <v>0.66174012422561646</v>
      </c>
    </row>
    <row r="446" spans="2:26" ht="15.6">
      <c r="B446" s="76" t="s">
        <v>23</v>
      </c>
      <c r="C446" s="79" t="s">
        <v>135</v>
      </c>
      <c r="D446" s="78" t="s">
        <v>136</v>
      </c>
      <c r="E446" s="77" t="s">
        <v>140</v>
      </c>
      <c r="F446" s="261">
        <v>97</v>
      </c>
      <c r="G446" s="773">
        <v>52103</v>
      </c>
      <c r="H446" s="773">
        <v>20568</v>
      </c>
      <c r="I446" s="774">
        <v>5.212851511828165E-3</v>
      </c>
      <c r="J446" s="775">
        <v>46.464408874511719</v>
      </c>
      <c r="K446" s="776">
        <v>0.49731701612472529</v>
      </c>
      <c r="L446" s="775">
        <v>45.577102661132813</v>
      </c>
      <c r="M446" s="775">
        <v>47.419700622558587</v>
      </c>
      <c r="N446" s="775">
        <v>22.50972938537598</v>
      </c>
      <c r="O446" s="773">
        <v>64</v>
      </c>
      <c r="P446" s="776">
        <v>1.9231464862823491</v>
      </c>
      <c r="Q446" s="773">
        <v>61</v>
      </c>
      <c r="R446" s="773">
        <v>68</v>
      </c>
      <c r="S446" s="402">
        <v>0.61629420518875122</v>
      </c>
      <c r="T446" s="776">
        <v>1.103810220956802E-2</v>
      </c>
      <c r="U446" s="402">
        <v>0.59242707490921021</v>
      </c>
      <c r="V446" s="402">
        <v>0.6338266134262085</v>
      </c>
    </row>
    <row r="447" spans="2:26" ht="15.6">
      <c r="B447" s="96" t="s">
        <v>143</v>
      </c>
      <c r="C447" s="97" t="s">
        <v>135</v>
      </c>
      <c r="D447" s="98" t="s">
        <v>136</v>
      </c>
      <c r="E447" s="97" t="s">
        <v>121</v>
      </c>
      <c r="F447" s="319">
        <v>97</v>
      </c>
      <c r="G447" s="805">
        <v>1010969</v>
      </c>
      <c r="H447" s="805">
        <v>454451</v>
      </c>
      <c r="I447" s="806">
        <v>9.6840824445294196E-2</v>
      </c>
      <c r="J447" s="820">
        <v>60.439426422119141</v>
      </c>
      <c r="K447" s="816">
        <v>0.1371374577283859</v>
      </c>
      <c r="L447" s="862">
        <v>60.186973571777337</v>
      </c>
      <c r="M447" s="862">
        <v>60.723403930664063</v>
      </c>
      <c r="N447" s="820">
        <v>28.870845794677731</v>
      </c>
      <c r="O447" s="817">
        <v>95</v>
      </c>
      <c r="P447" s="816">
        <v>0.4186302125453949</v>
      </c>
      <c r="Q447" s="863">
        <v>95</v>
      </c>
      <c r="R447" s="863">
        <v>96</v>
      </c>
      <c r="S447" s="405">
        <v>0.46861249208450317</v>
      </c>
      <c r="T447" s="816">
        <v>2.6298307348042731E-3</v>
      </c>
      <c r="U447" s="405">
        <v>0.46326562762260443</v>
      </c>
      <c r="V447" s="405">
        <v>0.47390517592430109</v>
      </c>
    </row>
    <row r="448" spans="2:26">
      <c r="B448" s="45" t="s">
        <v>25</v>
      </c>
      <c r="C448" s="46" t="s">
        <v>14</v>
      </c>
      <c r="D448" s="47">
        <v>80</v>
      </c>
      <c r="E448" s="46" t="s">
        <v>31</v>
      </c>
      <c r="F448" s="304"/>
      <c r="G448" s="834"/>
      <c r="H448" s="834"/>
      <c r="I448" s="835"/>
      <c r="J448" s="836"/>
      <c r="K448" s="837"/>
      <c r="L448" s="836"/>
      <c r="M448" s="836"/>
      <c r="N448" s="836"/>
      <c r="O448" s="834"/>
      <c r="P448" s="837"/>
      <c r="Q448" s="834"/>
      <c r="R448" s="834"/>
      <c r="S448" s="838"/>
      <c r="T448" s="837"/>
      <c r="U448" s="838"/>
      <c r="V448" s="838"/>
    </row>
    <row r="449" spans="2:22">
      <c r="B449" s="45" t="s">
        <v>25</v>
      </c>
      <c r="C449" s="46" t="s">
        <v>14</v>
      </c>
      <c r="D449" s="47">
        <v>80</v>
      </c>
      <c r="E449" s="46" t="s">
        <v>118</v>
      </c>
      <c r="F449" s="304"/>
      <c r="G449" s="834"/>
      <c r="H449" s="834"/>
      <c r="I449" s="835"/>
      <c r="J449" s="836"/>
      <c r="K449" s="837"/>
      <c r="L449" s="836"/>
      <c r="M449" s="836"/>
      <c r="N449" s="836"/>
      <c r="O449" s="834"/>
      <c r="P449" s="837"/>
      <c r="Q449" s="834"/>
      <c r="R449" s="834"/>
      <c r="S449" s="838"/>
      <c r="T449" s="837"/>
      <c r="U449" s="838"/>
      <c r="V449" s="838"/>
    </row>
    <row r="450" spans="2:22">
      <c r="B450" s="45" t="s">
        <v>25</v>
      </c>
      <c r="C450" s="46" t="s">
        <v>14</v>
      </c>
      <c r="D450" s="47">
        <v>80</v>
      </c>
      <c r="E450" s="46" t="s">
        <v>119</v>
      </c>
      <c r="F450" s="304"/>
      <c r="G450" s="834"/>
      <c r="H450" s="834"/>
      <c r="I450" s="835"/>
      <c r="J450" s="836"/>
      <c r="K450" s="837"/>
      <c r="L450" s="836"/>
      <c r="M450" s="836"/>
      <c r="N450" s="836"/>
      <c r="O450" s="834"/>
      <c r="P450" s="837"/>
      <c r="Q450" s="834"/>
      <c r="R450" s="834"/>
      <c r="S450" s="838"/>
      <c r="T450" s="837"/>
      <c r="U450" s="838"/>
      <c r="V450" s="838"/>
    </row>
    <row r="451" spans="2:22">
      <c r="B451" s="45" t="s">
        <v>25</v>
      </c>
      <c r="C451" s="46" t="s">
        <v>14</v>
      </c>
      <c r="D451" s="47">
        <v>80</v>
      </c>
      <c r="E451" s="46" t="s">
        <v>34</v>
      </c>
      <c r="F451" s="304"/>
      <c r="G451" s="834"/>
      <c r="H451" s="834"/>
      <c r="I451" s="835"/>
      <c r="J451" s="836"/>
      <c r="K451" s="837"/>
      <c r="L451" s="836"/>
      <c r="M451" s="836"/>
      <c r="N451" s="836"/>
      <c r="O451" s="834"/>
      <c r="P451" s="837"/>
      <c r="Q451" s="834"/>
      <c r="R451" s="834"/>
      <c r="S451" s="838"/>
      <c r="T451" s="837"/>
      <c r="U451" s="838"/>
      <c r="V451" s="838"/>
    </row>
    <row r="452" spans="2:22" s="66" customFormat="1" ht="15.6">
      <c r="B452" s="54" t="s">
        <v>25</v>
      </c>
      <c r="C452" s="55" t="s">
        <v>14</v>
      </c>
      <c r="D452" s="56" t="s">
        <v>120</v>
      </c>
      <c r="E452" s="57" t="s">
        <v>121</v>
      </c>
      <c r="F452" s="307"/>
      <c r="G452" s="839"/>
      <c r="H452" s="839"/>
      <c r="I452" s="840"/>
      <c r="J452" s="841"/>
      <c r="K452" s="842"/>
      <c r="L452" s="841"/>
      <c r="M452" s="841"/>
      <c r="N452" s="841"/>
      <c r="O452" s="839"/>
      <c r="P452" s="842"/>
      <c r="Q452" s="839"/>
      <c r="R452" s="839"/>
      <c r="S452" s="308"/>
      <c r="T452" s="842"/>
      <c r="U452" s="308"/>
      <c r="V452" s="308"/>
    </row>
    <row r="453" spans="2:22">
      <c r="B453" s="45" t="s">
        <v>25</v>
      </c>
      <c r="C453" s="46" t="s">
        <v>14</v>
      </c>
      <c r="D453" s="47">
        <v>90</v>
      </c>
      <c r="E453" s="46" t="s">
        <v>31</v>
      </c>
      <c r="F453" s="304"/>
      <c r="G453" s="834"/>
      <c r="H453" s="834"/>
      <c r="I453" s="835"/>
      <c r="J453" s="836"/>
      <c r="K453" s="837"/>
      <c r="L453" s="836"/>
      <c r="M453" s="836"/>
      <c r="N453" s="836"/>
      <c r="O453" s="834"/>
      <c r="P453" s="837"/>
      <c r="Q453" s="834"/>
      <c r="R453" s="834"/>
      <c r="S453" s="838"/>
      <c r="T453" s="837"/>
      <c r="U453" s="838"/>
      <c r="V453" s="838"/>
    </row>
    <row r="454" spans="2:22">
      <c r="B454" s="45" t="s">
        <v>25</v>
      </c>
      <c r="C454" s="46" t="s">
        <v>14</v>
      </c>
      <c r="D454" s="47">
        <v>90</v>
      </c>
      <c r="E454" s="46" t="s">
        <v>118</v>
      </c>
      <c r="F454" s="304"/>
      <c r="G454" s="834"/>
      <c r="H454" s="834"/>
      <c r="I454" s="835"/>
      <c r="J454" s="836"/>
      <c r="K454" s="837"/>
      <c r="L454" s="836"/>
      <c r="M454" s="836"/>
      <c r="N454" s="836"/>
      <c r="O454" s="834"/>
      <c r="P454" s="837"/>
      <c r="Q454" s="834"/>
      <c r="R454" s="834"/>
      <c r="S454" s="838"/>
      <c r="T454" s="837"/>
      <c r="U454" s="838"/>
      <c r="V454" s="838"/>
    </row>
    <row r="455" spans="2:22">
      <c r="B455" s="45" t="s">
        <v>25</v>
      </c>
      <c r="C455" s="46" t="s">
        <v>14</v>
      </c>
      <c r="D455" s="47">
        <v>90</v>
      </c>
      <c r="E455" s="46" t="s">
        <v>119</v>
      </c>
      <c r="F455" s="304"/>
      <c r="G455" s="834"/>
      <c r="H455" s="834"/>
      <c r="I455" s="835"/>
      <c r="J455" s="836"/>
      <c r="K455" s="837"/>
      <c r="L455" s="836"/>
      <c r="M455" s="836"/>
      <c r="N455" s="836"/>
      <c r="O455" s="834"/>
      <c r="P455" s="837"/>
      <c r="Q455" s="834"/>
      <c r="R455" s="834"/>
      <c r="S455" s="838"/>
      <c r="T455" s="837"/>
      <c r="U455" s="838"/>
      <c r="V455" s="838"/>
    </row>
    <row r="456" spans="2:22">
      <c r="B456" s="45" t="s">
        <v>25</v>
      </c>
      <c r="C456" s="46" t="s">
        <v>14</v>
      </c>
      <c r="D456" s="47">
        <v>90</v>
      </c>
      <c r="E456" s="46" t="s">
        <v>34</v>
      </c>
      <c r="F456" s="304"/>
      <c r="G456" s="834"/>
      <c r="H456" s="834"/>
      <c r="I456" s="835"/>
      <c r="J456" s="836"/>
      <c r="K456" s="837"/>
      <c r="L456" s="836"/>
      <c r="M456" s="836"/>
      <c r="N456" s="836"/>
      <c r="O456" s="834"/>
      <c r="P456" s="837"/>
      <c r="Q456" s="834"/>
      <c r="R456" s="834"/>
      <c r="S456" s="838"/>
      <c r="T456" s="837"/>
      <c r="U456" s="838"/>
      <c r="V456" s="838"/>
    </row>
    <row r="457" spans="2:22" s="66" customFormat="1" ht="15.6">
      <c r="B457" s="54" t="s">
        <v>25</v>
      </c>
      <c r="C457" s="55" t="s">
        <v>14</v>
      </c>
      <c r="D457" s="56" t="s">
        <v>122</v>
      </c>
      <c r="E457" s="57" t="s">
        <v>121</v>
      </c>
      <c r="F457" s="307"/>
      <c r="G457" s="839"/>
      <c r="H457" s="839"/>
      <c r="I457" s="840"/>
      <c r="J457" s="841"/>
      <c r="K457" s="842"/>
      <c r="L457" s="841"/>
      <c r="M457" s="841"/>
      <c r="N457" s="841"/>
      <c r="O457" s="839"/>
      <c r="P457" s="842"/>
      <c r="Q457" s="839"/>
      <c r="R457" s="839"/>
      <c r="S457" s="308"/>
      <c r="T457" s="842"/>
      <c r="U457" s="308"/>
      <c r="V457" s="308"/>
    </row>
    <row r="458" spans="2:22">
      <c r="B458" s="45" t="s">
        <v>25</v>
      </c>
      <c r="C458" s="46" t="s">
        <v>14</v>
      </c>
      <c r="D458" s="47">
        <v>100</v>
      </c>
      <c r="E458" s="46" t="s">
        <v>31</v>
      </c>
      <c r="F458" s="304"/>
      <c r="G458" s="834"/>
      <c r="H458" s="834"/>
      <c r="I458" s="835"/>
      <c r="J458" s="836"/>
      <c r="K458" s="837"/>
      <c r="L458" s="836"/>
      <c r="M458" s="836"/>
      <c r="N458" s="836"/>
      <c r="O458" s="834"/>
      <c r="P458" s="837"/>
      <c r="Q458" s="834"/>
      <c r="R458" s="834"/>
      <c r="S458" s="838"/>
      <c r="T458" s="837"/>
      <c r="U458" s="838"/>
      <c r="V458" s="838"/>
    </row>
    <row r="459" spans="2:22">
      <c r="B459" s="45" t="s">
        <v>25</v>
      </c>
      <c r="C459" s="46" t="s">
        <v>14</v>
      </c>
      <c r="D459" s="47">
        <v>100</v>
      </c>
      <c r="E459" s="46" t="s">
        <v>118</v>
      </c>
      <c r="F459" s="304"/>
      <c r="G459" s="834"/>
      <c r="H459" s="834"/>
      <c r="I459" s="835"/>
      <c r="J459" s="836"/>
      <c r="K459" s="837"/>
      <c r="L459" s="836"/>
      <c r="M459" s="836"/>
      <c r="N459" s="836"/>
      <c r="O459" s="834"/>
      <c r="P459" s="837"/>
      <c r="Q459" s="834"/>
      <c r="R459" s="834"/>
      <c r="S459" s="838"/>
      <c r="T459" s="837"/>
      <c r="U459" s="838"/>
      <c r="V459" s="838"/>
    </row>
    <row r="460" spans="2:22">
      <c r="B460" s="45" t="s">
        <v>25</v>
      </c>
      <c r="C460" s="46" t="s">
        <v>14</v>
      </c>
      <c r="D460" s="47">
        <v>100</v>
      </c>
      <c r="E460" s="46" t="s">
        <v>119</v>
      </c>
      <c r="F460" s="304"/>
      <c r="G460" s="834"/>
      <c r="H460" s="834"/>
      <c r="I460" s="835"/>
      <c r="J460" s="836"/>
      <c r="K460" s="837"/>
      <c r="L460" s="836"/>
      <c r="M460" s="836"/>
      <c r="N460" s="836"/>
      <c r="O460" s="834"/>
      <c r="P460" s="837"/>
      <c r="Q460" s="834"/>
      <c r="R460" s="834"/>
      <c r="S460" s="838"/>
      <c r="T460" s="837"/>
      <c r="U460" s="838"/>
      <c r="V460" s="838"/>
    </row>
    <row r="461" spans="2:22">
      <c r="B461" s="45" t="s">
        <v>25</v>
      </c>
      <c r="C461" s="46" t="s">
        <v>14</v>
      </c>
      <c r="D461" s="47">
        <v>100</v>
      </c>
      <c r="E461" s="46" t="s">
        <v>34</v>
      </c>
      <c r="F461" s="304"/>
      <c r="G461" s="834"/>
      <c r="H461" s="834"/>
      <c r="I461" s="835"/>
      <c r="J461" s="836"/>
      <c r="K461" s="837"/>
      <c r="L461" s="836"/>
      <c r="M461" s="836"/>
      <c r="N461" s="836"/>
      <c r="O461" s="834"/>
      <c r="P461" s="837"/>
      <c r="Q461" s="834"/>
      <c r="R461" s="834"/>
      <c r="S461" s="838"/>
      <c r="T461" s="837"/>
      <c r="U461" s="838"/>
      <c r="V461" s="838"/>
    </row>
    <row r="462" spans="2:22" s="66" customFormat="1" ht="15.6">
      <c r="B462" s="54" t="s">
        <v>25</v>
      </c>
      <c r="C462" s="55" t="s">
        <v>14</v>
      </c>
      <c r="D462" s="56" t="s">
        <v>123</v>
      </c>
      <c r="E462" s="57" t="s">
        <v>121</v>
      </c>
      <c r="F462" s="307"/>
      <c r="G462" s="839"/>
      <c r="H462" s="839"/>
      <c r="I462" s="840"/>
      <c r="J462" s="841"/>
      <c r="K462" s="842"/>
      <c r="L462" s="841"/>
      <c r="M462" s="841"/>
      <c r="N462" s="841"/>
      <c r="O462" s="839"/>
      <c r="P462" s="842"/>
      <c r="Q462" s="839"/>
      <c r="R462" s="839"/>
      <c r="S462" s="308"/>
      <c r="T462" s="842"/>
      <c r="U462" s="308"/>
      <c r="V462" s="308"/>
    </row>
    <row r="463" spans="2:22">
      <c r="B463" s="45" t="s">
        <v>25</v>
      </c>
      <c r="C463" s="46" t="s">
        <v>14</v>
      </c>
      <c r="D463" s="47">
        <v>110</v>
      </c>
      <c r="E463" s="46" t="s">
        <v>31</v>
      </c>
      <c r="F463" s="304"/>
      <c r="G463" s="834"/>
      <c r="H463" s="834"/>
      <c r="I463" s="835"/>
      <c r="J463" s="836"/>
      <c r="K463" s="837"/>
      <c r="L463" s="836"/>
      <c r="M463" s="836"/>
      <c r="N463" s="836"/>
      <c r="O463" s="834"/>
      <c r="P463" s="837"/>
      <c r="Q463" s="834"/>
      <c r="R463" s="834"/>
      <c r="S463" s="838"/>
      <c r="T463" s="837"/>
      <c r="U463" s="838"/>
      <c r="V463" s="838"/>
    </row>
    <row r="464" spans="2:22">
      <c r="B464" s="45" t="s">
        <v>25</v>
      </c>
      <c r="C464" s="46" t="s">
        <v>14</v>
      </c>
      <c r="D464" s="47">
        <v>110</v>
      </c>
      <c r="E464" s="46" t="s">
        <v>118</v>
      </c>
      <c r="F464" s="304"/>
      <c r="G464" s="834"/>
      <c r="H464" s="834"/>
      <c r="I464" s="835"/>
      <c r="J464" s="836"/>
      <c r="K464" s="837"/>
      <c r="L464" s="836"/>
      <c r="M464" s="836"/>
      <c r="N464" s="836"/>
      <c r="O464" s="834"/>
      <c r="P464" s="837"/>
      <c r="Q464" s="834"/>
      <c r="R464" s="834"/>
      <c r="S464" s="838"/>
      <c r="T464" s="837"/>
      <c r="U464" s="838"/>
      <c r="V464" s="838"/>
    </row>
    <row r="465" spans="2:26">
      <c r="B465" s="45" t="s">
        <v>25</v>
      </c>
      <c r="C465" s="46" t="s">
        <v>14</v>
      </c>
      <c r="D465" s="47">
        <v>110</v>
      </c>
      <c r="E465" s="46" t="s">
        <v>119</v>
      </c>
      <c r="F465" s="304"/>
      <c r="G465" s="834"/>
      <c r="H465" s="834"/>
      <c r="I465" s="835"/>
      <c r="J465" s="836"/>
      <c r="K465" s="837"/>
      <c r="L465" s="836"/>
      <c r="M465" s="836"/>
      <c r="N465" s="836"/>
      <c r="O465" s="834"/>
      <c r="P465" s="837"/>
      <c r="Q465" s="834"/>
      <c r="R465" s="834"/>
      <c r="S465" s="838"/>
      <c r="T465" s="837"/>
      <c r="U465" s="838"/>
      <c r="V465" s="838"/>
    </row>
    <row r="466" spans="2:26">
      <c r="B466" s="45" t="s">
        <v>25</v>
      </c>
      <c r="C466" s="46" t="s">
        <v>14</v>
      </c>
      <c r="D466" s="47">
        <v>110</v>
      </c>
      <c r="E466" s="46" t="s">
        <v>34</v>
      </c>
      <c r="F466" s="304"/>
      <c r="G466" s="834"/>
      <c r="H466" s="834"/>
      <c r="I466" s="835"/>
      <c r="J466" s="836"/>
      <c r="K466" s="837"/>
      <c r="L466" s="836"/>
      <c r="M466" s="836"/>
      <c r="N466" s="836"/>
      <c r="O466" s="834"/>
      <c r="P466" s="837"/>
      <c r="Q466" s="834"/>
      <c r="R466" s="834"/>
      <c r="S466" s="838"/>
      <c r="T466" s="837"/>
      <c r="U466" s="838"/>
      <c r="V466" s="838"/>
    </row>
    <row r="467" spans="2:26" s="66" customFormat="1" ht="15.6">
      <c r="B467" s="54" t="s">
        <v>25</v>
      </c>
      <c r="C467" s="55" t="s">
        <v>14</v>
      </c>
      <c r="D467" s="56" t="s">
        <v>124</v>
      </c>
      <c r="E467" s="57" t="s">
        <v>121</v>
      </c>
      <c r="F467" s="307"/>
      <c r="G467" s="839"/>
      <c r="H467" s="839"/>
      <c r="I467" s="840"/>
      <c r="J467" s="841"/>
      <c r="K467" s="842"/>
      <c r="L467" s="841"/>
      <c r="M467" s="841"/>
      <c r="N467" s="841"/>
      <c r="O467" s="839"/>
      <c r="P467" s="842"/>
      <c r="Q467" s="839"/>
      <c r="R467" s="839"/>
      <c r="S467" s="308"/>
      <c r="T467" s="842"/>
      <c r="U467" s="308"/>
      <c r="V467" s="308"/>
    </row>
    <row r="468" spans="2:26">
      <c r="B468" s="45" t="s">
        <v>25</v>
      </c>
      <c r="C468" s="46" t="s">
        <v>14</v>
      </c>
      <c r="D468" s="47">
        <v>120</v>
      </c>
      <c r="E468" s="46" t="s">
        <v>31</v>
      </c>
      <c r="F468" s="304">
        <v>10</v>
      </c>
      <c r="G468" s="834">
        <v>20185</v>
      </c>
      <c r="H468" s="834">
        <v>13359</v>
      </c>
      <c r="I468" s="835">
        <v>1.5502527215339711E-4</v>
      </c>
      <c r="J468" s="836">
        <v>119.1171493530273</v>
      </c>
      <c r="K468" s="837">
        <v>0.47456640005111689</v>
      </c>
      <c r="L468" s="836">
        <v>118.1956329345703</v>
      </c>
      <c r="M468" s="836">
        <v>120.0706024169922</v>
      </c>
      <c r="N468" s="836">
        <v>17.458669662475589</v>
      </c>
      <c r="O468" s="834">
        <v>136</v>
      </c>
      <c r="P468" s="837">
        <v>1.0007503032684331</v>
      </c>
      <c r="Q468" s="834">
        <v>134</v>
      </c>
      <c r="R468" s="834">
        <v>137</v>
      </c>
      <c r="S468" s="838">
        <v>0.56441348791122437</v>
      </c>
      <c r="T468" s="837">
        <v>1.248116418719292E-2</v>
      </c>
      <c r="U468" s="838">
        <v>0.54271161556243896</v>
      </c>
      <c r="V468" s="838">
        <v>0.59008419513702393</v>
      </c>
    </row>
    <row r="469" spans="2:26">
      <c r="B469" s="45" t="s">
        <v>25</v>
      </c>
      <c r="C469" s="46" t="s">
        <v>14</v>
      </c>
      <c r="D469" s="47">
        <v>120</v>
      </c>
      <c r="E469" s="46" t="s">
        <v>118</v>
      </c>
      <c r="F469" s="304">
        <v>10</v>
      </c>
      <c r="G469" s="834">
        <v>1284</v>
      </c>
      <c r="H469" s="834">
        <v>901</v>
      </c>
      <c r="I469" s="835">
        <v>1.0455705746020879E-5</v>
      </c>
      <c r="J469" s="836">
        <v>105.8379592895508</v>
      </c>
      <c r="K469" s="837">
        <v>1.5490549802780149</v>
      </c>
      <c r="L469" s="836">
        <v>102.6867141723633</v>
      </c>
      <c r="M469" s="836">
        <v>108.7788162231445</v>
      </c>
      <c r="N469" s="836">
        <v>16.16288948059082</v>
      </c>
      <c r="O469" s="834">
        <v>122</v>
      </c>
      <c r="P469" s="837">
        <v>2.5033845901489258</v>
      </c>
      <c r="Q469" s="834">
        <v>118</v>
      </c>
      <c r="R469" s="834">
        <v>127</v>
      </c>
      <c r="S469" s="838">
        <v>0.37513872981071472</v>
      </c>
      <c r="T469" s="837">
        <v>4.638202115893364E-2</v>
      </c>
      <c r="U469" s="838">
        <v>0.28108930587768549</v>
      </c>
      <c r="V469" s="838">
        <v>0.46111777424812322</v>
      </c>
    </row>
    <row r="470" spans="2:26">
      <c r="B470" s="45" t="s">
        <v>25</v>
      </c>
      <c r="C470" s="46" t="s">
        <v>14</v>
      </c>
      <c r="D470" s="47">
        <v>120</v>
      </c>
      <c r="E470" s="46" t="s">
        <v>119</v>
      </c>
      <c r="F470" s="304">
        <v>10</v>
      </c>
      <c r="G470" s="834">
        <v>1734</v>
      </c>
      <c r="H470" s="834">
        <v>1360</v>
      </c>
      <c r="I470" s="835">
        <v>1.5782197132483411E-5</v>
      </c>
      <c r="J470" s="836">
        <v>92.444854736328125</v>
      </c>
      <c r="K470" s="837">
        <v>0.77230602502822876</v>
      </c>
      <c r="L470" s="836">
        <v>91.047103881835938</v>
      </c>
      <c r="M470" s="836">
        <v>93.869636535644531</v>
      </c>
      <c r="N470" s="836">
        <v>8.8008966445922852</v>
      </c>
      <c r="O470" s="834">
        <v>101</v>
      </c>
      <c r="P470" s="837">
        <v>1.77081310749054</v>
      </c>
      <c r="Q470" s="834">
        <v>96</v>
      </c>
      <c r="R470" s="834">
        <v>103</v>
      </c>
      <c r="S470" s="838">
        <v>0.84485292434692383</v>
      </c>
      <c r="T470" s="837">
        <v>3.0286485329270359E-2</v>
      </c>
      <c r="U470" s="838">
        <v>0.78339678049087524</v>
      </c>
      <c r="V470" s="838">
        <v>0.90548473596572876</v>
      </c>
    </row>
    <row r="471" spans="2:26">
      <c r="B471" s="45" t="s">
        <v>25</v>
      </c>
      <c r="C471" s="46" t="s">
        <v>14</v>
      </c>
      <c r="D471" s="47">
        <v>120</v>
      </c>
      <c r="E471" s="46" t="s">
        <v>34</v>
      </c>
      <c r="F471" s="304">
        <v>10</v>
      </c>
      <c r="G471" s="834">
        <v>1315</v>
      </c>
      <c r="H471" s="834">
        <v>481</v>
      </c>
      <c r="I471" s="835">
        <v>5.5817914112811666E-6</v>
      </c>
      <c r="J471" s="836">
        <v>113.4282760620117</v>
      </c>
      <c r="K471" s="837">
        <v>2.7803106307983398</v>
      </c>
      <c r="L471" s="836">
        <v>107.74627685546881</v>
      </c>
      <c r="M471" s="836">
        <v>118.9765319824219</v>
      </c>
      <c r="N471" s="836">
        <v>20.082355499267582</v>
      </c>
      <c r="O471" s="834">
        <v>132</v>
      </c>
      <c r="P471" s="837">
        <v>4.4010443687438956</v>
      </c>
      <c r="Q471" s="834">
        <v>123</v>
      </c>
      <c r="R471" s="834">
        <v>141</v>
      </c>
      <c r="S471" s="838">
        <v>0.66320168972015381</v>
      </c>
      <c r="T471" s="837">
        <v>6.4827166497707367E-2</v>
      </c>
      <c r="U471" s="838">
        <v>0.54227322340011597</v>
      </c>
      <c r="V471" s="838">
        <v>0.78750568628311157</v>
      </c>
    </row>
    <row r="472" spans="2:26" s="66" customFormat="1" ht="15.6">
      <c r="B472" s="54" t="s">
        <v>25</v>
      </c>
      <c r="C472" s="55" t="s">
        <v>14</v>
      </c>
      <c r="D472" s="56" t="s">
        <v>125</v>
      </c>
      <c r="E472" s="57" t="s">
        <v>121</v>
      </c>
      <c r="F472" s="307">
        <v>10</v>
      </c>
      <c r="G472" s="839">
        <v>24518</v>
      </c>
      <c r="H472" s="839">
        <v>16101</v>
      </c>
      <c r="I472" s="840">
        <v>1.8684496709096311E-4</v>
      </c>
      <c r="J472" s="841">
        <v>115.9511795043945</v>
      </c>
      <c r="K472" s="842">
        <v>0.45877337455749512</v>
      </c>
      <c r="L472" s="841">
        <v>115.1250381469727</v>
      </c>
      <c r="M472" s="841">
        <v>116.8927764892578</v>
      </c>
      <c r="N472" s="841">
        <v>18.62815093994141</v>
      </c>
      <c r="O472" s="839">
        <v>134</v>
      </c>
      <c r="P472" s="842">
        <v>0.8930777907371521</v>
      </c>
      <c r="Q472" s="839">
        <v>132</v>
      </c>
      <c r="R472" s="839">
        <v>135</v>
      </c>
      <c r="S472" s="308">
        <v>0.58046084642410278</v>
      </c>
      <c r="T472" s="842">
        <v>1.143741142004728E-2</v>
      </c>
      <c r="U472" s="308">
        <v>0.55858659744262695</v>
      </c>
      <c r="V472" s="308">
        <v>0.60169708728790283</v>
      </c>
    </row>
    <row r="473" spans="2:26">
      <c r="B473" s="45" t="s">
        <v>25</v>
      </c>
      <c r="C473" s="46" t="s">
        <v>14</v>
      </c>
      <c r="D473" s="47">
        <v>130</v>
      </c>
      <c r="E473" s="46" t="s">
        <v>31</v>
      </c>
      <c r="F473" s="304"/>
      <c r="G473" s="834"/>
      <c r="H473" s="834"/>
      <c r="I473" s="835"/>
      <c r="J473" s="836"/>
      <c r="K473" s="837"/>
      <c r="L473" s="836"/>
      <c r="M473" s="836"/>
      <c r="N473" s="836"/>
      <c r="O473" s="834"/>
      <c r="P473" s="837"/>
      <c r="Q473" s="834"/>
      <c r="R473" s="834"/>
      <c r="S473" s="838"/>
      <c r="T473" s="837"/>
      <c r="U473" s="838"/>
      <c r="V473" s="838"/>
    </row>
    <row r="474" spans="2:26">
      <c r="B474" s="45" t="s">
        <v>25</v>
      </c>
      <c r="C474" s="46" t="s">
        <v>14</v>
      </c>
      <c r="D474" s="47">
        <v>130</v>
      </c>
      <c r="E474" s="46" t="s">
        <v>118</v>
      </c>
      <c r="F474" s="304"/>
      <c r="G474" s="834"/>
      <c r="H474" s="834"/>
      <c r="I474" s="835"/>
      <c r="J474" s="836"/>
      <c r="K474" s="837"/>
      <c r="L474" s="836"/>
      <c r="M474" s="836"/>
      <c r="N474" s="836"/>
      <c r="O474" s="834"/>
      <c r="P474" s="837"/>
      <c r="Q474" s="834"/>
      <c r="R474" s="834"/>
      <c r="S474" s="838"/>
      <c r="T474" s="837"/>
      <c r="U474" s="838"/>
      <c r="V474" s="838"/>
    </row>
    <row r="475" spans="2:26">
      <c r="B475" s="45" t="s">
        <v>25</v>
      </c>
      <c r="C475" s="46" t="s">
        <v>14</v>
      </c>
      <c r="D475" s="47">
        <v>130</v>
      </c>
      <c r="E475" s="46" t="s">
        <v>119</v>
      </c>
      <c r="F475" s="304"/>
      <c r="G475" s="834"/>
      <c r="H475" s="834"/>
      <c r="I475" s="835"/>
      <c r="J475" s="836"/>
      <c r="K475" s="837"/>
      <c r="L475" s="836"/>
      <c r="M475" s="836"/>
      <c r="N475" s="836"/>
      <c r="O475" s="834"/>
      <c r="P475" s="837"/>
      <c r="Q475" s="834"/>
      <c r="R475" s="834"/>
      <c r="S475" s="838"/>
      <c r="T475" s="837"/>
      <c r="U475" s="838"/>
      <c r="V475" s="838"/>
    </row>
    <row r="476" spans="2:26">
      <c r="B476" s="45" t="s">
        <v>25</v>
      </c>
      <c r="C476" s="46" t="s">
        <v>14</v>
      </c>
      <c r="D476" s="47">
        <v>130</v>
      </c>
      <c r="E476" s="46" t="s">
        <v>34</v>
      </c>
      <c r="F476" s="304"/>
      <c r="G476" s="834"/>
      <c r="H476" s="834"/>
      <c r="I476" s="835"/>
      <c r="J476" s="836"/>
      <c r="K476" s="837"/>
      <c r="L476" s="836"/>
      <c r="M476" s="836"/>
      <c r="N476" s="836"/>
      <c r="O476" s="834"/>
      <c r="P476" s="837"/>
      <c r="Q476" s="834"/>
      <c r="R476" s="834"/>
      <c r="S476" s="838"/>
      <c r="T476" s="837"/>
      <c r="U476" s="838"/>
      <c r="V476" s="838"/>
    </row>
    <row r="477" spans="2:26" s="66" customFormat="1" ht="15.6">
      <c r="B477" s="54" t="s">
        <v>25</v>
      </c>
      <c r="C477" s="55" t="s">
        <v>14</v>
      </c>
      <c r="D477" s="56" t="s">
        <v>126</v>
      </c>
      <c r="E477" s="57" t="s">
        <v>121</v>
      </c>
      <c r="F477" s="307"/>
      <c r="G477" s="839"/>
      <c r="H477" s="839"/>
      <c r="I477" s="840"/>
      <c r="J477" s="841"/>
      <c r="K477" s="842"/>
      <c r="L477" s="841"/>
      <c r="M477" s="841"/>
      <c r="N477" s="841"/>
      <c r="O477" s="839"/>
      <c r="P477" s="842"/>
      <c r="Q477" s="839"/>
      <c r="R477" s="839"/>
      <c r="S477" s="308"/>
      <c r="T477" s="842"/>
      <c r="U477" s="308"/>
      <c r="V477" s="308"/>
    </row>
    <row r="478" spans="2:26" ht="15.6">
      <c r="B478" s="54" t="s">
        <v>25</v>
      </c>
      <c r="C478" s="55" t="s">
        <v>14</v>
      </c>
      <c r="D478" s="67" t="s">
        <v>127</v>
      </c>
      <c r="E478" s="68" t="s">
        <v>31</v>
      </c>
      <c r="F478" s="307">
        <v>10</v>
      </c>
      <c r="G478" s="839">
        <v>20185</v>
      </c>
      <c r="H478" s="839">
        <v>13359</v>
      </c>
      <c r="I478" s="840">
        <v>1.5502527215339711E-4</v>
      </c>
      <c r="J478" s="841">
        <v>119.1171493530273</v>
      </c>
      <c r="K478" s="842">
        <v>0.47456640005111689</v>
      </c>
      <c r="L478" s="841">
        <v>118.1956329345703</v>
      </c>
      <c r="M478" s="841">
        <v>120.0706024169922</v>
      </c>
      <c r="N478" s="841">
        <v>17.458669662475589</v>
      </c>
      <c r="O478" s="839">
        <v>136</v>
      </c>
      <c r="P478" s="842">
        <v>1.0007503032684331</v>
      </c>
      <c r="Q478" s="839">
        <v>134</v>
      </c>
      <c r="R478" s="839">
        <v>137</v>
      </c>
      <c r="S478" s="308">
        <v>0.56441348791122437</v>
      </c>
      <c r="T478" s="842">
        <v>1.248116418719292E-2</v>
      </c>
      <c r="U478" s="308">
        <v>0.54271161556243896</v>
      </c>
      <c r="V478" s="308">
        <v>0.59008419513702393</v>
      </c>
      <c r="X478" s="66"/>
      <c r="Z478" s="66"/>
    </row>
    <row r="479" spans="2:26" ht="15.6">
      <c r="B479" s="54" t="s">
        <v>25</v>
      </c>
      <c r="C479" s="55" t="s">
        <v>14</v>
      </c>
      <c r="D479" s="67" t="s">
        <v>127</v>
      </c>
      <c r="E479" s="68" t="s">
        <v>118</v>
      </c>
      <c r="F479" s="307">
        <v>10</v>
      </c>
      <c r="G479" s="839">
        <v>1284</v>
      </c>
      <c r="H479" s="839">
        <v>901</v>
      </c>
      <c r="I479" s="840">
        <v>1.0455705746020879E-5</v>
      </c>
      <c r="J479" s="841">
        <v>105.8379592895508</v>
      </c>
      <c r="K479" s="842">
        <v>1.5490549802780149</v>
      </c>
      <c r="L479" s="841">
        <v>102.6867141723633</v>
      </c>
      <c r="M479" s="841">
        <v>108.7788162231445</v>
      </c>
      <c r="N479" s="841">
        <v>16.16288948059082</v>
      </c>
      <c r="O479" s="839">
        <v>122</v>
      </c>
      <c r="P479" s="842">
        <v>2.5033845901489258</v>
      </c>
      <c r="Q479" s="839">
        <v>118</v>
      </c>
      <c r="R479" s="839">
        <v>127</v>
      </c>
      <c r="S479" s="308">
        <v>0.37513872981071472</v>
      </c>
      <c r="T479" s="842">
        <v>4.638202115893364E-2</v>
      </c>
      <c r="U479" s="308">
        <v>0.28108930587768549</v>
      </c>
      <c r="V479" s="308">
        <v>0.46111777424812322</v>
      </c>
      <c r="X479" s="66"/>
      <c r="Z479" s="66"/>
    </row>
    <row r="480" spans="2:26" ht="15.6">
      <c r="B480" s="54" t="s">
        <v>25</v>
      </c>
      <c r="C480" s="55" t="s">
        <v>14</v>
      </c>
      <c r="D480" s="67" t="s">
        <v>127</v>
      </c>
      <c r="E480" s="68" t="s">
        <v>119</v>
      </c>
      <c r="F480" s="307">
        <v>10</v>
      </c>
      <c r="G480" s="839">
        <v>1734</v>
      </c>
      <c r="H480" s="839">
        <v>1360</v>
      </c>
      <c r="I480" s="840">
        <v>1.5782197132483411E-5</v>
      </c>
      <c r="J480" s="841">
        <v>92.444854736328125</v>
      </c>
      <c r="K480" s="842">
        <v>0.77230602502822876</v>
      </c>
      <c r="L480" s="841">
        <v>91.047103881835938</v>
      </c>
      <c r="M480" s="841">
        <v>93.869636535644531</v>
      </c>
      <c r="N480" s="841">
        <v>8.8008966445922852</v>
      </c>
      <c r="O480" s="839">
        <v>101</v>
      </c>
      <c r="P480" s="842">
        <v>1.77081310749054</v>
      </c>
      <c r="Q480" s="839">
        <v>96</v>
      </c>
      <c r="R480" s="839">
        <v>103</v>
      </c>
      <c r="S480" s="308">
        <v>0.84485292434692383</v>
      </c>
      <c r="T480" s="842">
        <v>3.0286485329270359E-2</v>
      </c>
      <c r="U480" s="308">
        <v>0.78339678049087524</v>
      </c>
      <c r="V480" s="308">
        <v>0.90548473596572876</v>
      </c>
      <c r="X480" s="66"/>
      <c r="Z480" s="66"/>
    </row>
    <row r="481" spans="2:26" ht="15.6">
      <c r="B481" s="54" t="s">
        <v>25</v>
      </c>
      <c r="C481" s="55" t="s">
        <v>14</v>
      </c>
      <c r="D481" s="67" t="s">
        <v>127</v>
      </c>
      <c r="E481" s="68" t="s">
        <v>34</v>
      </c>
      <c r="F481" s="307">
        <v>10</v>
      </c>
      <c r="G481" s="839">
        <v>1315</v>
      </c>
      <c r="H481" s="839">
        <v>481</v>
      </c>
      <c r="I481" s="840">
        <v>5.5817914112811666E-6</v>
      </c>
      <c r="J481" s="841">
        <v>113.4282760620117</v>
      </c>
      <c r="K481" s="842">
        <v>2.7803106307983398</v>
      </c>
      <c r="L481" s="841">
        <v>107.74627685546881</v>
      </c>
      <c r="M481" s="841">
        <v>118.9765319824219</v>
      </c>
      <c r="N481" s="841">
        <v>20.082355499267582</v>
      </c>
      <c r="O481" s="839">
        <v>132</v>
      </c>
      <c r="P481" s="842">
        <v>4.4010443687438956</v>
      </c>
      <c r="Q481" s="839">
        <v>123</v>
      </c>
      <c r="R481" s="839">
        <v>141</v>
      </c>
      <c r="S481" s="308">
        <v>0.66320168972015381</v>
      </c>
      <c r="T481" s="842">
        <v>6.4827166497707367E-2</v>
      </c>
      <c r="U481" s="308">
        <v>0.54227322340011597</v>
      </c>
      <c r="V481" s="308">
        <v>0.78750568628311157</v>
      </c>
      <c r="X481" s="66"/>
      <c r="Z481" s="66"/>
    </row>
    <row r="482" spans="2:26" s="66" customFormat="1" ht="15.6">
      <c r="B482" s="76" t="s">
        <v>25</v>
      </c>
      <c r="C482" s="77" t="s">
        <v>128</v>
      </c>
      <c r="D482" s="78" t="s">
        <v>127</v>
      </c>
      <c r="E482" s="79" t="s">
        <v>121</v>
      </c>
      <c r="F482" s="315">
        <v>10</v>
      </c>
      <c r="G482" s="848">
        <v>24518</v>
      </c>
      <c r="H482" s="848">
        <v>16101</v>
      </c>
      <c r="I482" s="849">
        <v>1.8684496709096311E-4</v>
      </c>
      <c r="J482" s="846">
        <v>115.9511795043945</v>
      </c>
      <c r="K482" s="850">
        <v>0.45877337455749512</v>
      </c>
      <c r="L482" s="846">
        <v>115.1250381469727</v>
      </c>
      <c r="M482" s="846">
        <v>116.8927764892578</v>
      </c>
      <c r="N482" s="846">
        <v>18.62815093994141</v>
      </c>
      <c r="O482" s="848">
        <v>134</v>
      </c>
      <c r="P482" s="850">
        <v>0.8930777907371521</v>
      </c>
      <c r="Q482" s="848">
        <v>132</v>
      </c>
      <c r="R482" s="848">
        <v>135</v>
      </c>
      <c r="S482" s="318">
        <v>0.58046084642410278</v>
      </c>
      <c r="T482" s="850">
        <v>1.143741142004728E-2</v>
      </c>
      <c r="U482" s="318">
        <v>0.55858659744262695</v>
      </c>
      <c r="V482" s="318">
        <v>0.60169708728790283</v>
      </c>
    </row>
    <row r="483" spans="2:26">
      <c r="B483" s="45" t="s">
        <v>25</v>
      </c>
      <c r="C483" s="46" t="s">
        <v>12</v>
      </c>
      <c r="D483" s="47">
        <v>60</v>
      </c>
      <c r="E483" s="46" t="s">
        <v>31</v>
      </c>
      <c r="F483" s="304"/>
      <c r="G483" s="834"/>
      <c r="H483" s="834"/>
      <c r="I483" s="835"/>
      <c r="J483" s="836"/>
      <c r="K483" s="837"/>
      <c r="L483" s="836"/>
      <c r="M483" s="836"/>
      <c r="N483" s="836"/>
      <c r="O483" s="834"/>
      <c r="P483" s="837"/>
      <c r="Q483" s="834"/>
      <c r="R483" s="834"/>
      <c r="S483" s="838"/>
      <c r="T483" s="837"/>
      <c r="U483" s="838"/>
      <c r="V483" s="838"/>
    </row>
    <row r="484" spans="2:26">
      <c r="B484" s="45" t="s">
        <v>25</v>
      </c>
      <c r="C484" s="46" t="s">
        <v>12</v>
      </c>
      <c r="D484" s="47">
        <v>60</v>
      </c>
      <c r="E484" s="46" t="s">
        <v>118</v>
      </c>
      <c r="F484" s="304"/>
      <c r="G484" s="834"/>
      <c r="H484" s="834"/>
      <c r="I484" s="835"/>
      <c r="J484" s="836"/>
      <c r="K484" s="837"/>
      <c r="L484" s="836"/>
      <c r="M484" s="836"/>
      <c r="N484" s="836"/>
      <c r="O484" s="834"/>
      <c r="P484" s="837"/>
      <c r="Q484" s="834"/>
      <c r="R484" s="834"/>
      <c r="S484" s="838"/>
      <c r="T484" s="837"/>
      <c r="U484" s="838"/>
      <c r="V484" s="838"/>
    </row>
    <row r="485" spans="2:26">
      <c r="B485" s="45" t="s">
        <v>25</v>
      </c>
      <c r="C485" s="46" t="s">
        <v>12</v>
      </c>
      <c r="D485" s="47">
        <v>60</v>
      </c>
      <c r="E485" s="46" t="s">
        <v>119</v>
      </c>
      <c r="F485" s="304"/>
      <c r="G485" s="834"/>
      <c r="H485" s="834"/>
      <c r="I485" s="835"/>
      <c r="J485" s="836"/>
      <c r="K485" s="837"/>
      <c r="L485" s="836"/>
      <c r="M485" s="836"/>
      <c r="N485" s="836"/>
      <c r="O485" s="834"/>
      <c r="P485" s="837"/>
      <c r="Q485" s="834"/>
      <c r="R485" s="834"/>
      <c r="S485" s="838"/>
      <c r="T485" s="837"/>
      <c r="U485" s="838"/>
      <c r="V485" s="838"/>
    </row>
    <row r="486" spans="2:26">
      <c r="B486" s="45" t="s">
        <v>25</v>
      </c>
      <c r="C486" s="46" t="s">
        <v>12</v>
      </c>
      <c r="D486" s="47">
        <v>60</v>
      </c>
      <c r="E486" s="46" t="s">
        <v>34</v>
      </c>
      <c r="F486" s="304"/>
      <c r="G486" s="834"/>
      <c r="H486" s="834"/>
      <c r="I486" s="835"/>
      <c r="J486" s="836"/>
      <c r="K486" s="837"/>
      <c r="L486" s="836"/>
      <c r="M486" s="836"/>
      <c r="N486" s="836"/>
      <c r="O486" s="834"/>
      <c r="P486" s="837"/>
      <c r="Q486" s="834"/>
      <c r="R486" s="834"/>
      <c r="S486" s="838"/>
      <c r="T486" s="837"/>
      <c r="U486" s="838"/>
      <c r="V486" s="838"/>
    </row>
    <row r="487" spans="2:26" ht="15.6">
      <c r="B487" s="54" t="s">
        <v>25</v>
      </c>
      <c r="C487" s="55" t="s">
        <v>12</v>
      </c>
      <c r="D487" s="56" t="s">
        <v>129</v>
      </c>
      <c r="E487" s="57" t="s">
        <v>121</v>
      </c>
      <c r="F487" s="307"/>
      <c r="G487" s="839"/>
      <c r="H487" s="839"/>
      <c r="I487" s="840"/>
      <c r="J487" s="841"/>
      <c r="K487" s="842"/>
      <c r="L487" s="841"/>
      <c r="M487" s="841"/>
      <c r="N487" s="841"/>
      <c r="O487" s="839"/>
      <c r="P487" s="842"/>
      <c r="Q487" s="839"/>
      <c r="R487" s="839"/>
      <c r="S487" s="308"/>
      <c r="T487" s="842"/>
      <c r="U487" s="308"/>
      <c r="V487" s="308"/>
      <c r="X487" s="66"/>
      <c r="Z487" s="66"/>
    </row>
    <row r="488" spans="2:26">
      <c r="B488" s="45" t="s">
        <v>25</v>
      </c>
      <c r="C488" s="46" t="s">
        <v>12</v>
      </c>
      <c r="D488" s="47">
        <v>70</v>
      </c>
      <c r="E488" s="46" t="s">
        <v>31</v>
      </c>
      <c r="F488" s="304"/>
      <c r="G488" s="834"/>
      <c r="H488" s="834"/>
      <c r="I488" s="835"/>
      <c r="J488" s="836"/>
      <c r="K488" s="837"/>
      <c r="L488" s="836"/>
      <c r="M488" s="836"/>
      <c r="N488" s="836"/>
      <c r="O488" s="834"/>
      <c r="P488" s="837"/>
      <c r="Q488" s="834"/>
      <c r="R488" s="834"/>
      <c r="S488" s="838"/>
      <c r="T488" s="837"/>
      <c r="U488" s="838"/>
      <c r="V488" s="838"/>
    </row>
    <row r="489" spans="2:26">
      <c r="B489" s="45" t="s">
        <v>25</v>
      </c>
      <c r="C489" s="46" t="s">
        <v>12</v>
      </c>
      <c r="D489" s="47">
        <v>70</v>
      </c>
      <c r="E489" s="46" t="s">
        <v>118</v>
      </c>
      <c r="F489" s="304"/>
      <c r="G489" s="834"/>
      <c r="H489" s="834"/>
      <c r="I489" s="835"/>
      <c r="J489" s="836"/>
      <c r="K489" s="837"/>
      <c r="L489" s="836"/>
      <c r="M489" s="836"/>
      <c r="N489" s="836"/>
      <c r="O489" s="834"/>
      <c r="P489" s="837"/>
      <c r="Q489" s="834"/>
      <c r="R489" s="834"/>
      <c r="S489" s="838"/>
      <c r="T489" s="837"/>
      <c r="U489" s="838"/>
      <c r="V489" s="838"/>
    </row>
    <row r="490" spans="2:26">
      <c r="B490" s="45" t="s">
        <v>25</v>
      </c>
      <c r="C490" s="46" t="s">
        <v>12</v>
      </c>
      <c r="D490" s="47">
        <v>70</v>
      </c>
      <c r="E490" s="46" t="s">
        <v>119</v>
      </c>
      <c r="F490" s="304"/>
      <c r="G490" s="834"/>
      <c r="H490" s="834"/>
      <c r="I490" s="835"/>
      <c r="J490" s="836"/>
      <c r="K490" s="837"/>
      <c r="L490" s="836"/>
      <c r="M490" s="836"/>
      <c r="N490" s="836"/>
      <c r="O490" s="834"/>
      <c r="P490" s="837"/>
      <c r="Q490" s="834"/>
      <c r="R490" s="834"/>
      <c r="S490" s="838"/>
      <c r="T490" s="837"/>
      <c r="U490" s="838"/>
      <c r="V490" s="838"/>
    </row>
    <row r="491" spans="2:26">
      <c r="B491" s="45" t="s">
        <v>25</v>
      </c>
      <c r="C491" s="46" t="s">
        <v>12</v>
      </c>
      <c r="D491" s="47">
        <v>70</v>
      </c>
      <c r="E491" s="46" t="s">
        <v>34</v>
      </c>
      <c r="F491" s="304"/>
      <c r="G491" s="834"/>
      <c r="H491" s="834"/>
      <c r="I491" s="835"/>
      <c r="J491" s="836"/>
      <c r="K491" s="837"/>
      <c r="L491" s="836"/>
      <c r="M491" s="836"/>
      <c r="N491" s="836"/>
      <c r="O491" s="834"/>
      <c r="P491" s="837"/>
      <c r="Q491" s="834"/>
      <c r="R491" s="834"/>
      <c r="S491" s="838"/>
      <c r="T491" s="837"/>
      <c r="U491" s="838"/>
      <c r="V491" s="838"/>
    </row>
    <row r="492" spans="2:26" ht="15.6">
      <c r="B492" s="54" t="s">
        <v>25</v>
      </c>
      <c r="C492" s="55" t="s">
        <v>12</v>
      </c>
      <c r="D492" s="56" t="s">
        <v>130</v>
      </c>
      <c r="E492" s="57" t="s">
        <v>121</v>
      </c>
      <c r="F492" s="307"/>
      <c r="G492" s="839"/>
      <c r="H492" s="839"/>
      <c r="I492" s="840"/>
      <c r="J492" s="841"/>
      <c r="K492" s="842"/>
      <c r="L492" s="841"/>
      <c r="M492" s="841"/>
      <c r="N492" s="841"/>
      <c r="O492" s="839"/>
      <c r="P492" s="842"/>
      <c r="Q492" s="839"/>
      <c r="R492" s="839"/>
      <c r="S492" s="308"/>
      <c r="T492" s="842"/>
      <c r="U492" s="308"/>
      <c r="V492" s="308"/>
      <c r="X492" s="66"/>
      <c r="Z492" s="66"/>
    </row>
    <row r="493" spans="2:26">
      <c r="B493" s="45" t="s">
        <v>25</v>
      </c>
      <c r="C493" s="46" t="s">
        <v>12</v>
      </c>
      <c r="D493" s="47">
        <v>80</v>
      </c>
      <c r="E493" s="46" t="s">
        <v>31</v>
      </c>
      <c r="F493" s="304"/>
      <c r="G493" s="834"/>
      <c r="H493" s="834"/>
      <c r="I493" s="835"/>
      <c r="J493" s="836"/>
      <c r="K493" s="837"/>
      <c r="L493" s="836"/>
      <c r="M493" s="836"/>
      <c r="N493" s="836"/>
      <c r="O493" s="834"/>
      <c r="P493" s="837"/>
      <c r="Q493" s="834"/>
      <c r="R493" s="834"/>
      <c r="S493" s="838"/>
      <c r="T493" s="837"/>
      <c r="U493" s="838"/>
      <c r="V493" s="838"/>
    </row>
    <row r="494" spans="2:26">
      <c r="B494" s="45" t="s">
        <v>25</v>
      </c>
      <c r="C494" s="46" t="s">
        <v>12</v>
      </c>
      <c r="D494" s="47">
        <v>80</v>
      </c>
      <c r="E494" s="46" t="s">
        <v>118</v>
      </c>
      <c r="F494" s="304"/>
      <c r="G494" s="834"/>
      <c r="H494" s="834"/>
      <c r="I494" s="835"/>
      <c r="J494" s="836"/>
      <c r="K494" s="837"/>
      <c r="L494" s="836"/>
      <c r="M494" s="836"/>
      <c r="N494" s="836"/>
      <c r="O494" s="834"/>
      <c r="P494" s="837"/>
      <c r="Q494" s="834"/>
      <c r="R494" s="834"/>
      <c r="S494" s="838"/>
      <c r="T494" s="837"/>
      <c r="U494" s="838"/>
      <c r="V494" s="838"/>
    </row>
    <row r="495" spans="2:26">
      <c r="B495" s="45" t="s">
        <v>25</v>
      </c>
      <c r="C495" s="46" t="s">
        <v>12</v>
      </c>
      <c r="D495" s="47">
        <v>80</v>
      </c>
      <c r="E495" s="46" t="s">
        <v>119</v>
      </c>
      <c r="F495" s="304"/>
      <c r="G495" s="834"/>
      <c r="H495" s="834"/>
      <c r="I495" s="835"/>
      <c r="J495" s="836"/>
      <c r="K495" s="837"/>
      <c r="L495" s="836"/>
      <c r="M495" s="836"/>
      <c r="N495" s="836"/>
      <c r="O495" s="834"/>
      <c r="P495" s="837"/>
      <c r="Q495" s="834"/>
      <c r="R495" s="834"/>
      <c r="S495" s="838"/>
      <c r="T495" s="837"/>
      <c r="U495" s="838"/>
      <c r="V495" s="838"/>
    </row>
    <row r="496" spans="2:26">
      <c r="B496" s="45" t="s">
        <v>25</v>
      </c>
      <c r="C496" s="46" t="s">
        <v>12</v>
      </c>
      <c r="D496" s="47">
        <v>80</v>
      </c>
      <c r="E496" s="46" t="s">
        <v>34</v>
      </c>
      <c r="F496" s="304"/>
      <c r="G496" s="834"/>
      <c r="H496" s="834"/>
      <c r="I496" s="835"/>
      <c r="J496" s="836"/>
      <c r="K496" s="837"/>
      <c r="L496" s="836"/>
      <c r="M496" s="836"/>
      <c r="N496" s="836"/>
      <c r="O496" s="834"/>
      <c r="P496" s="837"/>
      <c r="Q496" s="834"/>
      <c r="R496" s="834"/>
      <c r="S496" s="838"/>
      <c r="T496" s="837"/>
      <c r="U496" s="838"/>
      <c r="V496" s="838"/>
    </row>
    <row r="497" spans="2:26" ht="15.6">
      <c r="B497" s="54" t="s">
        <v>25</v>
      </c>
      <c r="C497" s="55" t="s">
        <v>12</v>
      </c>
      <c r="D497" s="56" t="s">
        <v>120</v>
      </c>
      <c r="E497" s="57" t="s">
        <v>121</v>
      </c>
      <c r="F497" s="307"/>
      <c r="G497" s="839"/>
      <c r="H497" s="839"/>
      <c r="I497" s="840"/>
      <c r="J497" s="841"/>
      <c r="K497" s="842"/>
      <c r="L497" s="841"/>
      <c r="M497" s="841"/>
      <c r="N497" s="841"/>
      <c r="O497" s="839"/>
      <c r="P497" s="842"/>
      <c r="Q497" s="839"/>
      <c r="R497" s="839"/>
      <c r="S497" s="308"/>
      <c r="T497" s="842"/>
      <c r="U497" s="308"/>
      <c r="V497" s="308"/>
      <c r="X497" s="66"/>
      <c r="Z497" s="66"/>
    </row>
    <row r="498" spans="2:26">
      <c r="B498" s="45" t="s">
        <v>25</v>
      </c>
      <c r="C498" s="46" t="s">
        <v>12</v>
      </c>
      <c r="D498" s="47">
        <v>90</v>
      </c>
      <c r="E498" s="46" t="s">
        <v>31</v>
      </c>
      <c r="F498" s="304">
        <v>29</v>
      </c>
      <c r="G498" s="834">
        <v>46446</v>
      </c>
      <c r="H498" s="834">
        <v>33081</v>
      </c>
      <c r="I498" s="835">
        <v>6.6191079689211021E-3</v>
      </c>
      <c r="J498" s="836">
        <v>95.28778076171875</v>
      </c>
      <c r="K498" s="837">
        <v>0.29884493350982672</v>
      </c>
      <c r="L498" s="836">
        <v>94.764900207519531</v>
      </c>
      <c r="M498" s="836">
        <v>95.916618347167969</v>
      </c>
      <c r="N498" s="836">
        <v>16.78483772277832</v>
      </c>
      <c r="O498" s="834">
        <v>112</v>
      </c>
      <c r="P498" s="837">
        <v>0.59063035249710083</v>
      </c>
      <c r="Q498" s="834">
        <v>111</v>
      </c>
      <c r="R498" s="834">
        <v>113</v>
      </c>
      <c r="S498" s="838">
        <v>0.41996917128562927</v>
      </c>
      <c r="T498" s="837">
        <v>9.2206532135605812E-3</v>
      </c>
      <c r="U498" s="838">
        <v>0.40076154470443731</v>
      </c>
      <c r="V498" s="838">
        <v>0.43784734606742859</v>
      </c>
    </row>
    <row r="499" spans="2:26">
      <c r="B499" s="45" t="s">
        <v>25</v>
      </c>
      <c r="C499" s="46" t="s">
        <v>12</v>
      </c>
      <c r="D499" s="47">
        <v>90</v>
      </c>
      <c r="E499" s="46" t="s">
        <v>118</v>
      </c>
      <c r="F499" s="304">
        <v>29</v>
      </c>
      <c r="G499" s="834">
        <v>1740</v>
      </c>
      <c r="H499" s="834">
        <v>1339</v>
      </c>
      <c r="I499" s="835">
        <v>2.6791771687964891E-4</v>
      </c>
      <c r="J499" s="836">
        <v>87.517547607421875</v>
      </c>
      <c r="K499" s="837">
        <v>1.141493558883667</v>
      </c>
      <c r="L499" s="836">
        <v>85.361396789550781</v>
      </c>
      <c r="M499" s="836">
        <v>89.42901611328125</v>
      </c>
      <c r="N499" s="836">
        <v>13.795052528381349</v>
      </c>
      <c r="O499" s="834">
        <v>100</v>
      </c>
      <c r="P499" s="837">
        <v>1.996276378631592</v>
      </c>
      <c r="Q499" s="834">
        <v>96</v>
      </c>
      <c r="R499" s="834">
        <v>103</v>
      </c>
      <c r="S499" s="838">
        <v>0.59970128536224365</v>
      </c>
      <c r="T499" s="837">
        <v>3.8107145577669137E-2</v>
      </c>
      <c r="U499" s="838">
        <v>0.52362352609634399</v>
      </c>
      <c r="V499" s="838">
        <v>0.67046433687210083</v>
      </c>
    </row>
    <row r="500" spans="2:26">
      <c r="B500" s="45" t="s">
        <v>25</v>
      </c>
      <c r="C500" s="46" t="s">
        <v>12</v>
      </c>
      <c r="D500" s="47">
        <v>90</v>
      </c>
      <c r="E500" s="46" t="s">
        <v>119</v>
      </c>
      <c r="F500" s="304">
        <v>29</v>
      </c>
      <c r="G500" s="834">
        <v>1453</v>
      </c>
      <c r="H500" s="834">
        <v>1283</v>
      </c>
      <c r="I500" s="835">
        <v>2.5671279270346161E-4</v>
      </c>
      <c r="J500" s="836">
        <v>87.728759765625</v>
      </c>
      <c r="K500" s="837">
        <v>0.61089813709259033</v>
      </c>
      <c r="L500" s="836">
        <v>86.6187744140625</v>
      </c>
      <c r="M500" s="836">
        <v>88.885665893554688</v>
      </c>
      <c r="N500" s="836">
        <v>7.7989950180053711</v>
      </c>
      <c r="O500" s="834">
        <v>93</v>
      </c>
      <c r="P500" s="837">
        <v>0.47710785269737238</v>
      </c>
      <c r="Q500" s="834">
        <v>92</v>
      </c>
      <c r="R500" s="834">
        <v>94</v>
      </c>
      <c r="S500" s="838">
        <v>0.61340606212615967</v>
      </c>
      <c r="T500" s="837">
        <v>3.990752249956131E-2</v>
      </c>
      <c r="U500" s="838">
        <v>0.54426336288452148</v>
      </c>
      <c r="V500" s="838">
        <v>0.69701516628265381</v>
      </c>
    </row>
    <row r="501" spans="2:26">
      <c r="B501" s="45" t="s">
        <v>25</v>
      </c>
      <c r="C501" s="46" t="s">
        <v>12</v>
      </c>
      <c r="D501" s="47">
        <v>90</v>
      </c>
      <c r="E501" s="46" t="s">
        <v>34</v>
      </c>
      <c r="F501" s="304">
        <v>29</v>
      </c>
      <c r="G501" s="834">
        <v>1292</v>
      </c>
      <c r="H501" s="834">
        <v>527</v>
      </c>
      <c r="I501" s="835">
        <v>1.054463266894208E-4</v>
      </c>
      <c r="J501" s="836">
        <v>90.939277648925781</v>
      </c>
      <c r="K501" s="837">
        <v>2.9356510639190669</v>
      </c>
      <c r="L501" s="836">
        <v>84.775497436523438</v>
      </c>
      <c r="M501" s="836">
        <v>97.260505676269531</v>
      </c>
      <c r="N501" s="836">
        <v>19.319351196289059</v>
      </c>
      <c r="O501" s="834">
        <v>110</v>
      </c>
      <c r="P501" s="837">
        <v>4.4668173789978027</v>
      </c>
      <c r="Q501" s="834">
        <v>101</v>
      </c>
      <c r="R501" s="834">
        <v>117</v>
      </c>
      <c r="S501" s="838">
        <v>0.52751421928405762</v>
      </c>
      <c r="T501" s="837">
        <v>7.5911037623882294E-2</v>
      </c>
      <c r="U501" s="838">
        <v>0.37478262186050421</v>
      </c>
      <c r="V501" s="838">
        <v>0.6781609058380127</v>
      </c>
    </row>
    <row r="502" spans="2:26" ht="15.6">
      <c r="B502" s="54" t="s">
        <v>25</v>
      </c>
      <c r="C502" s="55" t="s">
        <v>12</v>
      </c>
      <c r="D502" s="56" t="s">
        <v>122</v>
      </c>
      <c r="E502" s="57" t="s">
        <v>121</v>
      </c>
      <c r="F502" s="307">
        <v>29</v>
      </c>
      <c r="G502" s="839">
        <v>50931</v>
      </c>
      <c r="H502" s="839">
        <v>36230</v>
      </c>
      <c r="I502" s="840">
        <v>7.2491846289973287E-3</v>
      </c>
      <c r="J502" s="841">
        <v>94.669662475585938</v>
      </c>
      <c r="K502" s="842">
        <v>0.28417524695396418</v>
      </c>
      <c r="L502" s="841">
        <v>94.191741943359375</v>
      </c>
      <c r="M502" s="841">
        <v>95.263954162597656</v>
      </c>
      <c r="N502" s="841">
        <v>16.613481521606449</v>
      </c>
      <c r="O502" s="839">
        <v>111</v>
      </c>
      <c r="P502" s="842">
        <v>0.60298669338226318</v>
      </c>
      <c r="Q502" s="839">
        <v>110</v>
      </c>
      <c r="R502" s="839">
        <v>112</v>
      </c>
      <c r="S502" s="308">
        <v>0.43502622842788702</v>
      </c>
      <c r="T502" s="842">
        <v>8.6056319996714592E-3</v>
      </c>
      <c r="U502" s="308">
        <v>0.41735604405403143</v>
      </c>
      <c r="V502" s="308">
        <v>0.45107167959213262</v>
      </c>
      <c r="X502" s="66"/>
      <c r="Z502" s="66"/>
    </row>
    <row r="503" spans="2:26">
      <c r="B503" s="45" t="s">
        <v>25</v>
      </c>
      <c r="C503" s="46" t="s">
        <v>12</v>
      </c>
      <c r="D503" s="47">
        <v>100</v>
      </c>
      <c r="E503" s="46" t="s">
        <v>31</v>
      </c>
      <c r="F503" s="304"/>
      <c r="G503" s="834"/>
      <c r="H503" s="834"/>
      <c r="I503" s="835"/>
      <c r="J503" s="836"/>
      <c r="K503" s="837"/>
      <c r="L503" s="836"/>
      <c r="M503" s="836"/>
      <c r="N503" s="836"/>
      <c r="O503" s="834"/>
      <c r="P503" s="837"/>
      <c r="Q503" s="834"/>
      <c r="R503" s="834"/>
      <c r="S503" s="838"/>
      <c r="T503" s="837"/>
      <c r="U503" s="838"/>
      <c r="V503" s="838"/>
    </row>
    <row r="504" spans="2:26">
      <c r="B504" s="45" t="s">
        <v>25</v>
      </c>
      <c r="C504" s="46" t="s">
        <v>12</v>
      </c>
      <c r="D504" s="47">
        <v>100</v>
      </c>
      <c r="E504" s="46" t="s">
        <v>118</v>
      </c>
      <c r="F504" s="304"/>
      <c r="G504" s="834"/>
      <c r="H504" s="834"/>
      <c r="I504" s="835"/>
      <c r="J504" s="836"/>
      <c r="K504" s="837"/>
      <c r="L504" s="836"/>
      <c r="M504" s="836"/>
      <c r="N504" s="836"/>
      <c r="O504" s="834"/>
      <c r="P504" s="837"/>
      <c r="Q504" s="834"/>
      <c r="R504" s="834"/>
      <c r="S504" s="838"/>
      <c r="T504" s="837"/>
      <c r="U504" s="838"/>
      <c r="V504" s="838"/>
    </row>
    <row r="505" spans="2:26">
      <c r="B505" s="45" t="s">
        <v>25</v>
      </c>
      <c r="C505" s="46" t="s">
        <v>12</v>
      </c>
      <c r="D505" s="47">
        <v>100</v>
      </c>
      <c r="E505" s="46" t="s">
        <v>119</v>
      </c>
      <c r="F505" s="304"/>
      <c r="G505" s="834"/>
      <c r="H505" s="834"/>
      <c r="I505" s="835"/>
      <c r="J505" s="836"/>
      <c r="K505" s="837"/>
      <c r="L505" s="836"/>
      <c r="M505" s="836"/>
      <c r="N505" s="836"/>
      <c r="O505" s="834"/>
      <c r="P505" s="837"/>
      <c r="Q505" s="834"/>
      <c r="R505" s="834"/>
      <c r="S505" s="838"/>
      <c r="T505" s="837"/>
      <c r="U505" s="838"/>
      <c r="V505" s="838"/>
    </row>
    <row r="506" spans="2:26">
      <c r="B506" s="45" t="s">
        <v>25</v>
      </c>
      <c r="C506" s="46" t="s">
        <v>12</v>
      </c>
      <c r="D506" s="47">
        <v>100</v>
      </c>
      <c r="E506" s="46" t="s">
        <v>34</v>
      </c>
      <c r="F506" s="304"/>
      <c r="G506" s="834"/>
      <c r="H506" s="834"/>
      <c r="I506" s="835"/>
      <c r="J506" s="836"/>
      <c r="K506" s="837"/>
      <c r="L506" s="836"/>
      <c r="M506" s="836"/>
      <c r="N506" s="836"/>
      <c r="O506" s="834"/>
      <c r="P506" s="837"/>
      <c r="Q506" s="834"/>
      <c r="R506" s="834"/>
      <c r="S506" s="838"/>
      <c r="T506" s="837"/>
      <c r="U506" s="838"/>
      <c r="V506" s="838"/>
    </row>
    <row r="507" spans="2:26" ht="15.6">
      <c r="B507" s="54" t="s">
        <v>25</v>
      </c>
      <c r="C507" s="55" t="s">
        <v>12</v>
      </c>
      <c r="D507" s="56" t="s">
        <v>123</v>
      </c>
      <c r="E507" s="57" t="s">
        <v>121</v>
      </c>
      <c r="F507" s="307"/>
      <c r="G507" s="839"/>
      <c r="H507" s="839"/>
      <c r="I507" s="840"/>
      <c r="J507" s="841"/>
      <c r="K507" s="842"/>
      <c r="L507" s="841"/>
      <c r="M507" s="841"/>
      <c r="N507" s="841"/>
      <c r="O507" s="839"/>
      <c r="P507" s="842"/>
      <c r="Q507" s="839"/>
      <c r="R507" s="839"/>
      <c r="S507" s="308"/>
      <c r="T507" s="842"/>
      <c r="U507" s="308"/>
      <c r="V507" s="308"/>
      <c r="X507" s="66"/>
      <c r="Z507" s="66"/>
    </row>
    <row r="508" spans="2:26" ht="15.6">
      <c r="B508" s="54" t="s">
        <v>25</v>
      </c>
      <c r="C508" s="55" t="s">
        <v>12</v>
      </c>
      <c r="D508" s="67" t="s">
        <v>127</v>
      </c>
      <c r="E508" s="68" t="s">
        <v>31</v>
      </c>
      <c r="F508" s="307">
        <v>29</v>
      </c>
      <c r="G508" s="839">
        <v>46446</v>
      </c>
      <c r="H508" s="839">
        <v>33081</v>
      </c>
      <c r="I508" s="840">
        <v>6.6191079689211021E-3</v>
      </c>
      <c r="J508" s="841">
        <v>95.28778076171875</v>
      </c>
      <c r="K508" s="842">
        <v>0.29884493350982672</v>
      </c>
      <c r="L508" s="841">
        <v>94.764900207519531</v>
      </c>
      <c r="M508" s="841">
        <v>95.916618347167969</v>
      </c>
      <c r="N508" s="841">
        <v>16.78483772277832</v>
      </c>
      <c r="O508" s="839">
        <v>112</v>
      </c>
      <c r="P508" s="842">
        <v>0.59063035249710083</v>
      </c>
      <c r="Q508" s="839">
        <v>111</v>
      </c>
      <c r="R508" s="839">
        <v>113</v>
      </c>
      <c r="S508" s="308">
        <v>0.41996917128562927</v>
      </c>
      <c r="T508" s="842">
        <v>9.2206532135605812E-3</v>
      </c>
      <c r="U508" s="308">
        <v>0.40076154470443731</v>
      </c>
      <c r="V508" s="308">
        <v>0.43784734606742859</v>
      </c>
      <c r="X508" s="66"/>
      <c r="Z508" s="66"/>
    </row>
    <row r="509" spans="2:26" ht="15.6">
      <c r="B509" s="54" t="s">
        <v>25</v>
      </c>
      <c r="C509" s="55" t="s">
        <v>12</v>
      </c>
      <c r="D509" s="67" t="s">
        <v>127</v>
      </c>
      <c r="E509" s="68" t="s">
        <v>118</v>
      </c>
      <c r="F509" s="307">
        <v>29</v>
      </c>
      <c r="G509" s="839">
        <v>1740</v>
      </c>
      <c r="H509" s="839">
        <v>1339</v>
      </c>
      <c r="I509" s="840">
        <v>2.6791771687964891E-4</v>
      </c>
      <c r="J509" s="841">
        <v>87.517547607421875</v>
      </c>
      <c r="K509" s="842">
        <v>1.141493558883667</v>
      </c>
      <c r="L509" s="841">
        <v>85.361396789550781</v>
      </c>
      <c r="M509" s="841">
        <v>89.42901611328125</v>
      </c>
      <c r="N509" s="841">
        <v>13.795052528381349</v>
      </c>
      <c r="O509" s="839">
        <v>100</v>
      </c>
      <c r="P509" s="842">
        <v>1.996276378631592</v>
      </c>
      <c r="Q509" s="839">
        <v>96</v>
      </c>
      <c r="R509" s="839">
        <v>103</v>
      </c>
      <c r="S509" s="308">
        <v>0.59970128536224365</v>
      </c>
      <c r="T509" s="842">
        <v>3.8107145577669137E-2</v>
      </c>
      <c r="U509" s="308">
        <v>0.52362352609634399</v>
      </c>
      <c r="V509" s="308">
        <v>0.67046433687210083</v>
      </c>
      <c r="X509" s="66"/>
      <c r="Z509" s="66"/>
    </row>
    <row r="510" spans="2:26" ht="15.6">
      <c r="B510" s="54" t="s">
        <v>25</v>
      </c>
      <c r="C510" s="55" t="s">
        <v>12</v>
      </c>
      <c r="D510" s="67" t="s">
        <v>127</v>
      </c>
      <c r="E510" s="68" t="s">
        <v>119</v>
      </c>
      <c r="F510" s="307">
        <v>29</v>
      </c>
      <c r="G510" s="839">
        <v>1453</v>
      </c>
      <c r="H510" s="839">
        <v>1283</v>
      </c>
      <c r="I510" s="840">
        <v>2.5671279270346161E-4</v>
      </c>
      <c r="J510" s="841">
        <v>87.728759765625</v>
      </c>
      <c r="K510" s="842">
        <v>0.61089813709259033</v>
      </c>
      <c r="L510" s="841">
        <v>86.6187744140625</v>
      </c>
      <c r="M510" s="841">
        <v>88.885665893554688</v>
      </c>
      <c r="N510" s="841">
        <v>7.7989950180053711</v>
      </c>
      <c r="O510" s="839">
        <v>93</v>
      </c>
      <c r="P510" s="842">
        <v>0.47710785269737238</v>
      </c>
      <c r="Q510" s="839">
        <v>92</v>
      </c>
      <c r="R510" s="839">
        <v>94</v>
      </c>
      <c r="S510" s="308">
        <v>0.61340606212615967</v>
      </c>
      <c r="T510" s="842">
        <v>3.990752249956131E-2</v>
      </c>
      <c r="U510" s="308">
        <v>0.54426336288452148</v>
      </c>
      <c r="V510" s="308">
        <v>0.69701516628265381</v>
      </c>
      <c r="X510" s="66"/>
      <c r="Z510" s="66"/>
    </row>
    <row r="511" spans="2:26" ht="15.6">
      <c r="B511" s="54" t="s">
        <v>25</v>
      </c>
      <c r="C511" s="55" t="s">
        <v>12</v>
      </c>
      <c r="D511" s="67" t="s">
        <v>127</v>
      </c>
      <c r="E511" s="68" t="s">
        <v>34</v>
      </c>
      <c r="F511" s="307">
        <v>29</v>
      </c>
      <c r="G511" s="839">
        <v>1292</v>
      </c>
      <c r="H511" s="839">
        <v>527</v>
      </c>
      <c r="I511" s="840">
        <v>1.054463266894208E-4</v>
      </c>
      <c r="J511" s="841">
        <v>90.939277648925781</v>
      </c>
      <c r="K511" s="842">
        <v>2.9356510639190669</v>
      </c>
      <c r="L511" s="841">
        <v>84.775497436523438</v>
      </c>
      <c r="M511" s="841">
        <v>97.260505676269531</v>
      </c>
      <c r="N511" s="841">
        <v>19.319351196289059</v>
      </c>
      <c r="O511" s="839">
        <v>110</v>
      </c>
      <c r="P511" s="842">
        <v>4.4668173789978027</v>
      </c>
      <c r="Q511" s="839">
        <v>101</v>
      </c>
      <c r="R511" s="839">
        <v>117</v>
      </c>
      <c r="S511" s="308">
        <v>0.52751421928405762</v>
      </c>
      <c r="T511" s="842">
        <v>7.5911037623882294E-2</v>
      </c>
      <c r="U511" s="308">
        <v>0.37478262186050421</v>
      </c>
      <c r="V511" s="308">
        <v>0.6781609058380127</v>
      </c>
      <c r="X511" s="66"/>
      <c r="Z511" s="66"/>
    </row>
    <row r="512" spans="2:26" ht="15.6">
      <c r="B512" s="76" t="s">
        <v>25</v>
      </c>
      <c r="C512" s="77" t="s">
        <v>131</v>
      </c>
      <c r="D512" s="78" t="s">
        <v>127</v>
      </c>
      <c r="E512" s="79" t="s">
        <v>121</v>
      </c>
      <c r="F512" s="315">
        <v>29</v>
      </c>
      <c r="G512" s="848">
        <v>50931</v>
      </c>
      <c r="H512" s="848">
        <v>36230</v>
      </c>
      <c r="I512" s="849">
        <v>7.2491846289973287E-3</v>
      </c>
      <c r="J512" s="846">
        <v>94.669662475585938</v>
      </c>
      <c r="K512" s="850">
        <v>0.28417524695396418</v>
      </c>
      <c r="L512" s="846">
        <v>94.191741943359375</v>
      </c>
      <c r="M512" s="846">
        <v>95.263954162597656</v>
      </c>
      <c r="N512" s="846">
        <v>16.613481521606449</v>
      </c>
      <c r="O512" s="848">
        <v>111</v>
      </c>
      <c r="P512" s="850">
        <v>0.60298669338226318</v>
      </c>
      <c r="Q512" s="848">
        <v>110</v>
      </c>
      <c r="R512" s="848">
        <v>112</v>
      </c>
      <c r="S512" s="318">
        <v>0.43502622842788702</v>
      </c>
      <c r="T512" s="850">
        <v>8.6056319996714592E-3</v>
      </c>
      <c r="U512" s="318">
        <v>0.41735604405403143</v>
      </c>
      <c r="V512" s="318">
        <v>0.45107167959213262</v>
      </c>
      <c r="X512" s="66"/>
      <c r="Z512" s="66"/>
    </row>
    <row r="513" spans="2:26">
      <c r="B513" s="45" t="s">
        <v>25</v>
      </c>
      <c r="C513" s="46" t="s">
        <v>10</v>
      </c>
      <c r="D513" s="47">
        <v>30</v>
      </c>
      <c r="E513" s="46" t="s">
        <v>31</v>
      </c>
      <c r="F513" s="304">
        <v>19</v>
      </c>
      <c r="G513" s="834">
        <v>39207</v>
      </c>
      <c r="H513" s="834">
        <v>27707</v>
      </c>
      <c r="I513" s="835">
        <v>7.2377130472602346E-3</v>
      </c>
      <c r="J513" s="836">
        <v>36.998771667480469</v>
      </c>
      <c r="K513" s="837">
        <v>0.20110517740249631</v>
      </c>
      <c r="L513" s="836">
        <v>36.598407745361328</v>
      </c>
      <c r="M513" s="836">
        <v>37.382537841796882</v>
      </c>
      <c r="N513" s="836">
        <v>11.12283897399902</v>
      </c>
      <c r="O513" s="834">
        <v>48</v>
      </c>
      <c r="P513" s="837">
        <v>0.48489105701446528</v>
      </c>
      <c r="Q513" s="834">
        <v>47</v>
      </c>
      <c r="R513" s="834">
        <v>48</v>
      </c>
      <c r="S513" s="838">
        <v>0.27004006505012512</v>
      </c>
      <c r="T513" s="837">
        <v>7.5594000518321991E-3</v>
      </c>
      <c r="U513" s="838">
        <v>0.25754973292350769</v>
      </c>
      <c r="V513" s="838">
        <v>0.28609499335289001</v>
      </c>
    </row>
    <row r="514" spans="2:26">
      <c r="B514" s="45" t="s">
        <v>25</v>
      </c>
      <c r="C514" s="46" t="s">
        <v>10</v>
      </c>
      <c r="D514" s="47">
        <v>30</v>
      </c>
      <c r="E514" s="46" t="s">
        <v>118</v>
      </c>
      <c r="F514" s="304">
        <v>19</v>
      </c>
      <c r="G514" s="834">
        <v>11882</v>
      </c>
      <c r="H514" s="834">
        <v>7252</v>
      </c>
      <c r="I514" s="835">
        <v>1.89439119799971E-3</v>
      </c>
      <c r="J514" s="836">
        <v>38.145889282226563</v>
      </c>
      <c r="K514" s="837">
        <v>0.3745688796043396</v>
      </c>
      <c r="L514" s="836">
        <v>37.401325225830078</v>
      </c>
      <c r="M514" s="836">
        <v>38.991790771484382</v>
      </c>
      <c r="N514" s="836">
        <v>10.29605674743652</v>
      </c>
      <c r="O514" s="834">
        <v>48</v>
      </c>
      <c r="P514" s="837">
        <v>0.68302738666534424</v>
      </c>
      <c r="Q514" s="834">
        <v>47</v>
      </c>
      <c r="R514" s="834">
        <v>50</v>
      </c>
      <c r="S514" s="838">
        <v>0.21800883114337921</v>
      </c>
      <c r="T514" s="837">
        <v>1.425634417682886E-2</v>
      </c>
      <c r="U514" s="838">
        <v>0.18557155132293701</v>
      </c>
      <c r="V514" s="838">
        <v>0.24511989951133731</v>
      </c>
    </row>
    <row r="515" spans="2:26">
      <c r="B515" s="45" t="s">
        <v>25</v>
      </c>
      <c r="C515" s="46" t="s">
        <v>10</v>
      </c>
      <c r="D515" s="47">
        <v>30</v>
      </c>
      <c r="E515" s="46" t="s">
        <v>119</v>
      </c>
      <c r="F515" s="304">
        <v>19</v>
      </c>
      <c r="G515" s="834">
        <v>1381</v>
      </c>
      <c r="H515" s="834">
        <v>1116</v>
      </c>
      <c r="I515" s="835">
        <v>2.9152516115271649E-4</v>
      </c>
      <c r="J515" s="836">
        <v>31.087814331054691</v>
      </c>
      <c r="K515" s="837">
        <v>0.89913439750671387</v>
      </c>
      <c r="L515" s="836">
        <v>29.348171234130859</v>
      </c>
      <c r="M515" s="836">
        <v>32.895832061767578</v>
      </c>
      <c r="N515" s="836">
        <v>10.53222560882568</v>
      </c>
      <c r="O515" s="834">
        <v>42</v>
      </c>
      <c r="P515" s="837">
        <v>1.4834916591644289</v>
      </c>
      <c r="Q515" s="834">
        <v>39</v>
      </c>
      <c r="R515" s="834">
        <v>45</v>
      </c>
      <c r="S515" s="838">
        <v>0.49014335870742798</v>
      </c>
      <c r="T515" s="837">
        <v>4.4610649347305298E-2</v>
      </c>
      <c r="U515" s="838">
        <v>0.40297028422355652</v>
      </c>
      <c r="V515" s="838">
        <v>0.57275134325027466</v>
      </c>
    </row>
    <row r="516" spans="2:26">
      <c r="B516" s="45" t="s">
        <v>25</v>
      </c>
      <c r="C516" s="46" t="s">
        <v>10</v>
      </c>
      <c r="D516" s="47">
        <v>30</v>
      </c>
      <c r="E516" s="46" t="s">
        <v>34</v>
      </c>
      <c r="F516" s="304">
        <v>19</v>
      </c>
      <c r="G516" s="834">
        <v>3290</v>
      </c>
      <c r="H516" s="834">
        <v>2177</v>
      </c>
      <c r="I516" s="835">
        <v>5.6868306830480512E-4</v>
      </c>
      <c r="J516" s="836">
        <v>32.647220611572273</v>
      </c>
      <c r="K516" s="837">
        <v>0.75930017232894897</v>
      </c>
      <c r="L516" s="836">
        <v>31.14872932434082</v>
      </c>
      <c r="M516" s="836">
        <v>34.170028686523438</v>
      </c>
      <c r="N516" s="836">
        <v>10.890380859375</v>
      </c>
      <c r="O516" s="834">
        <v>43</v>
      </c>
      <c r="P516" s="837">
        <v>1.5854156017303469</v>
      </c>
      <c r="Q516" s="834">
        <v>41</v>
      </c>
      <c r="R516" s="834">
        <v>47</v>
      </c>
      <c r="S516" s="838">
        <v>0.4745061993598938</v>
      </c>
      <c r="T516" s="837">
        <v>3.5008661448955543E-2</v>
      </c>
      <c r="U516" s="838">
        <v>0.4017471969127655</v>
      </c>
      <c r="V516" s="838">
        <v>0.54413330554962158</v>
      </c>
    </row>
    <row r="517" spans="2:26" ht="15.6">
      <c r="B517" s="54" t="s">
        <v>25</v>
      </c>
      <c r="C517" s="55" t="s">
        <v>10</v>
      </c>
      <c r="D517" s="56" t="s">
        <v>132</v>
      </c>
      <c r="E517" s="57" t="s">
        <v>121</v>
      </c>
      <c r="F517" s="307">
        <v>19</v>
      </c>
      <c r="G517" s="839">
        <v>55760</v>
      </c>
      <c r="H517" s="839">
        <v>38252</v>
      </c>
      <c r="I517" s="840">
        <v>9.9923121845117875E-3</v>
      </c>
      <c r="J517" s="841">
        <v>36.796142578125</v>
      </c>
      <c r="K517" s="864">
        <v>0.1682337820529938</v>
      </c>
      <c r="L517" s="841">
        <v>36.492942810058587</v>
      </c>
      <c r="M517" s="841">
        <v>37.132095336914063</v>
      </c>
      <c r="N517" s="841">
        <v>11.04542064666748</v>
      </c>
      <c r="O517" s="839">
        <v>48</v>
      </c>
      <c r="P517" s="864">
        <v>0.50062775611877441</v>
      </c>
      <c r="Q517" s="839">
        <v>47</v>
      </c>
      <c r="R517" s="839">
        <v>48</v>
      </c>
      <c r="S517" s="308">
        <v>0.27823382616043091</v>
      </c>
      <c r="T517" s="864">
        <v>6.2325210310518742E-3</v>
      </c>
      <c r="U517" s="308">
        <v>0.26551139354705811</v>
      </c>
      <c r="V517" s="308">
        <v>0.2900906503200531</v>
      </c>
      <c r="X517" s="66"/>
      <c r="Z517" s="66"/>
    </row>
    <row r="518" spans="2:26">
      <c r="B518" s="45" t="s">
        <v>25</v>
      </c>
      <c r="C518" s="46" t="s">
        <v>10</v>
      </c>
      <c r="D518" s="47">
        <v>50</v>
      </c>
      <c r="E518" s="46" t="s">
        <v>31</v>
      </c>
      <c r="F518" s="304">
        <v>20</v>
      </c>
      <c r="G518" s="834">
        <v>75940</v>
      </c>
      <c r="H518" s="834">
        <v>48693</v>
      </c>
      <c r="I518" s="835">
        <v>1.2083757184243959E-2</v>
      </c>
      <c r="J518" s="836">
        <v>47.616558074951172</v>
      </c>
      <c r="K518" s="837">
        <v>0.20134709775447851</v>
      </c>
      <c r="L518" s="836">
        <v>47.238998413085938</v>
      </c>
      <c r="M518" s="836">
        <v>48.090755462646477</v>
      </c>
      <c r="N518" s="836">
        <v>14.278172492980961</v>
      </c>
      <c r="O518" s="834">
        <v>61</v>
      </c>
      <c r="P518" s="837">
        <v>0.44788727164268488</v>
      </c>
      <c r="Q518" s="834">
        <v>60</v>
      </c>
      <c r="R518" s="834">
        <v>62</v>
      </c>
      <c r="S518" s="838">
        <v>0.63282197713851929</v>
      </c>
      <c r="T518" s="837">
        <v>6.6327136009931564E-3</v>
      </c>
      <c r="U518" s="838">
        <v>0.61887925863265991</v>
      </c>
      <c r="V518" s="838">
        <v>0.64540481567382813</v>
      </c>
    </row>
    <row r="519" spans="2:26">
      <c r="B519" s="45" t="s">
        <v>25</v>
      </c>
      <c r="C519" s="46" t="s">
        <v>10</v>
      </c>
      <c r="D519" s="47">
        <v>50</v>
      </c>
      <c r="E519" s="46" t="s">
        <v>118</v>
      </c>
      <c r="F519" s="304">
        <v>20</v>
      </c>
      <c r="G519" s="834">
        <v>16527</v>
      </c>
      <c r="H519" s="834">
        <v>10385</v>
      </c>
      <c r="I519" s="835">
        <v>2.5771634052409579E-3</v>
      </c>
      <c r="J519" s="836">
        <v>50.695907592773438</v>
      </c>
      <c r="K519" s="837">
        <v>0.4155811071395874</v>
      </c>
      <c r="L519" s="836">
        <v>49.852859497070313</v>
      </c>
      <c r="M519" s="836">
        <v>51.503757476806641</v>
      </c>
      <c r="N519" s="836">
        <v>14.700173377990721</v>
      </c>
      <c r="O519" s="834">
        <v>66</v>
      </c>
      <c r="P519" s="837">
        <v>0.79220050573348999</v>
      </c>
      <c r="Q519" s="834">
        <v>65</v>
      </c>
      <c r="R519" s="834">
        <v>67</v>
      </c>
      <c r="S519" s="838">
        <v>0.52672123908996582</v>
      </c>
      <c r="T519" s="837">
        <v>1.527914125472307E-2</v>
      </c>
      <c r="U519" s="838">
        <v>0.5</v>
      </c>
      <c r="V519" s="838">
        <v>0.55572497844696045</v>
      </c>
    </row>
    <row r="520" spans="2:26">
      <c r="B520" s="45" t="s">
        <v>25</v>
      </c>
      <c r="C520" s="46" t="s">
        <v>10</v>
      </c>
      <c r="D520" s="47">
        <v>50</v>
      </c>
      <c r="E520" s="46" t="s">
        <v>119</v>
      </c>
      <c r="F520" s="304">
        <v>20</v>
      </c>
      <c r="G520" s="834">
        <v>1907</v>
      </c>
      <c r="H520" s="834">
        <v>1307</v>
      </c>
      <c r="I520" s="835">
        <v>3.243478794677972E-4</v>
      </c>
      <c r="J520" s="836">
        <v>41.664115905761719</v>
      </c>
      <c r="K520" s="837">
        <v>1.0937047004699709</v>
      </c>
      <c r="L520" s="836">
        <v>39.516708374023438</v>
      </c>
      <c r="M520" s="836">
        <v>43.838096618652337</v>
      </c>
      <c r="N520" s="836">
        <v>13.298513412475589</v>
      </c>
      <c r="O520" s="834">
        <v>55</v>
      </c>
      <c r="P520" s="837">
        <v>2.1591863632202148</v>
      </c>
      <c r="Q520" s="834">
        <v>51</v>
      </c>
      <c r="R520" s="834">
        <v>59</v>
      </c>
      <c r="S520" s="838">
        <v>0.778117835521698</v>
      </c>
      <c r="T520" s="837">
        <v>3.2684773206710822E-2</v>
      </c>
      <c r="U520" s="838">
        <v>0.71459519863128662</v>
      </c>
      <c r="V520" s="838">
        <v>0.83969956636428833</v>
      </c>
    </row>
    <row r="521" spans="2:26">
      <c r="B521" s="45" t="s">
        <v>25</v>
      </c>
      <c r="C521" s="46" t="s">
        <v>10</v>
      </c>
      <c r="D521" s="47">
        <v>50</v>
      </c>
      <c r="E521" s="46" t="s">
        <v>34</v>
      </c>
      <c r="F521" s="304">
        <v>20</v>
      </c>
      <c r="G521" s="834">
        <v>7745</v>
      </c>
      <c r="H521" s="834">
        <v>4297</v>
      </c>
      <c r="I521" s="835">
        <v>1.066352558248047E-3</v>
      </c>
      <c r="J521" s="836">
        <v>44.815685272216797</v>
      </c>
      <c r="K521" s="837">
        <v>0.5129055380821228</v>
      </c>
      <c r="L521" s="836">
        <v>43.973316192626953</v>
      </c>
      <c r="M521" s="836">
        <v>45.933364868164063</v>
      </c>
      <c r="N521" s="836">
        <v>11.59186935424805</v>
      </c>
      <c r="O521" s="834">
        <v>56</v>
      </c>
      <c r="P521" s="837">
        <v>0.96334844827651978</v>
      </c>
      <c r="Q521" s="834">
        <v>54</v>
      </c>
      <c r="R521" s="834">
        <v>58</v>
      </c>
      <c r="S521" s="838">
        <v>0.72818243503570557</v>
      </c>
      <c r="T521" s="837">
        <v>1.8917964771389961E-2</v>
      </c>
      <c r="U521" s="838">
        <v>0.68584716320037842</v>
      </c>
      <c r="V521" s="838">
        <v>0.7641715407371521</v>
      </c>
    </row>
    <row r="522" spans="2:26" ht="15.6">
      <c r="B522" s="54" t="s">
        <v>25</v>
      </c>
      <c r="C522" s="55" t="s">
        <v>10</v>
      </c>
      <c r="D522" s="56" t="s">
        <v>133</v>
      </c>
      <c r="E522" s="57" t="s">
        <v>121</v>
      </c>
      <c r="F522" s="307">
        <v>20</v>
      </c>
      <c r="G522" s="839">
        <v>102119</v>
      </c>
      <c r="H522" s="839">
        <v>64682</v>
      </c>
      <c r="I522" s="840">
        <v>1.6051621690528029E-2</v>
      </c>
      <c r="J522" s="841">
        <v>47.804615020751953</v>
      </c>
      <c r="K522" s="864">
        <v>0.1696411669254303</v>
      </c>
      <c r="L522" s="841">
        <v>47.511245727539063</v>
      </c>
      <c r="M522" s="841">
        <v>48.184928894042969</v>
      </c>
      <c r="N522" s="841">
        <v>14.261528015136721</v>
      </c>
      <c r="O522" s="839">
        <v>61</v>
      </c>
      <c r="P522" s="864">
        <v>0.50125467777252197</v>
      </c>
      <c r="Q522" s="839">
        <v>61</v>
      </c>
      <c r="R522" s="839">
        <v>62</v>
      </c>
      <c r="S522" s="308">
        <v>0.62505799531936646</v>
      </c>
      <c r="T522" s="864">
        <v>5.7918480597436428E-3</v>
      </c>
      <c r="U522" s="308">
        <v>0.61339110136032104</v>
      </c>
      <c r="V522" s="308">
        <v>0.63594514131546021</v>
      </c>
      <c r="X522" s="66"/>
      <c r="Z522" s="66"/>
    </row>
    <row r="523" spans="2:26">
      <c r="B523" s="45" t="s">
        <v>25</v>
      </c>
      <c r="C523" s="46" t="s">
        <v>10</v>
      </c>
      <c r="D523" s="47">
        <v>70</v>
      </c>
      <c r="E523" s="46" t="s">
        <v>31</v>
      </c>
      <c r="F523" s="304"/>
      <c r="G523" s="834"/>
      <c r="H523" s="834"/>
      <c r="I523" s="835"/>
      <c r="J523" s="836"/>
      <c r="K523" s="837"/>
      <c r="L523" s="836"/>
      <c r="M523" s="836"/>
      <c r="N523" s="836"/>
      <c r="O523" s="834"/>
      <c r="P523" s="837"/>
      <c r="Q523" s="834"/>
      <c r="R523" s="834"/>
      <c r="S523" s="838"/>
      <c r="T523" s="837"/>
      <c r="U523" s="838"/>
      <c r="V523" s="838"/>
    </row>
    <row r="524" spans="2:26">
      <c r="B524" s="45" t="s">
        <v>25</v>
      </c>
      <c r="C524" s="46" t="s">
        <v>10</v>
      </c>
      <c r="D524" s="47">
        <v>70</v>
      </c>
      <c r="E524" s="46" t="s">
        <v>118</v>
      </c>
      <c r="F524" s="304"/>
      <c r="G524" s="834"/>
      <c r="H524" s="834"/>
      <c r="I524" s="835"/>
      <c r="J524" s="836"/>
      <c r="K524" s="837"/>
      <c r="L524" s="836"/>
      <c r="M524" s="836"/>
      <c r="N524" s="836"/>
      <c r="O524" s="834"/>
      <c r="P524" s="837"/>
      <c r="Q524" s="834"/>
      <c r="R524" s="834"/>
      <c r="S524" s="838"/>
      <c r="T524" s="837"/>
      <c r="U524" s="838"/>
      <c r="V524" s="838"/>
    </row>
    <row r="525" spans="2:26">
      <c r="B525" s="45" t="s">
        <v>25</v>
      </c>
      <c r="C525" s="46" t="s">
        <v>10</v>
      </c>
      <c r="D525" s="47">
        <v>70</v>
      </c>
      <c r="E525" s="46" t="s">
        <v>119</v>
      </c>
      <c r="F525" s="304"/>
      <c r="G525" s="834"/>
      <c r="H525" s="834"/>
      <c r="I525" s="835"/>
      <c r="J525" s="836"/>
      <c r="K525" s="837"/>
      <c r="L525" s="836"/>
      <c r="M525" s="836"/>
      <c r="N525" s="836"/>
      <c r="O525" s="834"/>
      <c r="P525" s="837"/>
      <c r="Q525" s="834"/>
      <c r="R525" s="834"/>
      <c r="S525" s="838"/>
      <c r="T525" s="837"/>
      <c r="U525" s="838"/>
      <c r="V525" s="838"/>
    </row>
    <row r="526" spans="2:26">
      <c r="B526" s="45" t="s">
        <v>25</v>
      </c>
      <c r="C526" s="46" t="s">
        <v>10</v>
      </c>
      <c r="D526" s="47">
        <v>70</v>
      </c>
      <c r="E526" s="46" t="s">
        <v>34</v>
      </c>
      <c r="F526" s="304"/>
      <c r="G526" s="834"/>
      <c r="H526" s="834"/>
      <c r="I526" s="835"/>
      <c r="J526" s="836"/>
      <c r="K526" s="837"/>
      <c r="L526" s="836"/>
      <c r="M526" s="836"/>
      <c r="N526" s="836"/>
      <c r="O526" s="834"/>
      <c r="P526" s="837"/>
      <c r="Q526" s="834"/>
      <c r="R526" s="834"/>
      <c r="S526" s="838"/>
      <c r="T526" s="837"/>
      <c r="U526" s="838"/>
      <c r="V526" s="838"/>
    </row>
    <row r="527" spans="2:26" ht="15.6">
      <c r="B527" s="54" t="s">
        <v>25</v>
      </c>
      <c r="C527" s="55" t="s">
        <v>10</v>
      </c>
      <c r="D527" s="56" t="s">
        <v>130</v>
      </c>
      <c r="E527" s="57" t="s">
        <v>121</v>
      </c>
      <c r="F527" s="307"/>
      <c r="G527" s="839"/>
      <c r="H527" s="839"/>
      <c r="I527" s="840"/>
      <c r="J527" s="841"/>
      <c r="K527" s="864"/>
      <c r="L527" s="841"/>
      <c r="M527" s="841"/>
      <c r="N527" s="841"/>
      <c r="O527" s="839"/>
      <c r="P527" s="864"/>
      <c r="Q527" s="839"/>
      <c r="R527" s="839"/>
      <c r="S527" s="308"/>
      <c r="T527" s="864"/>
      <c r="U527" s="308"/>
      <c r="V527" s="308"/>
      <c r="X527" s="66"/>
      <c r="Z527" s="66"/>
    </row>
    <row r="528" spans="2:26" ht="15.6">
      <c r="B528" s="54" t="s">
        <v>25</v>
      </c>
      <c r="C528" s="55" t="s">
        <v>10</v>
      </c>
      <c r="D528" s="67" t="s">
        <v>127</v>
      </c>
      <c r="E528" s="68" t="s">
        <v>31</v>
      </c>
      <c r="F528" s="307">
        <v>39</v>
      </c>
      <c r="G528" s="839">
        <v>115147</v>
      </c>
      <c r="H528" s="839">
        <v>76400</v>
      </c>
      <c r="I528" s="840">
        <v>1.9321470894831459E-2</v>
      </c>
      <c r="J528" s="841">
        <v>43.639194488525391</v>
      </c>
      <c r="K528" s="842">
        <v>0.1645808070898056</v>
      </c>
      <c r="L528" s="841">
        <v>43.314117431640618</v>
      </c>
      <c r="M528" s="841">
        <v>43.982273101806641</v>
      </c>
      <c r="N528" s="841">
        <v>14.151124954223629</v>
      </c>
      <c r="O528" s="839">
        <v>57</v>
      </c>
      <c r="P528" s="842">
        <v>0.33154881000518799</v>
      </c>
      <c r="Q528" s="839">
        <v>56</v>
      </c>
      <c r="R528" s="839">
        <v>57</v>
      </c>
      <c r="S528" s="308">
        <v>0.49692592024803162</v>
      </c>
      <c r="T528" s="842">
        <v>5.4563465528190136E-3</v>
      </c>
      <c r="U528" s="308">
        <v>0.48665899038314819</v>
      </c>
      <c r="V528" s="308">
        <v>0.506663978099823</v>
      </c>
      <c r="X528" s="66"/>
      <c r="Z528" s="66"/>
    </row>
    <row r="529" spans="2:26" ht="15.6">
      <c r="B529" s="54" t="s">
        <v>25</v>
      </c>
      <c r="C529" s="55" t="s">
        <v>10</v>
      </c>
      <c r="D529" s="67" t="s">
        <v>127</v>
      </c>
      <c r="E529" s="68" t="s">
        <v>118</v>
      </c>
      <c r="F529" s="307">
        <v>39</v>
      </c>
      <c r="G529" s="839">
        <v>28409</v>
      </c>
      <c r="H529" s="839">
        <v>17637</v>
      </c>
      <c r="I529" s="840">
        <v>4.4715547690724836E-3</v>
      </c>
      <c r="J529" s="841">
        <v>45.379043579101563</v>
      </c>
      <c r="K529" s="842">
        <v>0.32177045941352839</v>
      </c>
      <c r="L529" s="841">
        <v>44.763053894042969</v>
      </c>
      <c r="M529" s="841">
        <v>46.004444122314453</v>
      </c>
      <c r="N529" s="841">
        <v>14.419233322143549</v>
      </c>
      <c r="O529" s="839">
        <v>60</v>
      </c>
      <c r="P529" s="842">
        <v>0.69294726848602295</v>
      </c>
      <c r="Q529" s="839">
        <v>59</v>
      </c>
      <c r="R529" s="839">
        <v>61</v>
      </c>
      <c r="S529" s="308">
        <v>0.39593404531478882</v>
      </c>
      <c r="T529" s="842">
        <v>1.138130482286215E-2</v>
      </c>
      <c r="U529" s="308">
        <v>0.37505531311035162</v>
      </c>
      <c r="V529" s="308">
        <v>0.41741776466369629</v>
      </c>
      <c r="X529" s="66"/>
      <c r="Z529" s="66"/>
    </row>
    <row r="530" spans="2:26" ht="15.6">
      <c r="B530" s="54" t="s">
        <v>25</v>
      </c>
      <c r="C530" s="55" t="s">
        <v>10</v>
      </c>
      <c r="D530" s="67" t="s">
        <v>127</v>
      </c>
      <c r="E530" s="68" t="s">
        <v>119</v>
      </c>
      <c r="F530" s="307">
        <v>39</v>
      </c>
      <c r="G530" s="839">
        <v>3288</v>
      </c>
      <c r="H530" s="839">
        <v>2423</v>
      </c>
      <c r="I530" s="840">
        <v>6.1587304062051375E-4</v>
      </c>
      <c r="J530" s="841">
        <v>36.657794952392578</v>
      </c>
      <c r="K530" s="842">
        <v>0.73448020219802856</v>
      </c>
      <c r="L530" s="841">
        <v>35.247001647949219</v>
      </c>
      <c r="M530" s="841">
        <v>38.047458648681641</v>
      </c>
      <c r="N530" s="841">
        <v>13.173112869262701</v>
      </c>
      <c r="O530" s="839">
        <v>49</v>
      </c>
      <c r="P530" s="842">
        <v>1.322400689125061</v>
      </c>
      <c r="Q530" s="839">
        <v>47</v>
      </c>
      <c r="R530" s="839">
        <v>52</v>
      </c>
      <c r="S530" s="308">
        <v>0.64180433750152588</v>
      </c>
      <c r="T530" s="842">
        <v>2.8056669980287548E-2</v>
      </c>
      <c r="U530" s="308">
        <v>0.58854138851165771</v>
      </c>
      <c r="V530" s="308">
        <v>0.69449079036712646</v>
      </c>
      <c r="X530" s="66"/>
      <c r="Z530" s="66"/>
    </row>
    <row r="531" spans="2:26" ht="15.6">
      <c r="B531" s="54" t="s">
        <v>25</v>
      </c>
      <c r="C531" s="55" t="s">
        <v>10</v>
      </c>
      <c r="D531" s="67" t="s">
        <v>127</v>
      </c>
      <c r="E531" s="68" t="s">
        <v>34</v>
      </c>
      <c r="F531" s="307">
        <v>39</v>
      </c>
      <c r="G531" s="839">
        <v>11035</v>
      </c>
      <c r="H531" s="839">
        <v>6474</v>
      </c>
      <c r="I531" s="840">
        <v>1.635035709468761E-3</v>
      </c>
      <c r="J531" s="841">
        <v>40.583362579345703</v>
      </c>
      <c r="K531" s="842">
        <v>0.45822477340698242</v>
      </c>
      <c r="L531" s="841">
        <v>39.689327239990227</v>
      </c>
      <c r="M531" s="841">
        <v>41.430385589599609</v>
      </c>
      <c r="N531" s="841">
        <v>12.74654483795166</v>
      </c>
      <c r="O531" s="839">
        <v>53</v>
      </c>
      <c r="P531" s="842">
        <v>0.84471458196640015</v>
      </c>
      <c r="Q531" s="839">
        <v>52</v>
      </c>
      <c r="R531" s="839">
        <v>55</v>
      </c>
      <c r="S531" s="308">
        <v>0.63995110988616943</v>
      </c>
      <c r="T531" s="842">
        <v>1.81280542165041E-2</v>
      </c>
      <c r="U531" s="308">
        <v>0.60144877433776855</v>
      </c>
      <c r="V531" s="308">
        <v>0.67295759916305542</v>
      </c>
      <c r="X531" s="66"/>
      <c r="Z531" s="66"/>
    </row>
    <row r="532" spans="2:26" ht="15.6">
      <c r="B532" s="76" t="s">
        <v>25</v>
      </c>
      <c r="C532" s="77" t="s">
        <v>134</v>
      </c>
      <c r="D532" s="78" t="s">
        <v>127</v>
      </c>
      <c r="E532" s="79" t="s">
        <v>121</v>
      </c>
      <c r="F532" s="315">
        <v>39</v>
      </c>
      <c r="G532" s="848">
        <v>157879</v>
      </c>
      <c r="H532" s="848">
        <v>102934</v>
      </c>
      <c r="I532" s="849">
        <v>2.6043934538367081E-2</v>
      </c>
      <c r="J532" s="846">
        <v>43.580978393554688</v>
      </c>
      <c r="K532" s="776">
        <v>0.13627442717552191</v>
      </c>
      <c r="L532" s="846">
        <v>43.338722229003913</v>
      </c>
      <c r="M532" s="846">
        <v>43.856166839599609</v>
      </c>
      <c r="N532" s="846">
        <v>14.17112922668457</v>
      </c>
      <c r="O532" s="848">
        <v>57</v>
      </c>
      <c r="P532" s="776">
        <v>0.230740562081337</v>
      </c>
      <c r="Q532" s="848">
        <v>57</v>
      </c>
      <c r="R532" s="848">
        <v>58</v>
      </c>
      <c r="S532" s="318">
        <v>0.49199146032333368</v>
      </c>
      <c r="T532" s="776">
        <v>4.5122583396732807E-3</v>
      </c>
      <c r="U532" s="318">
        <v>0.48302677273750311</v>
      </c>
      <c r="V532" s="318">
        <v>0.50024205446243286</v>
      </c>
      <c r="X532" s="66"/>
      <c r="Z532" s="66"/>
    </row>
    <row r="533" spans="2:26" ht="15.6">
      <c r="B533" s="76" t="s">
        <v>25</v>
      </c>
      <c r="C533" s="79" t="s">
        <v>135</v>
      </c>
      <c r="D533" s="78" t="s">
        <v>136</v>
      </c>
      <c r="E533" s="77" t="s">
        <v>137</v>
      </c>
      <c r="F533" s="261">
        <v>97</v>
      </c>
      <c r="G533" s="773">
        <v>252700</v>
      </c>
      <c r="H533" s="860">
        <v>157064</v>
      </c>
      <c r="I533" s="861">
        <v>2.7002790021131651E-2</v>
      </c>
      <c r="J533" s="846">
        <v>59.153068542480469</v>
      </c>
      <c r="K533" s="776">
        <v>0.24972701072692871</v>
      </c>
      <c r="L533" s="846">
        <v>58.669223785400391</v>
      </c>
      <c r="M533" s="846">
        <v>59.688274383544922</v>
      </c>
      <c r="N533" s="846">
        <v>29.035634994506839</v>
      </c>
      <c r="O533" s="848">
        <v>95</v>
      </c>
      <c r="P533" s="776">
        <v>0.43513989448547358</v>
      </c>
      <c r="Q533" s="848">
        <v>94</v>
      </c>
      <c r="R533" s="848">
        <v>96</v>
      </c>
      <c r="S533" s="400">
        <v>0.4839760959148407</v>
      </c>
      <c r="T533" s="776">
        <v>4.6517425216734409E-3</v>
      </c>
      <c r="U533" s="400">
        <v>0.47426953911781311</v>
      </c>
      <c r="V533" s="400">
        <v>0.49239024519920349</v>
      </c>
    </row>
    <row r="534" spans="2:26" ht="15.6">
      <c r="B534" s="76" t="s">
        <v>25</v>
      </c>
      <c r="C534" s="79" t="s">
        <v>135</v>
      </c>
      <c r="D534" s="78" t="s">
        <v>136</v>
      </c>
      <c r="E534" s="77" t="s">
        <v>138</v>
      </c>
      <c r="F534" s="261">
        <v>97</v>
      </c>
      <c r="G534" s="773">
        <v>35907</v>
      </c>
      <c r="H534" s="860">
        <v>21920</v>
      </c>
      <c r="I534" s="861">
        <v>4.8040823858042613E-3</v>
      </c>
      <c r="J534" s="846">
        <v>48.524566650390618</v>
      </c>
      <c r="K534" s="776">
        <v>0.37557590007781982</v>
      </c>
      <c r="L534" s="846">
        <v>47.720149993896477</v>
      </c>
      <c r="M534" s="846">
        <v>49.291584014892578</v>
      </c>
      <c r="N534" s="846">
        <v>18.528825759887699</v>
      </c>
      <c r="O534" s="848">
        <v>66</v>
      </c>
      <c r="P534" s="776">
        <v>0.95633304119110107</v>
      </c>
      <c r="Q534" s="848">
        <v>64</v>
      </c>
      <c r="R534" s="848">
        <v>68</v>
      </c>
      <c r="S534" s="400">
        <v>0.40750151872634888</v>
      </c>
      <c r="T534" s="776">
        <v>1.082887593656778E-2</v>
      </c>
      <c r="U534" s="400">
        <v>0.38749018311500549</v>
      </c>
      <c r="V534" s="400">
        <v>0.4299750030040741</v>
      </c>
    </row>
    <row r="535" spans="2:26" ht="15.6">
      <c r="B535" s="76" t="s">
        <v>25</v>
      </c>
      <c r="C535" s="79" t="s">
        <v>135</v>
      </c>
      <c r="D535" s="78" t="s">
        <v>136</v>
      </c>
      <c r="E535" s="77" t="s">
        <v>139</v>
      </c>
      <c r="F535" s="261">
        <v>97</v>
      </c>
      <c r="G535" s="773">
        <v>12355</v>
      </c>
      <c r="H535" s="860">
        <v>9013</v>
      </c>
      <c r="I535" s="861">
        <v>9.9299229385141981E-4</v>
      </c>
      <c r="J535" s="846">
        <v>56.550407409667969</v>
      </c>
      <c r="K535" s="776">
        <v>1.292073726654053</v>
      </c>
      <c r="L535" s="846">
        <v>54.152736663818359</v>
      </c>
      <c r="M535" s="846">
        <v>59.167900085449219</v>
      </c>
      <c r="N535" s="846">
        <v>27.867252349853519</v>
      </c>
      <c r="O535" s="848">
        <v>91</v>
      </c>
      <c r="P535" s="776">
        <v>0.34983843564987183</v>
      </c>
      <c r="Q535" s="848">
        <v>90</v>
      </c>
      <c r="R535" s="848">
        <v>91</v>
      </c>
      <c r="S535" s="400">
        <v>0.66611397266387939</v>
      </c>
      <c r="T535" s="776">
        <v>1.989427208900452E-2</v>
      </c>
      <c r="U535" s="400">
        <v>0.62699472904205322</v>
      </c>
      <c r="V535" s="400">
        <v>0.70992738008499146</v>
      </c>
    </row>
    <row r="536" spans="2:26" ht="15.6">
      <c r="B536" s="76" t="s">
        <v>25</v>
      </c>
      <c r="C536" s="79" t="s">
        <v>135</v>
      </c>
      <c r="D536" s="78" t="s">
        <v>136</v>
      </c>
      <c r="E536" s="77" t="s">
        <v>140</v>
      </c>
      <c r="F536" s="261">
        <v>97</v>
      </c>
      <c r="G536" s="773">
        <v>15974</v>
      </c>
      <c r="H536" s="773">
        <v>8188</v>
      </c>
      <c r="I536" s="774">
        <v>1.764777879394939E-3</v>
      </c>
      <c r="J536" s="775">
        <v>44.522899627685547</v>
      </c>
      <c r="K536" s="776">
        <v>0.61139672994613647</v>
      </c>
      <c r="L536" s="775">
        <v>43.189632415771477</v>
      </c>
      <c r="M536" s="775">
        <v>45.767024993896477</v>
      </c>
      <c r="N536" s="775">
        <v>19.546648025512699</v>
      </c>
      <c r="O536" s="773">
        <v>58</v>
      </c>
      <c r="P536" s="776">
        <v>1.104934096336365</v>
      </c>
      <c r="Q536" s="773">
        <v>56</v>
      </c>
      <c r="R536" s="773">
        <v>61</v>
      </c>
      <c r="S536" s="402">
        <v>0.63391023874282837</v>
      </c>
      <c r="T536" s="776">
        <v>1.7119415104389191E-2</v>
      </c>
      <c r="U536" s="402">
        <v>0.59837180376052856</v>
      </c>
      <c r="V536" s="402">
        <v>0.66514039039611816</v>
      </c>
    </row>
    <row r="537" spans="2:26" ht="15.6">
      <c r="B537" s="96" t="s">
        <v>144</v>
      </c>
      <c r="C537" s="97" t="s">
        <v>135</v>
      </c>
      <c r="D537" s="98" t="s">
        <v>136</v>
      </c>
      <c r="E537" s="97" t="s">
        <v>121</v>
      </c>
      <c r="F537" s="319">
        <v>97</v>
      </c>
      <c r="G537" s="805">
        <v>316936</v>
      </c>
      <c r="H537" s="805">
        <v>196185</v>
      </c>
      <c r="I537" s="806">
        <v>3.4564641253527741E-2</v>
      </c>
      <c r="J537" s="820">
        <v>56.854084014892578</v>
      </c>
      <c r="K537" s="816">
        <v>0.21051442623138431</v>
      </c>
      <c r="L537" s="862">
        <v>56.443172454833977</v>
      </c>
      <c r="M537" s="862">
        <v>57.267768859863281</v>
      </c>
      <c r="N537" s="820">
        <v>27.743463516235352</v>
      </c>
      <c r="O537" s="817">
        <v>91</v>
      </c>
      <c r="P537" s="816">
        <v>0.36752602458000178</v>
      </c>
      <c r="Q537" s="863">
        <v>91</v>
      </c>
      <c r="R537" s="863">
        <v>92</v>
      </c>
      <c r="S537" s="405">
        <v>0.48623481392860413</v>
      </c>
      <c r="T537" s="816">
        <v>4.0002511814236641E-3</v>
      </c>
      <c r="U537" s="405">
        <v>0.47829270362853998</v>
      </c>
      <c r="V537" s="405">
        <v>0.49303498864173889</v>
      </c>
    </row>
    <row r="538" spans="2:26" ht="15.6">
      <c r="B538" s="112" t="s">
        <v>145</v>
      </c>
      <c r="C538" s="55" t="s">
        <v>14</v>
      </c>
      <c r="D538" s="113">
        <v>80</v>
      </c>
      <c r="E538" s="68" t="s">
        <v>137</v>
      </c>
      <c r="F538" s="56"/>
      <c r="G538" s="851"/>
      <c r="H538" s="851"/>
      <c r="I538" s="852"/>
      <c r="J538" s="853"/>
      <c r="K538" s="854"/>
      <c r="L538" s="841"/>
      <c r="M538" s="841"/>
      <c r="N538" s="853"/>
      <c r="O538" s="855"/>
      <c r="P538" s="854"/>
      <c r="Q538" s="839"/>
      <c r="R538" s="839"/>
      <c r="S538" s="856"/>
      <c r="T538" s="854"/>
      <c r="U538" s="856"/>
      <c r="V538" s="856"/>
    </row>
    <row r="539" spans="2:26" ht="15.6">
      <c r="B539" s="112" t="s">
        <v>145</v>
      </c>
      <c r="C539" s="55" t="s">
        <v>14</v>
      </c>
      <c r="D539" s="113">
        <v>80</v>
      </c>
      <c r="E539" s="68" t="s">
        <v>138</v>
      </c>
      <c r="F539" s="56"/>
      <c r="G539" s="851"/>
      <c r="H539" s="851"/>
      <c r="I539" s="852"/>
      <c r="J539" s="853"/>
      <c r="K539" s="854"/>
      <c r="L539" s="841"/>
      <c r="M539" s="841"/>
      <c r="N539" s="853"/>
      <c r="O539" s="855"/>
      <c r="P539" s="854"/>
      <c r="Q539" s="839"/>
      <c r="R539" s="839"/>
      <c r="S539" s="856"/>
      <c r="T539" s="854"/>
      <c r="U539" s="856"/>
      <c r="V539" s="856"/>
    </row>
    <row r="540" spans="2:26" ht="15.6">
      <c r="B540" s="112" t="s">
        <v>145</v>
      </c>
      <c r="C540" s="55" t="s">
        <v>14</v>
      </c>
      <c r="D540" s="113">
        <v>80</v>
      </c>
      <c r="E540" s="68" t="s">
        <v>139</v>
      </c>
      <c r="F540" s="56"/>
      <c r="G540" s="851"/>
      <c r="H540" s="851"/>
      <c r="I540" s="852"/>
      <c r="J540" s="853"/>
      <c r="K540" s="854"/>
      <c r="L540" s="841"/>
      <c r="M540" s="841"/>
      <c r="N540" s="853"/>
      <c r="O540" s="855"/>
      <c r="P540" s="854"/>
      <c r="Q540" s="839"/>
      <c r="R540" s="839"/>
      <c r="S540" s="856"/>
      <c r="T540" s="854"/>
      <c r="U540" s="856"/>
      <c r="V540" s="856"/>
    </row>
    <row r="541" spans="2:26" ht="15.6">
      <c r="B541" s="112" t="s">
        <v>145</v>
      </c>
      <c r="C541" s="55" t="s">
        <v>14</v>
      </c>
      <c r="D541" s="113">
        <v>80</v>
      </c>
      <c r="E541" s="68" t="s">
        <v>140</v>
      </c>
      <c r="F541" s="56"/>
      <c r="G541" s="851"/>
      <c r="H541" s="851"/>
      <c r="I541" s="852"/>
      <c r="J541" s="853"/>
      <c r="K541" s="854"/>
      <c r="L541" s="841"/>
      <c r="M541" s="841"/>
      <c r="N541" s="853"/>
      <c r="O541" s="855"/>
      <c r="P541" s="854"/>
      <c r="Q541" s="839"/>
      <c r="R541" s="839"/>
      <c r="S541" s="856"/>
      <c r="T541" s="854"/>
      <c r="U541" s="856"/>
      <c r="V541" s="856"/>
    </row>
    <row r="542" spans="2:26" ht="15.6">
      <c r="B542" s="112" t="s">
        <v>145</v>
      </c>
      <c r="C542" s="55" t="s">
        <v>14</v>
      </c>
      <c r="D542" s="113">
        <v>90</v>
      </c>
      <c r="E542" s="68" t="s">
        <v>137</v>
      </c>
      <c r="F542" s="56"/>
      <c r="G542" s="851"/>
      <c r="H542" s="851"/>
      <c r="I542" s="852"/>
      <c r="J542" s="853"/>
      <c r="K542" s="854"/>
      <c r="L542" s="841"/>
      <c r="M542" s="841"/>
      <c r="N542" s="853"/>
      <c r="O542" s="855"/>
      <c r="P542" s="854"/>
      <c r="Q542" s="839"/>
      <c r="R542" s="839"/>
      <c r="S542" s="856"/>
      <c r="T542" s="854"/>
      <c r="U542" s="856"/>
      <c r="V542" s="856"/>
    </row>
    <row r="543" spans="2:26" ht="15.6">
      <c r="B543" s="112" t="s">
        <v>145</v>
      </c>
      <c r="C543" s="55" t="s">
        <v>14</v>
      </c>
      <c r="D543" s="113">
        <v>90</v>
      </c>
      <c r="E543" s="68" t="s">
        <v>138</v>
      </c>
      <c r="F543" s="56"/>
      <c r="G543" s="851"/>
      <c r="H543" s="851"/>
      <c r="I543" s="852"/>
      <c r="J543" s="853"/>
      <c r="K543" s="854"/>
      <c r="L543" s="841"/>
      <c r="M543" s="841"/>
      <c r="N543" s="853"/>
      <c r="O543" s="855"/>
      <c r="P543" s="854"/>
      <c r="Q543" s="839"/>
      <c r="R543" s="839"/>
      <c r="S543" s="856"/>
      <c r="T543" s="854"/>
      <c r="U543" s="856"/>
      <c r="V543" s="856"/>
    </row>
    <row r="544" spans="2:26" ht="15.6">
      <c r="B544" s="112" t="s">
        <v>145</v>
      </c>
      <c r="C544" s="55" t="s">
        <v>14</v>
      </c>
      <c r="D544" s="113">
        <v>90</v>
      </c>
      <c r="E544" s="68" t="s">
        <v>139</v>
      </c>
      <c r="F544" s="56"/>
      <c r="G544" s="851"/>
      <c r="H544" s="851"/>
      <c r="I544" s="852"/>
      <c r="J544" s="853"/>
      <c r="K544" s="854"/>
      <c r="L544" s="841"/>
      <c r="M544" s="841"/>
      <c r="N544" s="853"/>
      <c r="O544" s="855"/>
      <c r="P544" s="854"/>
      <c r="Q544" s="839"/>
      <c r="R544" s="839"/>
      <c r="S544" s="856"/>
      <c r="T544" s="854"/>
      <c r="U544" s="856"/>
      <c r="V544" s="856"/>
    </row>
    <row r="545" spans="2:22" ht="15.6">
      <c r="B545" s="112" t="s">
        <v>145</v>
      </c>
      <c r="C545" s="55" t="s">
        <v>14</v>
      </c>
      <c r="D545" s="113">
        <v>90</v>
      </c>
      <c r="E545" s="68" t="s">
        <v>140</v>
      </c>
      <c r="F545" s="56"/>
      <c r="G545" s="851"/>
      <c r="H545" s="851"/>
      <c r="I545" s="852"/>
      <c r="J545" s="853"/>
      <c r="K545" s="854"/>
      <c r="L545" s="841"/>
      <c r="M545" s="841"/>
      <c r="N545" s="853"/>
      <c r="O545" s="855"/>
      <c r="P545" s="854"/>
      <c r="Q545" s="839"/>
      <c r="R545" s="839"/>
      <c r="S545" s="856"/>
      <c r="T545" s="854"/>
      <c r="U545" s="856"/>
      <c r="V545" s="856"/>
    </row>
    <row r="546" spans="2:22" ht="15.6">
      <c r="B546" s="112" t="s">
        <v>145</v>
      </c>
      <c r="C546" s="55" t="s">
        <v>14</v>
      </c>
      <c r="D546" s="113">
        <v>100</v>
      </c>
      <c r="E546" s="68" t="s">
        <v>137</v>
      </c>
      <c r="F546" s="56"/>
      <c r="G546" s="851"/>
      <c r="H546" s="851"/>
      <c r="I546" s="852"/>
      <c r="J546" s="853"/>
      <c r="K546" s="854"/>
      <c r="L546" s="841"/>
      <c r="M546" s="841"/>
      <c r="N546" s="853"/>
      <c r="O546" s="855"/>
      <c r="P546" s="854"/>
      <c r="Q546" s="839"/>
      <c r="R546" s="839"/>
      <c r="S546" s="856"/>
      <c r="T546" s="854"/>
      <c r="U546" s="856"/>
      <c r="V546" s="856"/>
    </row>
    <row r="547" spans="2:22" ht="15.6">
      <c r="B547" s="112" t="s">
        <v>145</v>
      </c>
      <c r="C547" s="55" t="s">
        <v>14</v>
      </c>
      <c r="D547" s="113">
        <v>100</v>
      </c>
      <c r="E547" s="68" t="s">
        <v>138</v>
      </c>
      <c r="F547" s="56"/>
      <c r="G547" s="851"/>
      <c r="H547" s="851"/>
      <c r="I547" s="852"/>
      <c r="J547" s="853"/>
      <c r="K547" s="854"/>
      <c r="L547" s="841"/>
      <c r="M547" s="841"/>
      <c r="N547" s="853"/>
      <c r="O547" s="855"/>
      <c r="P547" s="854"/>
      <c r="Q547" s="839"/>
      <c r="R547" s="839"/>
      <c r="S547" s="856"/>
      <c r="T547" s="854"/>
      <c r="U547" s="856"/>
      <c r="V547" s="856"/>
    </row>
    <row r="548" spans="2:22" ht="15.6">
      <c r="B548" s="112" t="s">
        <v>145</v>
      </c>
      <c r="C548" s="55" t="s">
        <v>14</v>
      </c>
      <c r="D548" s="113">
        <v>100</v>
      </c>
      <c r="E548" s="68" t="s">
        <v>139</v>
      </c>
      <c r="F548" s="56"/>
      <c r="G548" s="851"/>
      <c r="H548" s="851"/>
      <c r="I548" s="852"/>
      <c r="J548" s="853"/>
      <c r="K548" s="854"/>
      <c r="L548" s="841"/>
      <c r="M548" s="841"/>
      <c r="N548" s="853"/>
      <c r="O548" s="855"/>
      <c r="P548" s="854"/>
      <c r="Q548" s="839"/>
      <c r="R548" s="839"/>
      <c r="S548" s="856"/>
      <c r="T548" s="854"/>
      <c r="U548" s="856"/>
      <c r="V548" s="856"/>
    </row>
    <row r="549" spans="2:22" ht="15.6">
      <c r="B549" s="112" t="s">
        <v>145</v>
      </c>
      <c r="C549" s="55" t="s">
        <v>14</v>
      </c>
      <c r="D549" s="113">
        <v>100</v>
      </c>
      <c r="E549" s="68" t="s">
        <v>140</v>
      </c>
      <c r="F549" s="56"/>
      <c r="G549" s="851"/>
      <c r="H549" s="851"/>
      <c r="I549" s="852"/>
      <c r="J549" s="853"/>
      <c r="K549" s="854"/>
      <c r="L549" s="841"/>
      <c r="M549" s="841"/>
      <c r="N549" s="853"/>
      <c r="O549" s="855"/>
      <c r="P549" s="854"/>
      <c r="Q549" s="839"/>
      <c r="R549" s="839"/>
      <c r="S549" s="856"/>
      <c r="T549" s="854"/>
      <c r="U549" s="856"/>
      <c r="V549" s="856"/>
    </row>
    <row r="550" spans="2:22" ht="15.6">
      <c r="B550" s="112" t="s">
        <v>145</v>
      </c>
      <c r="C550" s="55" t="s">
        <v>14</v>
      </c>
      <c r="D550" s="113">
        <v>110</v>
      </c>
      <c r="E550" s="68" t="s">
        <v>137</v>
      </c>
      <c r="F550" s="56"/>
      <c r="G550" s="851"/>
      <c r="H550" s="851"/>
      <c r="I550" s="852"/>
      <c r="J550" s="853"/>
      <c r="K550" s="854"/>
      <c r="L550" s="841"/>
      <c r="M550" s="841"/>
      <c r="N550" s="853"/>
      <c r="O550" s="855"/>
      <c r="P550" s="854"/>
      <c r="Q550" s="839"/>
      <c r="R550" s="839"/>
      <c r="S550" s="856"/>
      <c r="T550" s="854"/>
      <c r="U550" s="856"/>
      <c r="V550" s="856"/>
    </row>
    <row r="551" spans="2:22" ht="15.6">
      <c r="B551" s="112" t="s">
        <v>145</v>
      </c>
      <c r="C551" s="55" t="s">
        <v>14</v>
      </c>
      <c r="D551" s="113">
        <v>110</v>
      </c>
      <c r="E551" s="68" t="s">
        <v>138</v>
      </c>
      <c r="F551" s="56"/>
      <c r="G551" s="851"/>
      <c r="H551" s="851"/>
      <c r="I551" s="852"/>
      <c r="J551" s="853"/>
      <c r="K551" s="854"/>
      <c r="L551" s="841"/>
      <c r="M551" s="841"/>
      <c r="N551" s="853"/>
      <c r="O551" s="855"/>
      <c r="P551" s="854"/>
      <c r="Q551" s="839"/>
      <c r="R551" s="839"/>
      <c r="S551" s="856"/>
      <c r="T551" s="854"/>
      <c r="U551" s="856"/>
      <c r="V551" s="856"/>
    </row>
    <row r="552" spans="2:22" ht="15.6">
      <c r="B552" s="112" t="s">
        <v>145</v>
      </c>
      <c r="C552" s="55" t="s">
        <v>14</v>
      </c>
      <c r="D552" s="113">
        <v>110</v>
      </c>
      <c r="E552" s="68" t="s">
        <v>139</v>
      </c>
      <c r="F552" s="56"/>
      <c r="G552" s="851"/>
      <c r="H552" s="851"/>
      <c r="I552" s="852"/>
      <c r="J552" s="853"/>
      <c r="K552" s="854"/>
      <c r="L552" s="841"/>
      <c r="M552" s="841"/>
      <c r="N552" s="853"/>
      <c r="O552" s="855"/>
      <c r="P552" s="854"/>
      <c r="Q552" s="839"/>
      <c r="R552" s="839"/>
      <c r="S552" s="856"/>
      <c r="T552" s="854"/>
      <c r="U552" s="856"/>
      <c r="V552" s="856"/>
    </row>
    <row r="553" spans="2:22" ht="15.6">
      <c r="B553" s="112" t="s">
        <v>145</v>
      </c>
      <c r="C553" s="55" t="s">
        <v>14</v>
      </c>
      <c r="D553" s="113">
        <v>110</v>
      </c>
      <c r="E553" s="68" t="s">
        <v>140</v>
      </c>
      <c r="F553" s="56"/>
      <c r="G553" s="851"/>
      <c r="H553" s="851"/>
      <c r="I553" s="852"/>
      <c r="J553" s="853"/>
      <c r="K553" s="854"/>
      <c r="L553" s="841"/>
      <c r="M553" s="841"/>
      <c r="N553" s="853"/>
      <c r="O553" s="855"/>
      <c r="P553" s="854"/>
      <c r="Q553" s="839"/>
      <c r="R553" s="839"/>
      <c r="S553" s="856"/>
      <c r="T553" s="854"/>
      <c r="U553" s="856"/>
      <c r="V553" s="856"/>
    </row>
    <row r="554" spans="2:22" ht="15.6">
      <c r="B554" s="112" t="s">
        <v>145</v>
      </c>
      <c r="C554" s="55" t="s">
        <v>14</v>
      </c>
      <c r="D554" s="113">
        <v>120</v>
      </c>
      <c r="E554" s="68" t="s">
        <v>137</v>
      </c>
      <c r="F554" s="56">
        <v>10</v>
      </c>
      <c r="G554" s="851">
        <v>355682</v>
      </c>
      <c r="H554" s="851">
        <v>164336</v>
      </c>
      <c r="I554" s="852">
        <v>4.4576112982788818E-3</v>
      </c>
      <c r="J554" s="853">
        <v>120.80174255371089</v>
      </c>
      <c r="K554" s="854">
        <v>0.11820486932992939</v>
      </c>
      <c r="L554" s="841">
        <v>120.56105804443359</v>
      </c>
      <c r="M554" s="841">
        <v>121.0065231323242</v>
      </c>
      <c r="N554" s="853">
        <v>15.88860511779785</v>
      </c>
      <c r="O554" s="855">
        <v>136</v>
      </c>
      <c r="P554" s="854">
        <v>0.1733500808477402</v>
      </c>
      <c r="Q554" s="839">
        <v>136</v>
      </c>
      <c r="R554" s="839">
        <v>136</v>
      </c>
      <c r="S554" s="856">
        <v>0.52074754238128662</v>
      </c>
      <c r="T554" s="854">
        <v>3.9476682431995869E-3</v>
      </c>
      <c r="U554" s="856">
        <v>0.51379776000976563</v>
      </c>
      <c r="V554" s="856">
        <v>0.52891522645950317</v>
      </c>
    </row>
    <row r="555" spans="2:22" ht="15.6">
      <c r="B555" s="112" t="s">
        <v>145</v>
      </c>
      <c r="C555" s="55" t="s">
        <v>14</v>
      </c>
      <c r="D555" s="113">
        <v>120</v>
      </c>
      <c r="E555" s="68" t="s">
        <v>138</v>
      </c>
      <c r="F555" s="56">
        <v>10</v>
      </c>
      <c r="G555" s="851">
        <v>26814</v>
      </c>
      <c r="H555" s="851">
        <v>12256</v>
      </c>
      <c r="I555" s="852">
        <v>3.4812351866073371E-4</v>
      </c>
      <c r="J555" s="853">
        <v>105.79811859130859</v>
      </c>
      <c r="K555" s="854">
        <v>0.51646482944488525</v>
      </c>
      <c r="L555" s="841">
        <v>104.65663909912109</v>
      </c>
      <c r="M555" s="841">
        <v>106.67677307128911</v>
      </c>
      <c r="N555" s="853">
        <v>15.79178619384766</v>
      </c>
      <c r="O555" s="855">
        <v>122</v>
      </c>
      <c r="P555" s="854">
        <v>0.71380853652954102</v>
      </c>
      <c r="Q555" s="839">
        <v>121</v>
      </c>
      <c r="R555" s="839">
        <v>124</v>
      </c>
      <c r="S555" s="856">
        <v>0.40016061067581182</v>
      </c>
      <c r="T555" s="854">
        <v>1.5500699169933799E-2</v>
      </c>
      <c r="U555" s="856">
        <v>0.37245857715606689</v>
      </c>
      <c r="V555" s="856">
        <v>0.43602699041366583</v>
      </c>
    </row>
    <row r="556" spans="2:22" ht="15.6">
      <c r="B556" s="112" t="s">
        <v>145</v>
      </c>
      <c r="C556" s="55" t="s">
        <v>14</v>
      </c>
      <c r="D556" s="113">
        <v>120</v>
      </c>
      <c r="E556" s="68" t="s">
        <v>139</v>
      </c>
      <c r="F556" s="56">
        <v>10</v>
      </c>
      <c r="G556" s="851">
        <v>43908</v>
      </c>
      <c r="H556" s="851">
        <v>25774</v>
      </c>
      <c r="I556" s="852">
        <v>7.7642075064606256E-4</v>
      </c>
      <c r="J556" s="853">
        <v>91.791946411132813</v>
      </c>
      <c r="K556" s="854">
        <v>0.1381475031375885</v>
      </c>
      <c r="L556" s="841">
        <v>91.542884826660156</v>
      </c>
      <c r="M556" s="841">
        <v>92.068031311035156</v>
      </c>
      <c r="N556" s="853">
        <v>7.6994738578796387</v>
      </c>
      <c r="O556" s="855">
        <v>96</v>
      </c>
      <c r="P556" s="854">
        <v>0.33904239535331732</v>
      </c>
      <c r="Q556" s="839">
        <v>95</v>
      </c>
      <c r="R556" s="839">
        <v>97</v>
      </c>
      <c r="S556" s="856">
        <v>0.91011953353881836</v>
      </c>
      <c r="T556" s="854">
        <v>5.0118844956159592E-3</v>
      </c>
      <c r="U556" s="856">
        <v>0.90085035562515259</v>
      </c>
      <c r="V556" s="856">
        <v>0.91933971643447876</v>
      </c>
    </row>
    <row r="557" spans="2:22" ht="15.6">
      <c r="B557" s="112" t="s">
        <v>145</v>
      </c>
      <c r="C557" s="55" t="s">
        <v>14</v>
      </c>
      <c r="D557" s="113">
        <v>120</v>
      </c>
      <c r="E557" s="68" t="s">
        <v>140</v>
      </c>
      <c r="F557" s="56">
        <v>10</v>
      </c>
      <c r="G557" s="851">
        <v>25292</v>
      </c>
      <c r="H557" s="851">
        <v>6412</v>
      </c>
      <c r="I557" s="852">
        <v>1.7462378408540801E-4</v>
      </c>
      <c r="J557" s="853">
        <v>112.6954879760742</v>
      </c>
      <c r="K557" s="854">
        <v>0.76650446653366089</v>
      </c>
      <c r="L557" s="841">
        <v>111.26247406005859</v>
      </c>
      <c r="M557" s="841">
        <v>114.1560516357422</v>
      </c>
      <c r="N557" s="853">
        <v>19.379177093505859</v>
      </c>
      <c r="O557" s="855">
        <v>131</v>
      </c>
      <c r="P557" s="854">
        <v>1.1750761270523069</v>
      </c>
      <c r="Q557" s="839">
        <v>129</v>
      </c>
      <c r="R557" s="839">
        <v>133</v>
      </c>
      <c r="S557" s="856">
        <v>0.65417921543121338</v>
      </c>
      <c r="T557" s="854">
        <v>1.924440078437328E-2</v>
      </c>
      <c r="U557" s="856">
        <v>0.61513602733612061</v>
      </c>
      <c r="V557" s="856">
        <v>0.6911090612411499</v>
      </c>
    </row>
    <row r="558" spans="2:22" ht="15.6">
      <c r="B558" s="112" t="s">
        <v>145</v>
      </c>
      <c r="C558" s="55" t="s">
        <v>14</v>
      </c>
      <c r="D558" s="113">
        <v>130</v>
      </c>
      <c r="E558" s="68" t="s">
        <v>137</v>
      </c>
      <c r="F558" s="56"/>
      <c r="G558" s="851"/>
      <c r="H558" s="851"/>
      <c r="I558" s="852"/>
      <c r="J558" s="853"/>
      <c r="K558" s="854"/>
      <c r="L558" s="841"/>
      <c r="M558" s="841"/>
      <c r="N558" s="853"/>
      <c r="O558" s="855"/>
      <c r="P558" s="854"/>
      <c r="Q558" s="839"/>
      <c r="R558" s="839"/>
      <c r="S558" s="856"/>
      <c r="T558" s="854"/>
      <c r="U558" s="856"/>
      <c r="V558" s="856"/>
    </row>
    <row r="559" spans="2:22" ht="15.6">
      <c r="B559" s="112" t="s">
        <v>145</v>
      </c>
      <c r="C559" s="55" t="s">
        <v>14</v>
      </c>
      <c r="D559" s="113">
        <v>130</v>
      </c>
      <c r="E559" s="68" t="s">
        <v>138</v>
      </c>
      <c r="F559" s="56"/>
      <c r="G559" s="851"/>
      <c r="H559" s="851"/>
      <c r="I559" s="852"/>
      <c r="J559" s="853"/>
      <c r="K559" s="854"/>
      <c r="L559" s="841"/>
      <c r="M559" s="841"/>
      <c r="N559" s="853"/>
      <c r="O559" s="855"/>
      <c r="P559" s="854"/>
      <c r="Q559" s="839"/>
      <c r="R559" s="839"/>
      <c r="S559" s="856"/>
      <c r="T559" s="854"/>
      <c r="U559" s="856"/>
      <c r="V559" s="856"/>
    </row>
    <row r="560" spans="2:22" ht="15.6">
      <c r="B560" s="112" t="s">
        <v>145</v>
      </c>
      <c r="C560" s="55" t="s">
        <v>14</v>
      </c>
      <c r="D560" s="113">
        <v>130</v>
      </c>
      <c r="E560" s="68" t="s">
        <v>139</v>
      </c>
      <c r="F560" s="56"/>
      <c r="G560" s="851"/>
      <c r="H560" s="851"/>
      <c r="I560" s="852"/>
      <c r="J560" s="853"/>
      <c r="K560" s="854"/>
      <c r="L560" s="841"/>
      <c r="M560" s="841"/>
      <c r="N560" s="853"/>
      <c r="O560" s="855"/>
      <c r="P560" s="854"/>
      <c r="Q560" s="839"/>
      <c r="R560" s="839"/>
      <c r="S560" s="856"/>
      <c r="T560" s="854"/>
      <c r="U560" s="856"/>
      <c r="V560" s="856"/>
    </row>
    <row r="561" spans="2:22" ht="15.6">
      <c r="B561" s="112" t="s">
        <v>145</v>
      </c>
      <c r="C561" s="55" t="s">
        <v>14</v>
      </c>
      <c r="D561" s="113">
        <v>130</v>
      </c>
      <c r="E561" s="68" t="s">
        <v>140</v>
      </c>
      <c r="F561" s="56"/>
      <c r="G561" s="851"/>
      <c r="H561" s="851"/>
      <c r="I561" s="852"/>
      <c r="J561" s="853"/>
      <c r="K561" s="854"/>
      <c r="L561" s="841"/>
      <c r="M561" s="841"/>
      <c r="N561" s="853"/>
      <c r="O561" s="855"/>
      <c r="P561" s="854"/>
      <c r="Q561" s="839"/>
      <c r="R561" s="839"/>
      <c r="S561" s="856"/>
      <c r="T561" s="854"/>
      <c r="U561" s="856"/>
      <c r="V561" s="856"/>
    </row>
    <row r="562" spans="2:22" ht="15.6">
      <c r="B562" s="112" t="s">
        <v>145</v>
      </c>
      <c r="C562" s="55" t="s">
        <v>12</v>
      </c>
      <c r="D562" s="113">
        <v>60</v>
      </c>
      <c r="E562" s="68" t="s">
        <v>137</v>
      </c>
      <c r="F562" s="56"/>
      <c r="G562" s="851"/>
      <c r="H562" s="851"/>
      <c r="I562" s="852"/>
      <c r="J562" s="853"/>
      <c r="K562" s="854"/>
      <c r="L562" s="841"/>
      <c r="M562" s="841"/>
      <c r="N562" s="853"/>
      <c r="O562" s="855"/>
      <c r="P562" s="854"/>
      <c r="Q562" s="839"/>
      <c r="R562" s="839"/>
      <c r="S562" s="856"/>
      <c r="T562" s="854"/>
      <c r="U562" s="856"/>
      <c r="V562" s="856"/>
    </row>
    <row r="563" spans="2:22" ht="15.6">
      <c r="B563" s="112" t="s">
        <v>145</v>
      </c>
      <c r="C563" s="55" t="s">
        <v>12</v>
      </c>
      <c r="D563" s="113">
        <v>60</v>
      </c>
      <c r="E563" s="68" t="s">
        <v>138</v>
      </c>
      <c r="F563" s="56"/>
      <c r="G563" s="851"/>
      <c r="H563" s="851"/>
      <c r="I563" s="852"/>
      <c r="J563" s="853"/>
      <c r="K563" s="854"/>
      <c r="L563" s="841"/>
      <c r="M563" s="841"/>
      <c r="N563" s="853"/>
      <c r="O563" s="855"/>
      <c r="P563" s="854"/>
      <c r="Q563" s="839"/>
      <c r="R563" s="839"/>
      <c r="S563" s="856"/>
      <c r="T563" s="854"/>
      <c r="U563" s="856"/>
      <c r="V563" s="856"/>
    </row>
    <row r="564" spans="2:22" ht="15.6">
      <c r="B564" s="112" t="s">
        <v>145</v>
      </c>
      <c r="C564" s="55" t="s">
        <v>12</v>
      </c>
      <c r="D564" s="113">
        <v>60</v>
      </c>
      <c r="E564" s="68" t="s">
        <v>139</v>
      </c>
      <c r="F564" s="56"/>
      <c r="G564" s="851"/>
      <c r="H564" s="851"/>
      <c r="I564" s="852"/>
      <c r="J564" s="853"/>
      <c r="K564" s="854"/>
      <c r="L564" s="841"/>
      <c r="M564" s="841"/>
      <c r="N564" s="853"/>
      <c r="O564" s="855"/>
      <c r="P564" s="854"/>
      <c r="Q564" s="839"/>
      <c r="R564" s="839"/>
      <c r="S564" s="856"/>
      <c r="T564" s="854"/>
      <c r="U564" s="856"/>
      <c r="V564" s="856"/>
    </row>
    <row r="565" spans="2:22" ht="15.6">
      <c r="B565" s="112" t="s">
        <v>145</v>
      </c>
      <c r="C565" s="55" t="s">
        <v>12</v>
      </c>
      <c r="D565" s="113">
        <v>60</v>
      </c>
      <c r="E565" s="68" t="s">
        <v>140</v>
      </c>
      <c r="F565" s="56"/>
      <c r="G565" s="851"/>
      <c r="H565" s="851"/>
      <c r="I565" s="852"/>
      <c r="J565" s="853"/>
      <c r="K565" s="854"/>
      <c r="L565" s="841"/>
      <c r="M565" s="841"/>
      <c r="N565" s="853"/>
      <c r="O565" s="855"/>
      <c r="P565" s="854"/>
      <c r="Q565" s="839"/>
      <c r="R565" s="839"/>
      <c r="S565" s="856"/>
      <c r="T565" s="854"/>
      <c r="U565" s="856"/>
      <c r="V565" s="856"/>
    </row>
    <row r="566" spans="2:22" ht="15.6">
      <c r="B566" s="112" t="s">
        <v>145</v>
      </c>
      <c r="C566" s="55" t="s">
        <v>12</v>
      </c>
      <c r="D566" s="113">
        <v>70</v>
      </c>
      <c r="E566" s="68" t="s">
        <v>137</v>
      </c>
      <c r="F566" s="56"/>
      <c r="G566" s="851"/>
      <c r="H566" s="851"/>
      <c r="I566" s="852"/>
      <c r="J566" s="853"/>
      <c r="K566" s="854"/>
      <c r="L566" s="841"/>
      <c r="M566" s="841"/>
      <c r="N566" s="853"/>
      <c r="O566" s="855"/>
      <c r="P566" s="854"/>
      <c r="Q566" s="839"/>
      <c r="R566" s="839"/>
      <c r="S566" s="856"/>
      <c r="T566" s="854"/>
      <c r="U566" s="856"/>
      <c r="V566" s="856"/>
    </row>
    <row r="567" spans="2:22" ht="15.6">
      <c r="B567" s="112" t="s">
        <v>145</v>
      </c>
      <c r="C567" s="55" t="s">
        <v>12</v>
      </c>
      <c r="D567" s="113">
        <v>70</v>
      </c>
      <c r="E567" s="68" t="s">
        <v>138</v>
      </c>
      <c r="F567" s="56"/>
      <c r="G567" s="851"/>
      <c r="H567" s="851"/>
      <c r="I567" s="852"/>
      <c r="J567" s="853"/>
      <c r="K567" s="854"/>
      <c r="L567" s="841"/>
      <c r="M567" s="841"/>
      <c r="N567" s="853"/>
      <c r="O567" s="855"/>
      <c r="P567" s="854"/>
      <c r="Q567" s="839"/>
      <c r="R567" s="839"/>
      <c r="S567" s="856"/>
      <c r="T567" s="854"/>
      <c r="U567" s="856"/>
      <c r="V567" s="856"/>
    </row>
    <row r="568" spans="2:22" ht="15.6">
      <c r="B568" s="112" t="s">
        <v>145</v>
      </c>
      <c r="C568" s="55" t="s">
        <v>12</v>
      </c>
      <c r="D568" s="113">
        <v>70</v>
      </c>
      <c r="E568" s="68" t="s">
        <v>139</v>
      </c>
      <c r="F568" s="56"/>
      <c r="G568" s="851"/>
      <c r="H568" s="851"/>
      <c r="I568" s="852"/>
      <c r="J568" s="853"/>
      <c r="K568" s="854"/>
      <c r="L568" s="841"/>
      <c r="M568" s="841"/>
      <c r="N568" s="853"/>
      <c r="O568" s="855"/>
      <c r="P568" s="854"/>
      <c r="Q568" s="839"/>
      <c r="R568" s="839"/>
      <c r="S568" s="856"/>
      <c r="T568" s="854"/>
      <c r="U568" s="856"/>
      <c r="V568" s="856"/>
    </row>
    <row r="569" spans="2:22" ht="15.6">
      <c r="B569" s="112" t="s">
        <v>145</v>
      </c>
      <c r="C569" s="55" t="s">
        <v>12</v>
      </c>
      <c r="D569" s="113">
        <v>70</v>
      </c>
      <c r="E569" s="68" t="s">
        <v>140</v>
      </c>
      <c r="F569" s="56"/>
      <c r="G569" s="851"/>
      <c r="H569" s="851"/>
      <c r="I569" s="852"/>
      <c r="J569" s="853"/>
      <c r="K569" s="854"/>
      <c r="L569" s="841"/>
      <c r="M569" s="841"/>
      <c r="N569" s="853"/>
      <c r="O569" s="855"/>
      <c r="P569" s="854"/>
      <c r="Q569" s="839"/>
      <c r="R569" s="839"/>
      <c r="S569" s="856"/>
      <c r="T569" s="854"/>
      <c r="U569" s="856"/>
      <c r="V569" s="856"/>
    </row>
    <row r="570" spans="2:22" ht="15.6">
      <c r="B570" s="112" t="s">
        <v>145</v>
      </c>
      <c r="C570" s="55" t="s">
        <v>12</v>
      </c>
      <c r="D570" s="113">
        <v>80</v>
      </c>
      <c r="E570" s="68" t="s">
        <v>137</v>
      </c>
      <c r="F570" s="56"/>
      <c r="G570" s="851"/>
      <c r="H570" s="851"/>
      <c r="I570" s="852"/>
      <c r="J570" s="853"/>
      <c r="K570" s="854"/>
      <c r="L570" s="841"/>
      <c r="M570" s="841"/>
      <c r="N570" s="853"/>
      <c r="O570" s="855"/>
      <c r="P570" s="854"/>
      <c r="Q570" s="839"/>
      <c r="R570" s="839"/>
      <c r="S570" s="856"/>
      <c r="T570" s="854"/>
      <c r="U570" s="856"/>
      <c r="V570" s="856"/>
    </row>
    <row r="571" spans="2:22" ht="15.6">
      <c r="B571" s="112" t="s">
        <v>145</v>
      </c>
      <c r="C571" s="55" t="s">
        <v>12</v>
      </c>
      <c r="D571" s="113">
        <v>80</v>
      </c>
      <c r="E571" s="68" t="s">
        <v>138</v>
      </c>
      <c r="F571" s="56"/>
      <c r="G571" s="851"/>
      <c r="H571" s="851"/>
      <c r="I571" s="852"/>
      <c r="J571" s="853"/>
      <c r="K571" s="854"/>
      <c r="L571" s="841"/>
      <c r="M571" s="841"/>
      <c r="N571" s="853"/>
      <c r="O571" s="855"/>
      <c r="P571" s="854"/>
      <c r="Q571" s="839"/>
      <c r="R571" s="839"/>
      <c r="S571" s="856"/>
      <c r="T571" s="854"/>
      <c r="U571" s="856"/>
      <c r="V571" s="856"/>
    </row>
    <row r="572" spans="2:22" ht="15.6">
      <c r="B572" s="112" t="s">
        <v>145</v>
      </c>
      <c r="C572" s="55" t="s">
        <v>12</v>
      </c>
      <c r="D572" s="113">
        <v>80</v>
      </c>
      <c r="E572" s="68" t="s">
        <v>139</v>
      </c>
      <c r="F572" s="56"/>
      <c r="G572" s="851"/>
      <c r="H572" s="851"/>
      <c r="I572" s="852"/>
      <c r="J572" s="853"/>
      <c r="K572" s="854"/>
      <c r="L572" s="841"/>
      <c r="M572" s="841"/>
      <c r="N572" s="853"/>
      <c r="O572" s="855"/>
      <c r="P572" s="854"/>
      <c r="Q572" s="839"/>
      <c r="R572" s="839"/>
      <c r="S572" s="856"/>
      <c r="T572" s="854"/>
      <c r="U572" s="856"/>
      <c r="V572" s="856"/>
    </row>
    <row r="573" spans="2:22" ht="15.6">
      <c r="B573" s="112" t="s">
        <v>145</v>
      </c>
      <c r="C573" s="55" t="s">
        <v>12</v>
      </c>
      <c r="D573" s="113">
        <v>80</v>
      </c>
      <c r="E573" s="68" t="s">
        <v>140</v>
      </c>
      <c r="F573" s="56"/>
      <c r="G573" s="851"/>
      <c r="H573" s="851"/>
      <c r="I573" s="852"/>
      <c r="J573" s="853"/>
      <c r="K573" s="854"/>
      <c r="L573" s="841"/>
      <c r="M573" s="841"/>
      <c r="N573" s="853"/>
      <c r="O573" s="855"/>
      <c r="P573" s="854"/>
      <c r="Q573" s="839"/>
      <c r="R573" s="839"/>
      <c r="S573" s="856"/>
      <c r="T573" s="854"/>
      <c r="U573" s="856"/>
      <c r="V573" s="856"/>
    </row>
    <row r="574" spans="2:22" ht="15.6">
      <c r="B574" s="112" t="s">
        <v>145</v>
      </c>
      <c r="C574" s="55" t="s">
        <v>12</v>
      </c>
      <c r="D574" s="113">
        <v>90</v>
      </c>
      <c r="E574" s="68" t="s">
        <v>137</v>
      </c>
      <c r="F574" s="56">
        <v>29</v>
      </c>
      <c r="G574" s="851">
        <v>829205</v>
      </c>
      <c r="H574" s="851">
        <v>482768</v>
      </c>
      <c r="I574" s="852">
        <v>0.22765287757201</v>
      </c>
      <c r="J574" s="853">
        <v>94.746932983398438</v>
      </c>
      <c r="K574" s="854">
        <v>7.7325686812400818E-2</v>
      </c>
      <c r="L574" s="841">
        <v>94.588104248046875</v>
      </c>
      <c r="M574" s="841">
        <v>94.898590087890625</v>
      </c>
      <c r="N574" s="853">
        <v>15.49342727661133</v>
      </c>
      <c r="O574" s="855">
        <v>110</v>
      </c>
      <c r="P574" s="854">
        <v>7.07106813788414E-2</v>
      </c>
      <c r="Q574" s="839">
        <v>110</v>
      </c>
      <c r="R574" s="839">
        <v>110</v>
      </c>
      <c r="S574" s="856">
        <v>0.42040297389030462</v>
      </c>
      <c r="T574" s="854">
        <v>2.3546160664409399E-3</v>
      </c>
      <c r="U574" s="856">
        <v>0.41521495580673218</v>
      </c>
      <c r="V574" s="856">
        <v>0.42474377155303961</v>
      </c>
    </row>
    <row r="575" spans="2:22" ht="15.6">
      <c r="B575" s="112" t="s">
        <v>145</v>
      </c>
      <c r="C575" s="55" t="s">
        <v>12</v>
      </c>
      <c r="D575" s="113">
        <v>90</v>
      </c>
      <c r="E575" s="68" t="s">
        <v>138</v>
      </c>
      <c r="F575" s="56">
        <v>29</v>
      </c>
      <c r="G575" s="851">
        <v>55893</v>
      </c>
      <c r="H575" s="851">
        <v>39527</v>
      </c>
      <c r="I575" s="852">
        <v>2.06872803085567E-2</v>
      </c>
      <c r="J575" s="853">
        <v>87.034011840820313</v>
      </c>
      <c r="K575" s="854">
        <v>0.1931027173995972</v>
      </c>
      <c r="L575" s="841">
        <v>86.638435363769531</v>
      </c>
      <c r="M575" s="841">
        <v>87.409408569335938</v>
      </c>
      <c r="N575" s="853">
        <v>11.47049617767334</v>
      </c>
      <c r="O575" s="855">
        <v>95</v>
      </c>
      <c r="P575" s="854">
        <v>0.5022311806678772</v>
      </c>
      <c r="Q575" s="839">
        <v>95</v>
      </c>
      <c r="R575" s="839">
        <v>96</v>
      </c>
      <c r="S575" s="856">
        <v>0.67015403509140015</v>
      </c>
      <c r="T575" s="854">
        <v>7.6742740347981453E-3</v>
      </c>
      <c r="U575" s="856">
        <v>0.65456509590148926</v>
      </c>
      <c r="V575" s="856">
        <v>0.68405157327651978</v>
      </c>
    </row>
    <row r="576" spans="2:22" ht="15.6">
      <c r="B576" s="112" t="s">
        <v>145</v>
      </c>
      <c r="C576" s="55" t="s">
        <v>12</v>
      </c>
      <c r="D576" s="113">
        <v>90</v>
      </c>
      <c r="E576" s="68" t="s">
        <v>139</v>
      </c>
      <c r="F576" s="56">
        <v>29</v>
      </c>
      <c r="G576" s="851">
        <v>55102</v>
      </c>
      <c r="H576" s="851">
        <v>43387</v>
      </c>
      <c r="I576" s="852">
        <v>2.3463543714313719E-2</v>
      </c>
      <c r="J576" s="853">
        <v>86.751213073730469</v>
      </c>
      <c r="K576" s="854">
        <v>0.11149007827043531</v>
      </c>
      <c r="L576" s="841">
        <v>86.544235229492188</v>
      </c>
      <c r="M576" s="841">
        <v>86.977348327636719</v>
      </c>
      <c r="N576" s="853">
        <v>7.5391888618469238</v>
      </c>
      <c r="O576" s="855">
        <v>92</v>
      </c>
      <c r="P576" s="854">
        <v>0.3478577733039856</v>
      </c>
      <c r="Q576" s="839">
        <v>92</v>
      </c>
      <c r="R576" s="839">
        <v>93</v>
      </c>
      <c r="S576" s="856">
        <v>0.6756516695022583</v>
      </c>
      <c r="T576" s="854">
        <v>7.1907523088157177E-3</v>
      </c>
      <c r="U576" s="856">
        <v>0.66165119409561157</v>
      </c>
      <c r="V576" s="856">
        <v>0.69041919708251953</v>
      </c>
    </row>
    <row r="577" spans="2:22" ht="15.6">
      <c r="B577" s="112" t="s">
        <v>145</v>
      </c>
      <c r="C577" s="55" t="s">
        <v>12</v>
      </c>
      <c r="D577" s="113">
        <v>90</v>
      </c>
      <c r="E577" s="68" t="s">
        <v>140</v>
      </c>
      <c r="F577" s="56">
        <v>29</v>
      </c>
      <c r="G577" s="851">
        <v>29198</v>
      </c>
      <c r="H577" s="851">
        <v>10702</v>
      </c>
      <c r="I577" s="852">
        <v>5.118494203239698E-3</v>
      </c>
      <c r="J577" s="853">
        <v>90.894073486328125</v>
      </c>
      <c r="K577" s="854">
        <v>0.55038744211196899</v>
      </c>
      <c r="L577" s="841">
        <v>89.859237670898438</v>
      </c>
      <c r="M577" s="841">
        <v>92.021400451660156</v>
      </c>
      <c r="N577" s="853">
        <v>17.47897911071777</v>
      </c>
      <c r="O577" s="855">
        <v>108</v>
      </c>
      <c r="P577" s="854">
        <v>1.0241309404373169</v>
      </c>
      <c r="Q577" s="839">
        <v>106</v>
      </c>
      <c r="R577" s="839">
        <v>110</v>
      </c>
      <c r="S577" s="856">
        <v>0.53678387403488159</v>
      </c>
      <c r="T577" s="854">
        <v>1.593965478241444E-2</v>
      </c>
      <c r="U577" s="856">
        <v>0.50281178951263428</v>
      </c>
      <c r="V577" s="856">
        <v>0.56837701797485352</v>
      </c>
    </row>
    <row r="578" spans="2:22" ht="15.6">
      <c r="B578" s="112" t="s">
        <v>145</v>
      </c>
      <c r="C578" s="55" t="s">
        <v>12</v>
      </c>
      <c r="D578" s="113">
        <v>100</v>
      </c>
      <c r="E578" s="68" t="s">
        <v>137</v>
      </c>
      <c r="F578" s="56"/>
      <c r="G578" s="851"/>
      <c r="H578" s="851"/>
      <c r="I578" s="852"/>
      <c r="J578" s="853"/>
      <c r="K578" s="854"/>
      <c r="L578" s="841"/>
      <c r="M578" s="841"/>
      <c r="N578" s="853"/>
      <c r="O578" s="855"/>
      <c r="P578" s="854"/>
      <c r="Q578" s="839"/>
      <c r="R578" s="839"/>
      <c r="S578" s="856"/>
      <c r="T578" s="854"/>
      <c r="U578" s="856"/>
      <c r="V578" s="856"/>
    </row>
    <row r="579" spans="2:22" ht="15.6">
      <c r="B579" s="112" t="s">
        <v>145</v>
      </c>
      <c r="C579" s="55" t="s">
        <v>12</v>
      </c>
      <c r="D579" s="113">
        <v>100</v>
      </c>
      <c r="E579" s="68" t="s">
        <v>138</v>
      </c>
      <c r="F579" s="56"/>
      <c r="G579" s="851"/>
      <c r="H579" s="851"/>
      <c r="I579" s="852"/>
      <c r="J579" s="853"/>
      <c r="K579" s="854"/>
      <c r="L579" s="841"/>
      <c r="M579" s="841"/>
      <c r="N579" s="853"/>
      <c r="O579" s="855"/>
      <c r="P579" s="854"/>
      <c r="Q579" s="839"/>
      <c r="R579" s="839"/>
      <c r="S579" s="856"/>
      <c r="T579" s="854"/>
      <c r="U579" s="856"/>
      <c r="V579" s="856"/>
    </row>
    <row r="580" spans="2:22" ht="15.6">
      <c r="B580" s="112" t="s">
        <v>145</v>
      </c>
      <c r="C580" s="55" t="s">
        <v>12</v>
      </c>
      <c r="D580" s="113">
        <v>100</v>
      </c>
      <c r="E580" s="68" t="s">
        <v>139</v>
      </c>
      <c r="F580" s="56"/>
      <c r="G580" s="851"/>
      <c r="H580" s="851"/>
      <c r="I580" s="852"/>
      <c r="J580" s="853"/>
      <c r="K580" s="854"/>
      <c r="L580" s="841"/>
      <c r="M580" s="841"/>
      <c r="N580" s="853"/>
      <c r="O580" s="855"/>
      <c r="P580" s="854"/>
      <c r="Q580" s="839"/>
      <c r="R580" s="839"/>
      <c r="S580" s="856"/>
      <c r="T580" s="854"/>
      <c r="U580" s="856"/>
      <c r="V580" s="856"/>
    </row>
    <row r="581" spans="2:22" ht="15.6">
      <c r="B581" s="112" t="s">
        <v>145</v>
      </c>
      <c r="C581" s="55" t="s">
        <v>12</v>
      </c>
      <c r="D581" s="113">
        <v>100</v>
      </c>
      <c r="E581" s="68" t="s">
        <v>140</v>
      </c>
      <c r="F581" s="56"/>
      <c r="G581" s="851"/>
      <c r="H581" s="851"/>
      <c r="I581" s="852"/>
      <c r="J581" s="853"/>
      <c r="K581" s="854"/>
      <c r="L581" s="841"/>
      <c r="M581" s="841"/>
      <c r="N581" s="853"/>
      <c r="O581" s="855"/>
      <c r="P581" s="854"/>
      <c r="Q581" s="839"/>
      <c r="R581" s="839"/>
      <c r="S581" s="856"/>
      <c r="T581" s="854"/>
      <c r="U581" s="856"/>
      <c r="V581" s="856"/>
    </row>
    <row r="582" spans="2:22" ht="15.6">
      <c r="B582" s="112" t="s">
        <v>145</v>
      </c>
      <c r="C582" s="55" t="s">
        <v>10</v>
      </c>
      <c r="D582" s="113">
        <v>30</v>
      </c>
      <c r="E582" s="68" t="s">
        <v>137</v>
      </c>
      <c r="F582" s="56">
        <v>19</v>
      </c>
      <c r="G582" s="851">
        <v>559985</v>
      </c>
      <c r="H582" s="851">
        <v>328988</v>
      </c>
      <c r="I582" s="852">
        <v>0.20391671431132391</v>
      </c>
      <c r="J582" s="853">
        <v>35.921554565429688</v>
      </c>
      <c r="K582" s="854">
        <v>6.0118600726127618E-2</v>
      </c>
      <c r="L582" s="841">
        <v>35.79571533203125</v>
      </c>
      <c r="M582" s="841">
        <v>36.032009124755859</v>
      </c>
      <c r="N582" s="853">
        <v>10.65277194976807</v>
      </c>
      <c r="O582" s="855">
        <v>46</v>
      </c>
      <c r="P582" s="854">
        <v>0.48533779382705688</v>
      </c>
      <c r="Q582" s="839">
        <v>46</v>
      </c>
      <c r="R582" s="839">
        <v>47</v>
      </c>
      <c r="S582" s="856">
        <v>0.30056887865066528</v>
      </c>
      <c r="T582" s="854">
        <v>2.6520837564021349E-3</v>
      </c>
      <c r="U582" s="856">
        <v>0.29573792219161987</v>
      </c>
      <c r="V582" s="856">
        <v>0.3053869903087616</v>
      </c>
    </row>
    <row r="583" spans="2:22" ht="15.6">
      <c r="B583" s="112" t="s">
        <v>145</v>
      </c>
      <c r="C583" s="55" t="s">
        <v>10</v>
      </c>
      <c r="D583" s="113">
        <v>30</v>
      </c>
      <c r="E583" s="68" t="s">
        <v>138</v>
      </c>
      <c r="F583" s="56">
        <v>19</v>
      </c>
      <c r="G583" s="851">
        <v>132583</v>
      </c>
      <c r="H583" s="851">
        <v>80522</v>
      </c>
      <c r="I583" s="852">
        <v>5.1010954607178353E-2</v>
      </c>
      <c r="J583" s="853">
        <v>36.560596466064453</v>
      </c>
      <c r="K583" s="854">
        <v>0.11755307018756871</v>
      </c>
      <c r="L583" s="841">
        <v>36.342128753662109</v>
      </c>
      <c r="M583" s="841">
        <v>36.816005706787109</v>
      </c>
      <c r="N583" s="853">
        <v>10.01518726348877</v>
      </c>
      <c r="O583" s="855">
        <v>47</v>
      </c>
      <c r="P583" s="854">
        <v>0.46955019235610962</v>
      </c>
      <c r="Q583" s="839">
        <v>46</v>
      </c>
      <c r="R583" s="839">
        <v>47</v>
      </c>
      <c r="S583" s="856">
        <v>0.26678389310836792</v>
      </c>
      <c r="T583" s="854">
        <v>5.5283741094172001E-3</v>
      </c>
      <c r="U583" s="856">
        <v>0.25410014390945429</v>
      </c>
      <c r="V583" s="856">
        <v>0.27624770998954767</v>
      </c>
    </row>
    <row r="584" spans="2:22" ht="15.6">
      <c r="B584" s="112" t="s">
        <v>145</v>
      </c>
      <c r="C584" s="55" t="s">
        <v>10</v>
      </c>
      <c r="D584" s="113">
        <v>30</v>
      </c>
      <c r="E584" s="68" t="s">
        <v>139</v>
      </c>
      <c r="F584" s="56">
        <v>19</v>
      </c>
      <c r="G584" s="851">
        <v>19941</v>
      </c>
      <c r="H584" s="851">
        <v>15765</v>
      </c>
      <c r="I584" s="852">
        <v>1.019587670919123E-2</v>
      </c>
      <c r="J584" s="853">
        <v>31.274751663208011</v>
      </c>
      <c r="K584" s="854">
        <v>0.25541409850120539</v>
      </c>
      <c r="L584" s="841">
        <v>30.750370025634769</v>
      </c>
      <c r="M584" s="841">
        <v>31.777109146118161</v>
      </c>
      <c r="N584" s="853">
        <v>10.046024322509769</v>
      </c>
      <c r="O584" s="855">
        <v>42</v>
      </c>
      <c r="P584" s="854">
        <v>0.50485086441040039</v>
      </c>
      <c r="Q584" s="839">
        <v>41</v>
      </c>
      <c r="R584" s="839">
        <v>42</v>
      </c>
      <c r="S584" s="856">
        <v>0.46761804819107061</v>
      </c>
      <c r="T584" s="854">
        <v>1.3476422987878321E-2</v>
      </c>
      <c r="U584" s="856">
        <v>0.44287452101707458</v>
      </c>
      <c r="V584" s="856">
        <v>0.49238201975822449</v>
      </c>
    </row>
    <row r="585" spans="2:22" ht="15.6">
      <c r="B585" s="112" t="s">
        <v>145</v>
      </c>
      <c r="C585" s="55" t="s">
        <v>10</v>
      </c>
      <c r="D585" s="113">
        <v>30</v>
      </c>
      <c r="E585" s="68" t="s">
        <v>140</v>
      </c>
      <c r="F585" s="56">
        <v>19</v>
      </c>
      <c r="G585" s="851">
        <v>53033</v>
      </c>
      <c r="H585" s="851">
        <v>30357</v>
      </c>
      <c r="I585" s="852">
        <v>1.9070129560495731E-2</v>
      </c>
      <c r="J585" s="853">
        <v>31.66764068603516</v>
      </c>
      <c r="K585" s="854">
        <v>0.20963732898235321</v>
      </c>
      <c r="L585" s="841">
        <v>31.28568267822266</v>
      </c>
      <c r="M585" s="841">
        <v>32.065811157226563</v>
      </c>
      <c r="N585" s="853">
        <v>10.20396518707275</v>
      </c>
      <c r="O585" s="855">
        <v>42</v>
      </c>
      <c r="P585" s="854">
        <v>0.49112731218338013</v>
      </c>
      <c r="Q585" s="839">
        <v>42</v>
      </c>
      <c r="R585" s="839">
        <v>43</v>
      </c>
      <c r="S585" s="856">
        <v>0.51706403493881226</v>
      </c>
      <c r="T585" s="854">
        <v>9.9442964419722557E-3</v>
      </c>
      <c r="U585" s="856">
        <v>0.49557211995124822</v>
      </c>
      <c r="V585" s="856">
        <v>0.5357670783996582</v>
      </c>
    </row>
    <row r="586" spans="2:22" ht="15.6">
      <c r="B586" s="112" t="s">
        <v>145</v>
      </c>
      <c r="C586" s="55" t="s">
        <v>10</v>
      </c>
      <c r="D586" s="113">
        <v>50</v>
      </c>
      <c r="E586" s="68" t="s">
        <v>137</v>
      </c>
      <c r="F586" s="56">
        <v>20</v>
      </c>
      <c r="G586" s="851">
        <v>1126031</v>
      </c>
      <c r="H586" s="851">
        <v>507077</v>
      </c>
      <c r="I586" s="852">
        <v>0.29187673289525329</v>
      </c>
      <c r="J586" s="853">
        <v>47.105232238769531</v>
      </c>
      <c r="K586" s="854">
        <v>6.6084228456020355E-2</v>
      </c>
      <c r="L586" s="841">
        <v>46.962345123291023</v>
      </c>
      <c r="M586" s="841">
        <v>47.229015350341797</v>
      </c>
      <c r="N586" s="853">
        <v>14.053520202636721</v>
      </c>
      <c r="O586" s="855">
        <v>61</v>
      </c>
      <c r="P586" s="854">
        <v>0.1964509189128876</v>
      </c>
      <c r="Q586" s="839">
        <v>60</v>
      </c>
      <c r="R586" s="839">
        <v>61</v>
      </c>
      <c r="S586" s="856">
        <v>0.63544726371765137</v>
      </c>
      <c r="T586" s="854">
        <v>2.180953742936254E-3</v>
      </c>
      <c r="U586" s="856">
        <v>0.63160741329193115</v>
      </c>
      <c r="V586" s="856">
        <v>0.63989251852035522</v>
      </c>
    </row>
    <row r="587" spans="2:22" ht="15.6">
      <c r="B587" s="112" t="s">
        <v>145</v>
      </c>
      <c r="C587" s="55" t="s">
        <v>10</v>
      </c>
      <c r="D587" s="113">
        <v>50</v>
      </c>
      <c r="E587" s="68" t="s">
        <v>138</v>
      </c>
      <c r="F587" s="56">
        <v>20</v>
      </c>
      <c r="G587" s="851">
        <v>267323</v>
      </c>
      <c r="H587" s="851">
        <v>118969</v>
      </c>
      <c r="I587" s="852">
        <v>7.0497408259593358E-2</v>
      </c>
      <c r="J587" s="853">
        <v>49.343605041503913</v>
      </c>
      <c r="K587" s="854">
        <v>0.12662747502326971</v>
      </c>
      <c r="L587" s="841">
        <v>49.079051971435547</v>
      </c>
      <c r="M587" s="841">
        <v>49.59259033203125</v>
      </c>
      <c r="N587" s="853">
        <v>14.13235664367676</v>
      </c>
      <c r="O587" s="855">
        <v>63</v>
      </c>
      <c r="P587" s="854">
        <v>0.50035160779953003</v>
      </c>
      <c r="Q587" s="839">
        <v>63</v>
      </c>
      <c r="R587" s="839">
        <v>64</v>
      </c>
      <c r="S587" s="856">
        <v>0.55488896369934082</v>
      </c>
      <c r="T587" s="854">
        <v>4.4691930525004864E-3</v>
      </c>
      <c r="U587" s="856">
        <v>0.54540830850601196</v>
      </c>
      <c r="V587" s="856">
        <v>0.56313109397888184</v>
      </c>
    </row>
    <row r="588" spans="2:22" ht="15.6">
      <c r="B588" s="112" t="s">
        <v>145</v>
      </c>
      <c r="C588" s="55" t="s">
        <v>10</v>
      </c>
      <c r="D588" s="113">
        <v>50</v>
      </c>
      <c r="E588" s="68" t="s">
        <v>139</v>
      </c>
      <c r="F588" s="56">
        <v>20</v>
      </c>
      <c r="G588" s="851">
        <v>46527</v>
      </c>
      <c r="H588" s="851">
        <v>25010</v>
      </c>
      <c r="I588" s="852">
        <v>1.5709721591192209E-2</v>
      </c>
      <c r="J588" s="853">
        <v>41.123237609863281</v>
      </c>
      <c r="K588" s="854">
        <v>0.30506423115730291</v>
      </c>
      <c r="L588" s="841">
        <v>40.523281097412109</v>
      </c>
      <c r="M588" s="841">
        <v>41.743396759033203</v>
      </c>
      <c r="N588" s="853">
        <v>14.065648078918461</v>
      </c>
      <c r="O588" s="855">
        <v>55</v>
      </c>
      <c r="P588" s="854">
        <v>0.55492311716079712</v>
      </c>
      <c r="Q588" s="839">
        <v>54</v>
      </c>
      <c r="R588" s="839">
        <v>56</v>
      </c>
      <c r="S588" s="856">
        <v>0.76439833641052246</v>
      </c>
      <c r="T588" s="854">
        <v>8.7442491203546524E-3</v>
      </c>
      <c r="U588" s="856">
        <v>0.74657630920410156</v>
      </c>
      <c r="V588" s="856">
        <v>0.78112828731536865</v>
      </c>
    </row>
    <row r="589" spans="2:22" ht="15.6">
      <c r="B589" s="112" t="s">
        <v>145</v>
      </c>
      <c r="C589" s="55" t="s">
        <v>10</v>
      </c>
      <c r="D589" s="113">
        <v>50</v>
      </c>
      <c r="E589" s="68" t="s">
        <v>140</v>
      </c>
      <c r="F589" s="56">
        <v>20</v>
      </c>
      <c r="G589" s="851">
        <v>113756</v>
      </c>
      <c r="H589" s="851">
        <v>46799</v>
      </c>
      <c r="I589" s="852">
        <v>2.7091325637970631E-2</v>
      </c>
      <c r="J589" s="853">
        <v>43.941432952880859</v>
      </c>
      <c r="K589" s="854">
        <v>0.17155180871486661</v>
      </c>
      <c r="L589" s="841">
        <v>43.637031555175781</v>
      </c>
      <c r="M589" s="841">
        <v>44.295608520507813</v>
      </c>
      <c r="N589" s="853">
        <v>11.54617309570312</v>
      </c>
      <c r="O589" s="855">
        <v>56</v>
      </c>
      <c r="P589" s="854">
        <v>0.41029465198516851</v>
      </c>
      <c r="Q589" s="839">
        <v>55</v>
      </c>
      <c r="R589" s="839">
        <v>56</v>
      </c>
      <c r="S589" s="856">
        <v>0.74093484878540039</v>
      </c>
      <c r="T589" s="854">
        <v>6.8341689184308052E-3</v>
      </c>
      <c r="U589" s="856">
        <v>0.72822576761245728</v>
      </c>
      <c r="V589" s="856">
        <v>0.75532591342926025</v>
      </c>
    </row>
    <row r="590" spans="2:22" ht="15.6">
      <c r="B590" s="112" t="s">
        <v>145</v>
      </c>
      <c r="C590" s="55" t="s">
        <v>10</v>
      </c>
      <c r="D590" s="113">
        <v>70</v>
      </c>
      <c r="E590" s="68" t="s">
        <v>137</v>
      </c>
      <c r="F590" s="56"/>
      <c r="G590" s="851"/>
      <c r="H590" s="851"/>
      <c r="I590" s="852"/>
      <c r="J590" s="853"/>
      <c r="K590" s="854"/>
      <c r="L590" s="841"/>
      <c r="M590" s="841"/>
      <c r="N590" s="853"/>
      <c r="O590" s="855"/>
      <c r="P590" s="854"/>
      <c r="Q590" s="839"/>
      <c r="R590" s="839"/>
      <c r="S590" s="856"/>
      <c r="T590" s="854"/>
      <c r="U590" s="856"/>
      <c r="V590" s="856"/>
    </row>
    <row r="591" spans="2:22" ht="15.6">
      <c r="B591" s="112" t="s">
        <v>145</v>
      </c>
      <c r="C591" s="55" t="s">
        <v>10</v>
      </c>
      <c r="D591" s="113">
        <v>70</v>
      </c>
      <c r="E591" s="68" t="s">
        <v>138</v>
      </c>
      <c r="F591" s="56"/>
      <c r="G591" s="851"/>
      <c r="H591" s="851"/>
      <c r="I591" s="852"/>
      <c r="J591" s="853"/>
      <c r="K591" s="854"/>
      <c r="L591" s="841"/>
      <c r="M591" s="841"/>
      <c r="N591" s="853"/>
      <c r="O591" s="855"/>
      <c r="P591" s="854"/>
      <c r="Q591" s="839"/>
      <c r="R591" s="839"/>
      <c r="S591" s="856"/>
      <c r="T591" s="854"/>
      <c r="U591" s="856"/>
      <c r="V591" s="856"/>
    </row>
    <row r="592" spans="2:22" ht="15.6">
      <c r="B592" s="112" t="s">
        <v>145</v>
      </c>
      <c r="C592" s="55" t="s">
        <v>10</v>
      </c>
      <c r="D592" s="113">
        <v>70</v>
      </c>
      <c r="E592" s="68" t="s">
        <v>139</v>
      </c>
      <c r="F592" s="56"/>
      <c r="G592" s="851"/>
      <c r="H592" s="851"/>
      <c r="I592" s="852"/>
      <c r="J592" s="853"/>
      <c r="K592" s="854"/>
      <c r="L592" s="841"/>
      <c r="M592" s="841"/>
      <c r="N592" s="853"/>
      <c r="O592" s="855"/>
      <c r="P592" s="854"/>
      <c r="Q592" s="839"/>
      <c r="R592" s="839"/>
      <c r="S592" s="856"/>
      <c r="T592" s="854"/>
      <c r="U592" s="856"/>
      <c r="V592" s="856"/>
    </row>
    <row r="593" spans="2:22" ht="15.6">
      <c r="B593" s="112" t="s">
        <v>145</v>
      </c>
      <c r="C593" s="55" t="s">
        <v>10</v>
      </c>
      <c r="D593" s="113">
        <v>70</v>
      </c>
      <c r="E593" s="68" t="s">
        <v>140</v>
      </c>
      <c r="F593" s="56"/>
      <c r="G593" s="851"/>
      <c r="H593" s="851"/>
      <c r="I593" s="852"/>
      <c r="J593" s="853"/>
      <c r="K593" s="854"/>
      <c r="L593" s="841"/>
      <c r="M593" s="841"/>
      <c r="N593" s="853"/>
      <c r="O593" s="855"/>
      <c r="P593" s="854"/>
      <c r="Q593" s="839"/>
      <c r="R593" s="839"/>
      <c r="S593" s="856"/>
      <c r="T593" s="854"/>
      <c r="U593" s="856"/>
      <c r="V593" s="856"/>
    </row>
    <row r="594" spans="2:22" ht="15.6">
      <c r="B594" s="120" t="s">
        <v>145</v>
      </c>
      <c r="C594" s="121" t="s">
        <v>14</v>
      </c>
      <c r="D594" s="122" t="s">
        <v>120</v>
      </c>
      <c r="E594" s="79" t="s">
        <v>121</v>
      </c>
      <c r="F594" s="122"/>
      <c r="G594" s="857"/>
      <c r="H594" s="857"/>
      <c r="I594" s="858"/>
      <c r="J594" s="802"/>
      <c r="K594" s="803"/>
      <c r="L594" s="846"/>
      <c r="M594" s="846"/>
      <c r="N594" s="802"/>
      <c r="O594" s="800"/>
      <c r="P594" s="803"/>
      <c r="Q594" s="848"/>
      <c r="R594" s="848"/>
      <c r="S594" s="859"/>
      <c r="T594" s="803"/>
      <c r="U594" s="859"/>
      <c r="V594" s="859"/>
    </row>
    <row r="595" spans="2:22" ht="15.6">
      <c r="B595" s="120" t="s">
        <v>145</v>
      </c>
      <c r="C595" s="121" t="s">
        <v>14</v>
      </c>
      <c r="D595" s="122" t="s">
        <v>122</v>
      </c>
      <c r="E595" s="79" t="s">
        <v>121</v>
      </c>
      <c r="F595" s="122"/>
      <c r="G595" s="857"/>
      <c r="H595" s="857"/>
      <c r="I595" s="858"/>
      <c r="J595" s="802"/>
      <c r="K595" s="803"/>
      <c r="L595" s="846"/>
      <c r="M595" s="846"/>
      <c r="N595" s="802"/>
      <c r="O595" s="800"/>
      <c r="P595" s="803"/>
      <c r="Q595" s="848"/>
      <c r="R595" s="848"/>
      <c r="S595" s="859"/>
      <c r="T595" s="803"/>
      <c r="U595" s="859"/>
      <c r="V595" s="859"/>
    </row>
    <row r="596" spans="2:22" ht="15.6">
      <c r="B596" s="120" t="s">
        <v>145</v>
      </c>
      <c r="C596" s="121" t="s">
        <v>14</v>
      </c>
      <c r="D596" s="122" t="s">
        <v>123</v>
      </c>
      <c r="E596" s="79" t="s">
        <v>121</v>
      </c>
      <c r="F596" s="122"/>
      <c r="G596" s="857"/>
      <c r="H596" s="857"/>
      <c r="I596" s="858"/>
      <c r="J596" s="802"/>
      <c r="K596" s="803"/>
      <c r="L596" s="846"/>
      <c r="M596" s="846"/>
      <c r="N596" s="802"/>
      <c r="O596" s="800"/>
      <c r="P596" s="803"/>
      <c r="Q596" s="848"/>
      <c r="R596" s="848"/>
      <c r="S596" s="859"/>
      <c r="T596" s="803"/>
      <c r="U596" s="859"/>
      <c r="V596" s="859"/>
    </row>
    <row r="597" spans="2:22" ht="15.6">
      <c r="B597" s="120" t="s">
        <v>145</v>
      </c>
      <c r="C597" s="121" t="s">
        <v>14</v>
      </c>
      <c r="D597" s="122" t="s">
        <v>124</v>
      </c>
      <c r="E597" s="79" t="s">
        <v>121</v>
      </c>
      <c r="F597" s="122"/>
      <c r="G597" s="857"/>
      <c r="H597" s="857"/>
      <c r="I597" s="858"/>
      <c r="J597" s="802"/>
      <c r="K597" s="803"/>
      <c r="L597" s="846"/>
      <c r="M597" s="846"/>
      <c r="N597" s="802"/>
      <c r="O597" s="800"/>
      <c r="P597" s="803"/>
      <c r="Q597" s="848"/>
      <c r="R597" s="848"/>
      <c r="S597" s="859"/>
      <c r="T597" s="803"/>
      <c r="U597" s="859"/>
      <c r="V597" s="859"/>
    </row>
    <row r="598" spans="2:22" ht="15.6">
      <c r="B598" s="120" t="s">
        <v>145</v>
      </c>
      <c r="C598" s="121" t="s">
        <v>14</v>
      </c>
      <c r="D598" s="122" t="s">
        <v>125</v>
      </c>
      <c r="E598" s="79" t="s">
        <v>121</v>
      </c>
      <c r="F598" s="122">
        <v>10</v>
      </c>
      <c r="G598" s="857">
        <v>451696</v>
      </c>
      <c r="H598" s="857">
        <v>208778</v>
      </c>
      <c r="I598" s="858">
        <v>5.7567792065682461E-3</v>
      </c>
      <c r="J598" s="802">
        <v>115.73598480224609</v>
      </c>
      <c r="K598" s="803">
        <v>0.12562265992164609</v>
      </c>
      <c r="L598" s="846">
        <v>115.4681396484375</v>
      </c>
      <c r="M598" s="846">
        <v>115.9832000732422</v>
      </c>
      <c r="N598" s="802">
        <v>18.259000778198239</v>
      </c>
      <c r="O598" s="800">
        <v>133</v>
      </c>
      <c r="P598" s="803">
        <v>0.46764674782752991</v>
      </c>
      <c r="Q598" s="848">
        <v>133</v>
      </c>
      <c r="R598" s="848">
        <v>134</v>
      </c>
      <c r="S598" s="859">
        <v>0.57001775503158569</v>
      </c>
      <c r="T598" s="803">
        <v>3.3602472394704819E-3</v>
      </c>
      <c r="U598" s="859">
        <v>0.56380140781402588</v>
      </c>
      <c r="V598" s="859">
        <v>0.5769163966178894</v>
      </c>
    </row>
    <row r="599" spans="2:22" ht="15.6">
      <c r="B599" s="120" t="s">
        <v>145</v>
      </c>
      <c r="C599" s="121" t="s">
        <v>14</v>
      </c>
      <c r="D599" s="122" t="s">
        <v>126</v>
      </c>
      <c r="E599" s="79" t="s">
        <v>121</v>
      </c>
      <c r="F599" s="122"/>
      <c r="G599" s="857"/>
      <c r="H599" s="857"/>
      <c r="I599" s="858"/>
      <c r="J599" s="802"/>
      <c r="K599" s="803"/>
      <c r="L599" s="846"/>
      <c r="M599" s="846"/>
      <c r="N599" s="802"/>
      <c r="O599" s="800"/>
      <c r="P599" s="803"/>
      <c r="Q599" s="848"/>
      <c r="R599" s="848"/>
      <c r="S599" s="859"/>
      <c r="T599" s="803"/>
      <c r="U599" s="859"/>
      <c r="V599" s="859"/>
    </row>
    <row r="600" spans="2:22" ht="15.6">
      <c r="B600" s="120" t="s">
        <v>145</v>
      </c>
      <c r="C600" s="121" t="s">
        <v>12</v>
      </c>
      <c r="D600" s="122" t="s">
        <v>129</v>
      </c>
      <c r="E600" s="79" t="s">
        <v>121</v>
      </c>
      <c r="F600" s="122"/>
      <c r="G600" s="857"/>
      <c r="H600" s="857"/>
      <c r="I600" s="858"/>
      <c r="J600" s="802"/>
      <c r="K600" s="803"/>
      <c r="L600" s="846"/>
      <c r="M600" s="846"/>
      <c r="N600" s="802"/>
      <c r="O600" s="800"/>
      <c r="P600" s="803"/>
      <c r="Q600" s="848"/>
      <c r="R600" s="848"/>
      <c r="S600" s="859"/>
      <c r="T600" s="803"/>
      <c r="U600" s="859"/>
      <c r="V600" s="859"/>
    </row>
    <row r="601" spans="2:22" ht="15.6">
      <c r="B601" s="120" t="s">
        <v>145</v>
      </c>
      <c r="C601" s="121" t="s">
        <v>12</v>
      </c>
      <c r="D601" s="122" t="s">
        <v>130</v>
      </c>
      <c r="E601" s="79" t="s">
        <v>121</v>
      </c>
      <c r="F601" s="122"/>
      <c r="G601" s="857"/>
      <c r="H601" s="857"/>
      <c r="I601" s="858"/>
      <c r="J601" s="802"/>
      <c r="K601" s="803"/>
      <c r="L601" s="846"/>
      <c r="M601" s="846"/>
      <c r="N601" s="802"/>
      <c r="O601" s="800"/>
      <c r="P601" s="803"/>
      <c r="Q601" s="848"/>
      <c r="R601" s="848"/>
      <c r="S601" s="859"/>
      <c r="T601" s="803"/>
      <c r="U601" s="859"/>
      <c r="V601" s="859"/>
    </row>
    <row r="602" spans="2:22" ht="15.6">
      <c r="B602" s="120" t="s">
        <v>145</v>
      </c>
      <c r="C602" s="121" t="s">
        <v>12</v>
      </c>
      <c r="D602" s="122" t="s">
        <v>120</v>
      </c>
      <c r="E602" s="79" t="s">
        <v>121</v>
      </c>
      <c r="F602" s="122"/>
      <c r="G602" s="857"/>
      <c r="H602" s="857"/>
      <c r="I602" s="858"/>
      <c r="J602" s="802"/>
      <c r="K602" s="803"/>
      <c r="L602" s="846"/>
      <c r="M602" s="846"/>
      <c r="N602" s="802"/>
      <c r="O602" s="800"/>
      <c r="P602" s="803"/>
      <c r="Q602" s="848"/>
      <c r="R602" s="848"/>
      <c r="S602" s="859"/>
      <c r="T602" s="803"/>
      <c r="U602" s="859"/>
      <c r="V602" s="859"/>
    </row>
    <row r="603" spans="2:22" ht="15.6">
      <c r="B603" s="120" t="s">
        <v>145</v>
      </c>
      <c r="C603" s="121" t="s">
        <v>12</v>
      </c>
      <c r="D603" s="122" t="s">
        <v>122</v>
      </c>
      <c r="E603" s="79" t="s">
        <v>121</v>
      </c>
      <c r="F603" s="122">
        <v>29</v>
      </c>
      <c r="G603" s="857">
        <v>969398</v>
      </c>
      <c r="H603" s="857">
        <v>576384</v>
      </c>
      <c r="I603" s="858">
        <v>0.27692219480312918</v>
      </c>
      <c r="J603" s="802">
        <v>93.422050476074219</v>
      </c>
      <c r="K603" s="803">
        <v>6.5903857350349426E-2</v>
      </c>
      <c r="L603" s="846">
        <v>93.299057006835938</v>
      </c>
      <c r="M603" s="846">
        <v>93.542976379394531</v>
      </c>
      <c r="N603" s="802">
        <v>15.03362464904785</v>
      </c>
      <c r="O603" s="800">
        <v>108</v>
      </c>
      <c r="P603" s="803">
        <v>0</v>
      </c>
      <c r="Q603" s="848">
        <v>108</v>
      </c>
      <c r="R603" s="848">
        <v>108</v>
      </c>
      <c r="S603" s="859">
        <v>0.46283873915672302</v>
      </c>
      <c r="T603" s="803">
        <v>2.0755934529006481E-3</v>
      </c>
      <c r="U603" s="859">
        <v>0.45833942294120789</v>
      </c>
      <c r="V603" s="859">
        <v>0.466509610414505</v>
      </c>
    </row>
    <row r="604" spans="2:22" ht="15.6">
      <c r="B604" s="120" t="s">
        <v>145</v>
      </c>
      <c r="C604" s="121" t="s">
        <v>12</v>
      </c>
      <c r="D604" s="122" t="s">
        <v>123</v>
      </c>
      <c r="E604" s="79" t="s">
        <v>121</v>
      </c>
      <c r="F604" s="122"/>
      <c r="G604" s="857"/>
      <c r="H604" s="857"/>
      <c r="I604" s="858"/>
      <c r="J604" s="802"/>
      <c r="K604" s="803"/>
      <c r="L604" s="846"/>
      <c r="M604" s="846"/>
      <c r="N604" s="802"/>
      <c r="O604" s="800"/>
      <c r="P604" s="803"/>
      <c r="Q604" s="848"/>
      <c r="R604" s="848"/>
      <c r="S604" s="859"/>
      <c r="T604" s="803"/>
      <c r="U604" s="859"/>
      <c r="V604" s="859"/>
    </row>
    <row r="605" spans="2:22" ht="15.6">
      <c r="B605" s="120" t="s">
        <v>145</v>
      </c>
      <c r="C605" s="121" t="s">
        <v>10</v>
      </c>
      <c r="D605" s="122" t="s">
        <v>132</v>
      </c>
      <c r="E605" s="79" t="s">
        <v>121</v>
      </c>
      <c r="F605" s="122">
        <v>19</v>
      </c>
      <c r="G605" s="857">
        <v>765542</v>
      </c>
      <c r="H605" s="857">
        <v>455632</v>
      </c>
      <c r="I605" s="858">
        <v>0.28419368381144361</v>
      </c>
      <c r="J605" s="802">
        <v>35.584098815917969</v>
      </c>
      <c r="K605" s="803">
        <v>4.9753081053495407E-2</v>
      </c>
      <c r="L605" s="846">
        <v>35.487232208251953</v>
      </c>
      <c r="M605" s="846">
        <v>35.687393188476563</v>
      </c>
      <c r="N605" s="802">
        <v>10.58234119415283</v>
      </c>
      <c r="O605" s="800">
        <v>46</v>
      </c>
      <c r="P605" s="803">
        <v>0</v>
      </c>
      <c r="Q605" s="848">
        <v>46</v>
      </c>
      <c r="R605" s="848">
        <v>46</v>
      </c>
      <c r="S605" s="859">
        <v>0.3150252103805542</v>
      </c>
      <c r="T605" s="803">
        <v>2.2095718886703248E-3</v>
      </c>
      <c r="U605" s="859">
        <v>0.31016409397125239</v>
      </c>
      <c r="V605" s="859">
        <v>0.31879439949989319</v>
      </c>
    </row>
    <row r="606" spans="2:22" ht="15.6">
      <c r="B606" s="120" t="s">
        <v>145</v>
      </c>
      <c r="C606" s="121" t="s">
        <v>10</v>
      </c>
      <c r="D606" s="122" t="s">
        <v>133</v>
      </c>
      <c r="E606" s="79" t="s">
        <v>121</v>
      </c>
      <c r="F606" s="122">
        <v>20</v>
      </c>
      <c r="G606" s="857">
        <v>1553637</v>
      </c>
      <c r="H606" s="857">
        <v>697855</v>
      </c>
      <c r="I606" s="858">
        <v>0.40517519501728222</v>
      </c>
      <c r="J606" s="802">
        <v>47.051212310791023</v>
      </c>
      <c r="K606" s="803">
        <v>5.4250579327344887E-2</v>
      </c>
      <c r="L606" s="846">
        <v>46.934482574462891</v>
      </c>
      <c r="M606" s="846">
        <v>47.153690338134773</v>
      </c>
      <c r="N606" s="802">
        <v>14.019096374511721</v>
      </c>
      <c r="O606" s="800">
        <v>61</v>
      </c>
      <c r="P606" s="803">
        <v>0</v>
      </c>
      <c r="Q606" s="848">
        <v>61</v>
      </c>
      <c r="R606" s="848">
        <v>61</v>
      </c>
      <c r="S606" s="859">
        <v>0.63348376750946045</v>
      </c>
      <c r="T606" s="803">
        <v>1.8288455903530121E-3</v>
      </c>
      <c r="U606" s="859">
        <v>0.63009685277938843</v>
      </c>
      <c r="V606" s="859">
        <v>0.63728165626525879</v>
      </c>
    </row>
    <row r="607" spans="2:22" ht="15.6">
      <c r="B607" s="120" t="s">
        <v>145</v>
      </c>
      <c r="C607" s="121" t="s">
        <v>10</v>
      </c>
      <c r="D607" s="122" t="s">
        <v>130</v>
      </c>
      <c r="E607" s="79" t="s">
        <v>121</v>
      </c>
      <c r="F607" s="122"/>
      <c r="G607" s="857"/>
      <c r="H607" s="857"/>
      <c r="I607" s="858"/>
      <c r="J607" s="802"/>
      <c r="K607" s="803"/>
      <c r="L607" s="846"/>
      <c r="M607" s="846"/>
      <c r="N607" s="802"/>
      <c r="O607" s="800"/>
      <c r="P607" s="803"/>
      <c r="Q607" s="848"/>
      <c r="R607" s="848"/>
      <c r="S607" s="859"/>
      <c r="T607" s="803"/>
      <c r="U607" s="859"/>
      <c r="V607" s="859"/>
    </row>
    <row r="608" spans="2:22" ht="15.6">
      <c r="B608" s="120" t="s">
        <v>145</v>
      </c>
      <c r="C608" s="121" t="s">
        <v>14</v>
      </c>
      <c r="D608" s="78" t="s">
        <v>127</v>
      </c>
      <c r="E608" s="77" t="s">
        <v>137</v>
      </c>
      <c r="F608" s="261">
        <v>10</v>
      </c>
      <c r="G608" s="773">
        <v>355682</v>
      </c>
      <c r="H608" s="860">
        <v>164336</v>
      </c>
      <c r="I608" s="861">
        <v>4.4576112982788818E-3</v>
      </c>
      <c r="J608" s="846">
        <v>120.80174255371089</v>
      </c>
      <c r="K608" s="776">
        <v>0.11820486932992939</v>
      </c>
      <c r="L608" s="846">
        <v>120.56105804443359</v>
      </c>
      <c r="M608" s="846">
        <v>121.0065231323242</v>
      </c>
      <c r="N608" s="846">
        <v>15.88860511779785</v>
      </c>
      <c r="O608" s="848">
        <v>136</v>
      </c>
      <c r="P608" s="776">
        <v>0.1733500808477402</v>
      </c>
      <c r="Q608" s="848">
        <v>136</v>
      </c>
      <c r="R608" s="848">
        <v>136</v>
      </c>
      <c r="S608" s="400">
        <v>0.52074754238128662</v>
      </c>
      <c r="T608" s="776">
        <v>3.9476682431995869E-3</v>
      </c>
      <c r="U608" s="400">
        <v>0.51379776000976563</v>
      </c>
      <c r="V608" s="400">
        <v>0.52891522645950317</v>
      </c>
    </row>
    <row r="609" spans="2:22" ht="15.6">
      <c r="B609" s="120" t="s">
        <v>145</v>
      </c>
      <c r="C609" s="121" t="s">
        <v>14</v>
      </c>
      <c r="D609" s="78" t="s">
        <v>127</v>
      </c>
      <c r="E609" s="77" t="s">
        <v>138</v>
      </c>
      <c r="F609" s="261">
        <v>10</v>
      </c>
      <c r="G609" s="773">
        <v>26814</v>
      </c>
      <c r="H609" s="860">
        <v>12256</v>
      </c>
      <c r="I609" s="861">
        <v>3.4812351866073371E-4</v>
      </c>
      <c r="J609" s="846">
        <v>105.79811859130859</v>
      </c>
      <c r="K609" s="776">
        <v>0.51646482944488525</v>
      </c>
      <c r="L609" s="846">
        <v>104.65663909912109</v>
      </c>
      <c r="M609" s="846">
        <v>106.67677307128911</v>
      </c>
      <c r="N609" s="846">
        <v>15.79178619384766</v>
      </c>
      <c r="O609" s="848">
        <v>122</v>
      </c>
      <c r="P609" s="776">
        <v>0.71380853652954102</v>
      </c>
      <c r="Q609" s="848">
        <v>121</v>
      </c>
      <c r="R609" s="848">
        <v>124</v>
      </c>
      <c r="S609" s="400">
        <v>0.40016061067581182</v>
      </c>
      <c r="T609" s="776">
        <v>1.5500699169933799E-2</v>
      </c>
      <c r="U609" s="400">
        <v>0.37245857715606689</v>
      </c>
      <c r="V609" s="400">
        <v>0.43602699041366583</v>
      </c>
    </row>
    <row r="610" spans="2:22" ht="15.6">
      <c r="B610" s="120" t="s">
        <v>145</v>
      </c>
      <c r="C610" s="121" t="s">
        <v>14</v>
      </c>
      <c r="D610" s="78" t="s">
        <v>127</v>
      </c>
      <c r="E610" s="77" t="s">
        <v>139</v>
      </c>
      <c r="F610" s="261">
        <v>10</v>
      </c>
      <c r="G610" s="773">
        <v>43908</v>
      </c>
      <c r="H610" s="860">
        <v>25774</v>
      </c>
      <c r="I610" s="861">
        <v>7.7642075064606256E-4</v>
      </c>
      <c r="J610" s="846">
        <v>91.791946411132813</v>
      </c>
      <c r="K610" s="776">
        <v>0.1381475031375885</v>
      </c>
      <c r="L610" s="846">
        <v>91.542884826660156</v>
      </c>
      <c r="M610" s="846">
        <v>92.068031311035156</v>
      </c>
      <c r="N610" s="846">
        <v>7.6994738578796387</v>
      </c>
      <c r="O610" s="848">
        <v>96</v>
      </c>
      <c r="P610" s="776">
        <v>0.33904239535331732</v>
      </c>
      <c r="Q610" s="848">
        <v>95</v>
      </c>
      <c r="R610" s="848">
        <v>97</v>
      </c>
      <c r="S610" s="400">
        <v>0.91011953353881836</v>
      </c>
      <c r="T610" s="776">
        <v>5.0118844956159592E-3</v>
      </c>
      <c r="U610" s="400">
        <v>0.90085035562515259</v>
      </c>
      <c r="V610" s="400">
        <v>0.91933971643447876</v>
      </c>
    </row>
    <row r="611" spans="2:22" ht="15.6">
      <c r="B611" s="120" t="s">
        <v>145</v>
      </c>
      <c r="C611" s="121" t="s">
        <v>14</v>
      </c>
      <c r="D611" s="78" t="s">
        <v>127</v>
      </c>
      <c r="E611" s="77" t="s">
        <v>140</v>
      </c>
      <c r="F611" s="261">
        <v>10</v>
      </c>
      <c r="G611" s="773">
        <v>25292</v>
      </c>
      <c r="H611" s="773">
        <v>6412</v>
      </c>
      <c r="I611" s="774">
        <v>1.7462378408540801E-4</v>
      </c>
      <c r="J611" s="775">
        <v>112.6954879760742</v>
      </c>
      <c r="K611" s="776">
        <v>0.76650446653366089</v>
      </c>
      <c r="L611" s="775">
        <v>111.26247406005859</v>
      </c>
      <c r="M611" s="775">
        <v>114.1560516357422</v>
      </c>
      <c r="N611" s="775">
        <v>19.379177093505859</v>
      </c>
      <c r="O611" s="773">
        <v>131</v>
      </c>
      <c r="P611" s="776">
        <v>1.1750761270523069</v>
      </c>
      <c r="Q611" s="773">
        <v>129</v>
      </c>
      <c r="R611" s="773">
        <v>133</v>
      </c>
      <c r="S611" s="402">
        <v>0.65417921543121338</v>
      </c>
      <c r="T611" s="776">
        <v>1.924440078437328E-2</v>
      </c>
      <c r="U611" s="402">
        <v>0.61513602733612061</v>
      </c>
      <c r="V611" s="402">
        <v>0.6911090612411499</v>
      </c>
    </row>
    <row r="612" spans="2:22" ht="15.6">
      <c r="B612" s="120" t="s">
        <v>145</v>
      </c>
      <c r="C612" s="121" t="s">
        <v>12</v>
      </c>
      <c r="D612" s="78" t="s">
        <v>127</v>
      </c>
      <c r="E612" s="77" t="s">
        <v>137</v>
      </c>
      <c r="F612" s="261">
        <v>29</v>
      </c>
      <c r="G612" s="773">
        <v>829205</v>
      </c>
      <c r="H612" s="860">
        <v>482768</v>
      </c>
      <c r="I612" s="861">
        <v>0.22765287757201</v>
      </c>
      <c r="J612" s="846">
        <v>94.746932983398438</v>
      </c>
      <c r="K612" s="776">
        <v>7.7325686812400818E-2</v>
      </c>
      <c r="L612" s="846">
        <v>94.588104248046875</v>
      </c>
      <c r="M612" s="846">
        <v>94.898590087890625</v>
      </c>
      <c r="N612" s="846">
        <v>15.49342727661133</v>
      </c>
      <c r="O612" s="848">
        <v>110</v>
      </c>
      <c r="P612" s="776">
        <v>7.07106813788414E-2</v>
      </c>
      <c r="Q612" s="848">
        <v>110</v>
      </c>
      <c r="R612" s="848">
        <v>110</v>
      </c>
      <c r="S612" s="400">
        <v>0.42040297389030462</v>
      </c>
      <c r="T612" s="776">
        <v>2.3546160664409399E-3</v>
      </c>
      <c r="U612" s="400">
        <v>0.41521495580673218</v>
      </c>
      <c r="V612" s="400">
        <v>0.42474377155303961</v>
      </c>
    </row>
    <row r="613" spans="2:22" ht="15.6">
      <c r="B613" s="120" t="s">
        <v>145</v>
      </c>
      <c r="C613" s="121" t="s">
        <v>12</v>
      </c>
      <c r="D613" s="78" t="s">
        <v>127</v>
      </c>
      <c r="E613" s="77" t="s">
        <v>138</v>
      </c>
      <c r="F613" s="261">
        <v>29</v>
      </c>
      <c r="G613" s="773">
        <v>55893</v>
      </c>
      <c r="H613" s="860">
        <v>39527</v>
      </c>
      <c r="I613" s="861">
        <v>2.06872803085567E-2</v>
      </c>
      <c r="J613" s="846">
        <v>87.034011840820313</v>
      </c>
      <c r="K613" s="776">
        <v>0.1931027173995972</v>
      </c>
      <c r="L613" s="846">
        <v>86.638435363769531</v>
      </c>
      <c r="M613" s="846">
        <v>87.409408569335938</v>
      </c>
      <c r="N613" s="846">
        <v>11.47049617767334</v>
      </c>
      <c r="O613" s="848">
        <v>95</v>
      </c>
      <c r="P613" s="776">
        <v>0.5022311806678772</v>
      </c>
      <c r="Q613" s="848">
        <v>95</v>
      </c>
      <c r="R613" s="848">
        <v>96</v>
      </c>
      <c r="S613" s="400">
        <v>0.67015403509140015</v>
      </c>
      <c r="T613" s="776">
        <v>7.6742740347981453E-3</v>
      </c>
      <c r="U613" s="400">
        <v>0.65456509590148926</v>
      </c>
      <c r="V613" s="400">
        <v>0.68405157327651978</v>
      </c>
    </row>
    <row r="614" spans="2:22" ht="15.6">
      <c r="B614" s="120" t="s">
        <v>145</v>
      </c>
      <c r="C614" s="121" t="s">
        <v>12</v>
      </c>
      <c r="D614" s="78" t="s">
        <v>127</v>
      </c>
      <c r="E614" s="77" t="s">
        <v>139</v>
      </c>
      <c r="F614" s="261">
        <v>29</v>
      </c>
      <c r="G614" s="773">
        <v>55102</v>
      </c>
      <c r="H614" s="860">
        <v>43387</v>
      </c>
      <c r="I614" s="861">
        <v>2.3463543714313719E-2</v>
      </c>
      <c r="J614" s="846">
        <v>86.751213073730469</v>
      </c>
      <c r="K614" s="776">
        <v>0.11149007827043531</v>
      </c>
      <c r="L614" s="846">
        <v>86.544235229492188</v>
      </c>
      <c r="M614" s="846">
        <v>86.977348327636719</v>
      </c>
      <c r="N614" s="846">
        <v>7.5391888618469238</v>
      </c>
      <c r="O614" s="848">
        <v>92</v>
      </c>
      <c r="P614" s="776">
        <v>0.3478577733039856</v>
      </c>
      <c r="Q614" s="848">
        <v>92</v>
      </c>
      <c r="R614" s="848">
        <v>93</v>
      </c>
      <c r="S614" s="400">
        <v>0.6756516695022583</v>
      </c>
      <c r="T614" s="776">
        <v>7.1907523088157177E-3</v>
      </c>
      <c r="U614" s="400">
        <v>0.66165119409561157</v>
      </c>
      <c r="V614" s="400">
        <v>0.69041919708251953</v>
      </c>
    </row>
    <row r="615" spans="2:22" ht="15.6">
      <c r="B615" s="120" t="s">
        <v>145</v>
      </c>
      <c r="C615" s="121" t="s">
        <v>12</v>
      </c>
      <c r="D615" s="78" t="s">
        <v>127</v>
      </c>
      <c r="E615" s="77" t="s">
        <v>140</v>
      </c>
      <c r="F615" s="261">
        <v>29</v>
      </c>
      <c r="G615" s="773">
        <v>29198</v>
      </c>
      <c r="H615" s="773">
        <v>10702</v>
      </c>
      <c r="I615" s="774">
        <v>5.118494203239698E-3</v>
      </c>
      <c r="J615" s="775">
        <v>90.894073486328125</v>
      </c>
      <c r="K615" s="776">
        <v>0.55038744211196899</v>
      </c>
      <c r="L615" s="775">
        <v>89.859237670898438</v>
      </c>
      <c r="M615" s="775">
        <v>92.021400451660156</v>
      </c>
      <c r="N615" s="775">
        <v>17.47897911071777</v>
      </c>
      <c r="O615" s="773">
        <v>108</v>
      </c>
      <c r="P615" s="776">
        <v>1.0241309404373169</v>
      </c>
      <c r="Q615" s="773">
        <v>106</v>
      </c>
      <c r="R615" s="773">
        <v>110</v>
      </c>
      <c r="S615" s="402">
        <v>0.53678387403488159</v>
      </c>
      <c r="T615" s="776">
        <v>1.593965478241444E-2</v>
      </c>
      <c r="U615" s="402">
        <v>0.50281178951263428</v>
      </c>
      <c r="V615" s="402">
        <v>0.56837701797485352</v>
      </c>
    </row>
    <row r="616" spans="2:22" ht="15.6">
      <c r="B616" s="120" t="s">
        <v>145</v>
      </c>
      <c r="C616" s="121" t="s">
        <v>10</v>
      </c>
      <c r="D616" s="78" t="s">
        <v>127</v>
      </c>
      <c r="E616" s="77" t="s">
        <v>137</v>
      </c>
      <c r="F616" s="261">
        <v>39</v>
      </c>
      <c r="G616" s="773">
        <v>1686016</v>
      </c>
      <c r="H616" s="860">
        <v>836065</v>
      </c>
      <c r="I616" s="861">
        <v>0.49579346843304972</v>
      </c>
      <c r="J616" s="846">
        <v>42.505455017089837</v>
      </c>
      <c r="K616" s="776">
        <v>4.956117644906044E-2</v>
      </c>
      <c r="L616" s="846">
        <v>42.394939422607422</v>
      </c>
      <c r="M616" s="846">
        <v>42.591911315917969</v>
      </c>
      <c r="N616" s="846">
        <v>13.90068531036377</v>
      </c>
      <c r="O616" s="848">
        <v>56</v>
      </c>
      <c r="P616" s="776">
        <v>0</v>
      </c>
      <c r="Q616" s="848">
        <v>56</v>
      </c>
      <c r="R616" s="848">
        <v>56</v>
      </c>
      <c r="S616" s="400">
        <v>0.49771389365196228</v>
      </c>
      <c r="T616" s="776">
        <v>1.7591429641470311E-3</v>
      </c>
      <c r="U616" s="400">
        <v>0.49446117877960211</v>
      </c>
      <c r="V616" s="400">
        <v>0.50109463930130005</v>
      </c>
    </row>
    <row r="617" spans="2:22" ht="15.6">
      <c r="B617" s="120" t="s">
        <v>145</v>
      </c>
      <c r="C617" s="121" t="s">
        <v>10</v>
      </c>
      <c r="D617" s="78" t="s">
        <v>127</v>
      </c>
      <c r="E617" s="77" t="s">
        <v>138</v>
      </c>
      <c r="F617" s="261">
        <v>39</v>
      </c>
      <c r="G617" s="773">
        <v>399906</v>
      </c>
      <c r="H617" s="860">
        <v>199491</v>
      </c>
      <c r="I617" s="861">
        <v>0.1215083628667717</v>
      </c>
      <c r="J617" s="846">
        <v>43.97711181640625</v>
      </c>
      <c r="K617" s="776">
        <v>9.7381547093391418E-2</v>
      </c>
      <c r="L617" s="846">
        <v>43.791622161865227</v>
      </c>
      <c r="M617" s="846">
        <v>44.190814971923828</v>
      </c>
      <c r="N617" s="846">
        <v>14.063656806945801</v>
      </c>
      <c r="O617" s="848">
        <v>58</v>
      </c>
      <c r="P617" s="776">
        <v>0.14035132527351379</v>
      </c>
      <c r="Q617" s="848">
        <v>58</v>
      </c>
      <c r="R617" s="848">
        <v>58</v>
      </c>
      <c r="S617" s="400">
        <v>0.43393832445144648</v>
      </c>
      <c r="T617" s="776">
        <v>3.5805758088827129E-3</v>
      </c>
      <c r="U617" s="400">
        <v>0.4260830283164978</v>
      </c>
      <c r="V617" s="400">
        <v>0.44035500288009638</v>
      </c>
    </row>
    <row r="618" spans="2:22" ht="15.6">
      <c r="B618" s="120" t="s">
        <v>145</v>
      </c>
      <c r="C618" s="121" t="s">
        <v>10</v>
      </c>
      <c r="D618" s="78" t="s">
        <v>127</v>
      </c>
      <c r="E618" s="77" t="s">
        <v>139</v>
      </c>
      <c r="F618" s="261">
        <v>39</v>
      </c>
      <c r="G618" s="773">
        <v>66468</v>
      </c>
      <c r="H618" s="860">
        <v>40775</v>
      </c>
      <c r="I618" s="861">
        <v>2.590559896371071E-2</v>
      </c>
      <c r="J618" s="846">
        <v>37.247089385986328</v>
      </c>
      <c r="K618" s="776">
        <v>0.2226438969373703</v>
      </c>
      <c r="L618" s="846">
        <v>36.812053680419922</v>
      </c>
      <c r="M618" s="846">
        <v>37.693458557128913</v>
      </c>
      <c r="N618" s="846">
        <v>13.522077560424799</v>
      </c>
      <c r="O618" s="848">
        <v>51</v>
      </c>
      <c r="P618" s="776">
        <v>0.45321297645568848</v>
      </c>
      <c r="Q618" s="848">
        <v>50</v>
      </c>
      <c r="R618" s="848">
        <v>51</v>
      </c>
      <c r="S618" s="400">
        <v>0.64759212732315063</v>
      </c>
      <c r="T618" s="776">
        <v>7.8928563743829727E-3</v>
      </c>
      <c r="U618" s="400">
        <v>0.63114070892333984</v>
      </c>
      <c r="V618" s="400">
        <v>0.66437727212905884</v>
      </c>
    </row>
    <row r="619" spans="2:22" ht="15.6">
      <c r="B619" s="120" t="s">
        <v>145</v>
      </c>
      <c r="C619" s="121" t="s">
        <v>10</v>
      </c>
      <c r="D619" s="78" t="s">
        <v>127</v>
      </c>
      <c r="E619" s="77" t="s">
        <v>140</v>
      </c>
      <c r="F619" s="261">
        <v>39</v>
      </c>
      <c r="G619" s="773">
        <v>166789</v>
      </c>
      <c r="H619" s="773">
        <v>77156</v>
      </c>
      <c r="I619" s="774">
        <v>4.616145917842996E-2</v>
      </c>
      <c r="J619" s="775">
        <v>38.870906829833977</v>
      </c>
      <c r="K619" s="776">
        <v>0.14814028143882749</v>
      </c>
      <c r="L619" s="775">
        <v>38.618728637695313</v>
      </c>
      <c r="M619" s="775">
        <v>39.163169860839837</v>
      </c>
      <c r="N619" s="775">
        <v>12.56097984313965</v>
      </c>
      <c r="O619" s="773">
        <v>52</v>
      </c>
      <c r="P619" s="776">
        <v>0.33516666293144232</v>
      </c>
      <c r="Q619" s="773">
        <v>51</v>
      </c>
      <c r="R619" s="773">
        <v>52</v>
      </c>
      <c r="S619" s="402">
        <v>0.64844977855682373</v>
      </c>
      <c r="T619" s="776">
        <v>5.8184429071843624E-3</v>
      </c>
      <c r="U619" s="402">
        <v>0.63699930906295776</v>
      </c>
      <c r="V619" s="402">
        <v>0.65922904014587402</v>
      </c>
    </row>
    <row r="620" spans="2:22" ht="15.6">
      <c r="B620" s="129" t="s">
        <v>146</v>
      </c>
      <c r="C620" s="130" t="s">
        <v>128</v>
      </c>
      <c r="D620" s="98" t="s">
        <v>127</v>
      </c>
      <c r="E620" s="97" t="s">
        <v>121</v>
      </c>
      <c r="F620" s="319">
        <v>10</v>
      </c>
      <c r="G620" s="805">
        <v>451696</v>
      </c>
      <c r="H620" s="805">
        <v>208778</v>
      </c>
      <c r="I620" s="806">
        <v>5.7567792065682461E-3</v>
      </c>
      <c r="J620" s="820">
        <v>115.73598480224609</v>
      </c>
      <c r="K620" s="816">
        <v>0.12562265992164609</v>
      </c>
      <c r="L620" s="862">
        <v>115.4681396484375</v>
      </c>
      <c r="M620" s="862">
        <v>115.9832000732422</v>
      </c>
      <c r="N620" s="820">
        <v>18.259000778198239</v>
      </c>
      <c r="O620" s="817">
        <v>133</v>
      </c>
      <c r="P620" s="816">
        <v>0.46764674782752991</v>
      </c>
      <c r="Q620" s="863">
        <v>133</v>
      </c>
      <c r="R620" s="863">
        <v>134</v>
      </c>
      <c r="S620" s="405">
        <v>0.57001775503158569</v>
      </c>
      <c r="T620" s="816">
        <v>3.3602472394704819E-3</v>
      </c>
      <c r="U620" s="405">
        <v>0.56380140781402588</v>
      </c>
      <c r="V620" s="405">
        <v>0.5769163966178894</v>
      </c>
    </row>
    <row r="621" spans="2:22" ht="15.6">
      <c r="B621" s="129" t="s">
        <v>146</v>
      </c>
      <c r="C621" s="130" t="s">
        <v>131</v>
      </c>
      <c r="D621" s="98" t="s">
        <v>127</v>
      </c>
      <c r="E621" s="97" t="s">
        <v>121</v>
      </c>
      <c r="F621" s="319">
        <v>29</v>
      </c>
      <c r="G621" s="805">
        <v>969398</v>
      </c>
      <c r="H621" s="805">
        <v>576384</v>
      </c>
      <c r="I621" s="806">
        <v>0.27692219480312918</v>
      </c>
      <c r="J621" s="820">
        <v>93.422050476074219</v>
      </c>
      <c r="K621" s="816">
        <v>6.5903857350349426E-2</v>
      </c>
      <c r="L621" s="862">
        <v>93.299057006835938</v>
      </c>
      <c r="M621" s="862">
        <v>93.542976379394531</v>
      </c>
      <c r="N621" s="820">
        <v>15.03362464904785</v>
      </c>
      <c r="O621" s="817">
        <v>108</v>
      </c>
      <c r="P621" s="816">
        <v>0</v>
      </c>
      <c r="Q621" s="863">
        <v>108</v>
      </c>
      <c r="R621" s="863">
        <v>108</v>
      </c>
      <c r="S621" s="405">
        <v>0.46283873915672302</v>
      </c>
      <c r="T621" s="816">
        <v>2.0755934529006481E-3</v>
      </c>
      <c r="U621" s="405">
        <v>0.45833942294120789</v>
      </c>
      <c r="V621" s="405">
        <v>0.466509610414505</v>
      </c>
    </row>
    <row r="622" spans="2:22" ht="15.6">
      <c r="B622" s="129" t="s">
        <v>146</v>
      </c>
      <c r="C622" s="130" t="s">
        <v>134</v>
      </c>
      <c r="D622" s="98" t="s">
        <v>127</v>
      </c>
      <c r="E622" s="97" t="s">
        <v>121</v>
      </c>
      <c r="F622" s="319">
        <v>39</v>
      </c>
      <c r="G622" s="805">
        <v>2319179</v>
      </c>
      <c r="H622" s="805">
        <v>1153487</v>
      </c>
      <c r="I622" s="806">
        <v>0.68936887882872588</v>
      </c>
      <c r="J622" s="820">
        <v>42.323871612548828</v>
      </c>
      <c r="K622" s="816">
        <v>4.183226078748703E-2</v>
      </c>
      <c r="L622" s="862">
        <v>42.237926483154297</v>
      </c>
      <c r="M622" s="862">
        <v>42.412528991699219</v>
      </c>
      <c r="N622" s="820">
        <v>13.911890983581539</v>
      </c>
      <c r="O622" s="817">
        <v>56</v>
      </c>
      <c r="P622" s="816">
        <v>0</v>
      </c>
      <c r="Q622" s="863">
        <v>56</v>
      </c>
      <c r="R622" s="863">
        <v>56</v>
      </c>
      <c r="S622" s="405">
        <v>0.50219857692718506</v>
      </c>
      <c r="T622" s="816">
        <v>1.452004420571029E-3</v>
      </c>
      <c r="U622" s="405">
        <v>0.49939459562301641</v>
      </c>
      <c r="V622" s="405">
        <v>0.50493675470352173</v>
      </c>
    </row>
    <row r="623" spans="2:22" ht="15.6">
      <c r="B623" s="129" t="s">
        <v>146</v>
      </c>
      <c r="C623" s="97" t="s">
        <v>135</v>
      </c>
      <c r="D623" s="98" t="s">
        <v>136</v>
      </c>
      <c r="E623" s="130" t="s">
        <v>137</v>
      </c>
      <c r="F623" s="319">
        <v>97</v>
      </c>
      <c r="G623" s="805">
        <v>4100120</v>
      </c>
      <c r="H623" s="805">
        <v>1824582</v>
      </c>
      <c r="I623" s="806">
        <v>0.74880703488634948</v>
      </c>
      <c r="J623" s="820">
        <v>60.929553985595703</v>
      </c>
      <c r="K623" s="816">
        <v>7.3409996926784515E-2</v>
      </c>
      <c r="L623" s="862">
        <v>60.783237457275391</v>
      </c>
      <c r="M623" s="862">
        <v>61.063404083251953</v>
      </c>
      <c r="N623" s="820">
        <v>29.82845306396484</v>
      </c>
      <c r="O623" s="817">
        <v>97</v>
      </c>
      <c r="P623" s="816">
        <v>0</v>
      </c>
      <c r="Q623" s="863">
        <v>97</v>
      </c>
      <c r="R623" s="863">
        <v>97</v>
      </c>
      <c r="S623" s="405">
        <v>0.47810259461402888</v>
      </c>
      <c r="T623" s="816">
        <v>1.375117455609143E-3</v>
      </c>
      <c r="U623" s="405">
        <v>0.4755847156047821</v>
      </c>
      <c r="V623" s="405">
        <v>0.48074480891227722</v>
      </c>
    </row>
    <row r="624" spans="2:22" ht="15.6">
      <c r="B624" s="129" t="s">
        <v>146</v>
      </c>
      <c r="C624" s="97" t="s">
        <v>135</v>
      </c>
      <c r="D624" s="98" t="s">
        <v>136</v>
      </c>
      <c r="E624" s="130" t="s">
        <v>138</v>
      </c>
      <c r="F624" s="319">
        <v>97</v>
      </c>
      <c r="G624" s="805">
        <v>612087</v>
      </c>
      <c r="H624" s="805">
        <v>282479</v>
      </c>
      <c r="I624" s="806">
        <v>0.14459172719188701</v>
      </c>
      <c r="J624" s="820">
        <v>51.134502410888672</v>
      </c>
      <c r="K624" s="816">
        <v>0.12163955718278879</v>
      </c>
      <c r="L624" s="862">
        <v>50.908531188964837</v>
      </c>
      <c r="M624" s="862">
        <v>51.395275115966797</v>
      </c>
      <c r="N624" s="820">
        <v>21.507778167724609</v>
      </c>
      <c r="O624" s="817">
        <v>78</v>
      </c>
      <c r="P624" s="816">
        <v>0.48036837577819819</v>
      </c>
      <c r="Q624" s="863">
        <v>77</v>
      </c>
      <c r="R624" s="863">
        <v>79</v>
      </c>
      <c r="S624" s="405">
        <v>0.46791601181030268</v>
      </c>
      <c r="T624" s="816">
        <v>3.2908327411860232E-3</v>
      </c>
      <c r="U624" s="405">
        <v>0.46061572432518011</v>
      </c>
      <c r="V624" s="405">
        <v>0.47425594925880432</v>
      </c>
    </row>
    <row r="625" spans="2:22" ht="15.6">
      <c r="B625" s="129" t="s">
        <v>146</v>
      </c>
      <c r="C625" s="97" t="s">
        <v>135</v>
      </c>
      <c r="D625" s="98" t="s">
        <v>136</v>
      </c>
      <c r="E625" s="130" t="s">
        <v>139</v>
      </c>
      <c r="F625" s="319">
        <v>97</v>
      </c>
      <c r="G625" s="805">
        <v>327756</v>
      </c>
      <c r="H625" s="805">
        <v>174758</v>
      </c>
      <c r="I625" s="806">
        <v>5.4573297969396167E-2</v>
      </c>
      <c r="J625" s="820">
        <v>63.709674835205078</v>
      </c>
      <c r="K625" s="816">
        <v>0.2750665545463562</v>
      </c>
      <c r="L625" s="862">
        <v>63.0963134765625</v>
      </c>
      <c r="M625" s="862">
        <v>64.274543762207031</v>
      </c>
      <c r="N625" s="820">
        <v>27.383640289306641</v>
      </c>
      <c r="O625" s="817">
        <v>91</v>
      </c>
      <c r="P625" s="816">
        <v>0</v>
      </c>
      <c r="Q625" s="863">
        <v>91</v>
      </c>
      <c r="R625" s="863">
        <v>91</v>
      </c>
      <c r="S625" s="405">
        <v>0.68730634450912476</v>
      </c>
      <c r="T625" s="816">
        <v>4.9875932745635509E-3</v>
      </c>
      <c r="U625" s="405">
        <v>0.67717373371124268</v>
      </c>
      <c r="V625" s="405">
        <v>0.69681990146636963</v>
      </c>
    </row>
    <row r="626" spans="2:22" ht="15.6">
      <c r="B626" s="129" t="s">
        <v>146</v>
      </c>
      <c r="C626" s="97" t="s">
        <v>135</v>
      </c>
      <c r="D626" s="98" t="s">
        <v>136</v>
      </c>
      <c r="E626" s="130" t="s">
        <v>140</v>
      </c>
      <c r="F626" s="319">
        <v>97</v>
      </c>
      <c r="G626" s="805">
        <v>270289</v>
      </c>
      <c r="H626" s="805">
        <v>103309</v>
      </c>
      <c r="I626" s="806">
        <v>5.2027936131602337E-2</v>
      </c>
      <c r="J626" s="820">
        <v>44.956802368164063</v>
      </c>
      <c r="K626" s="816">
        <v>0.22008298337459559</v>
      </c>
      <c r="L626" s="862">
        <v>44.580783843994141</v>
      </c>
      <c r="M626" s="862">
        <v>45.371818542480469</v>
      </c>
      <c r="N626" s="820">
        <v>21.741060256958011</v>
      </c>
      <c r="O626" s="817">
        <v>62</v>
      </c>
      <c r="P626" s="816">
        <v>0.67917698621749878</v>
      </c>
      <c r="Q626" s="863">
        <v>61</v>
      </c>
      <c r="R626" s="863">
        <v>63</v>
      </c>
      <c r="S626" s="405">
        <v>0.63845562934875488</v>
      </c>
      <c r="T626" s="816">
        <v>5.4778004996478558E-3</v>
      </c>
      <c r="U626" s="405">
        <v>0.62750756740570068</v>
      </c>
      <c r="V626" s="405">
        <v>0.64873039722442627</v>
      </c>
    </row>
    <row r="627" spans="2:22" ht="15.6">
      <c r="B627" s="131" t="s">
        <v>146</v>
      </c>
      <c r="C627" s="131" t="s">
        <v>135</v>
      </c>
      <c r="D627" s="132" t="s">
        <v>136</v>
      </c>
      <c r="E627" s="133" t="s">
        <v>121</v>
      </c>
      <c r="F627" s="326">
        <v>97</v>
      </c>
      <c r="G627" s="866">
        <v>5310252</v>
      </c>
      <c r="H627" s="866">
        <v>2385128</v>
      </c>
      <c r="I627" s="867">
        <v>1.000000006792471</v>
      </c>
      <c r="J627" s="868">
        <v>58.833961486816413</v>
      </c>
      <c r="K627" s="869">
        <v>5.9683393687009811E-2</v>
      </c>
      <c r="L627" s="870">
        <v>58.730941772460938</v>
      </c>
      <c r="M627" s="870">
        <v>58.952293395996087</v>
      </c>
      <c r="N627" s="870">
        <v>28.667375564575199</v>
      </c>
      <c r="O627" s="871">
        <v>93</v>
      </c>
      <c r="P627" s="869">
        <v>7.07106813788414E-2</v>
      </c>
      <c r="Q627" s="871">
        <v>93</v>
      </c>
      <c r="R627" s="871">
        <v>93</v>
      </c>
      <c r="S627" s="872">
        <v>0.4963894784450531</v>
      </c>
      <c r="T627" s="869">
        <v>1.16662576328963E-3</v>
      </c>
      <c r="U627" s="872">
        <v>0.49414640665054321</v>
      </c>
      <c r="V627" s="872">
        <v>0.4986584484577179</v>
      </c>
    </row>
    <row r="628" spans="2:22" ht="15.6">
      <c r="B628" s="140"/>
    </row>
    <row r="629" spans="2:22">
      <c r="B629" s="147" t="s">
        <v>147</v>
      </c>
      <c r="C629" s="148"/>
      <c r="D629" s="148"/>
      <c r="E629" s="148"/>
    </row>
    <row r="630" spans="2:22">
      <c r="B630" s="149"/>
      <c r="C630" s="148" t="s">
        <v>148</v>
      </c>
      <c r="D630" s="148" t="s">
        <v>149</v>
      </c>
      <c r="F630"/>
      <c r="G630" s="831"/>
      <c r="H630" s="831"/>
      <c r="I630" s="833"/>
      <c r="J630" s="829"/>
    </row>
    <row r="631" spans="2:22">
      <c r="B631" s="152"/>
      <c r="C631" s="148" t="s">
        <v>150</v>
      </c>
      <c r="D631" s="148" t="s">
        <v>151</v>
      </c>
      <c r="F631"/>
      <c r="G631" s="831"/>
      <c r="H631" s="831"/>
      <c r="I631" s="833"/>
      <c r="J631" s="829"/>
    </row>
    <row r="632" spans="2:22">
      <c r="B632" s="153"/>
      <c r="C632" s="148" t="s">
        <v>152</v>
      </c>
      <c r="D632" s="148" t="s">
        <v>153</v>
      </c>
      <c r="F632"/>
      <c r="G632" s="831"/>
      <c r="H632" s="831"/>
      <c r="I632" s="833"/>
      <c r="J632" s="829"/>
    </row>
    <row r="633" spans="2:22">
      <c r="B633" s="154"/>
      <c r="C633" s="148" t="s">
        <v>154</v>
      </c>
      <c r="D633" s="148" t="s">
        <v>155</v>
      </c>
      <c r="F633"/>
      <c r="G633" s="831"/>
      <c r="H633" s="831"/>
      <c r="I633" s="833"/>
      <c r="J633" s="829"/>
    </row>
    <row r="634" spans="2:22">
      <c r="B634" s="155"/>
      <c r="C634" s="148" t="s">
        <v>156</v>
      </c>
      <c r="D634" s="148" t="s">
        <v>157</v>
      </c>
      <c r="F634"/>
      <c r="G634" s="831"/>
      <c r="H634" s="831"/>
      <c r="I634" s="833"/>
      <c r="J634" s="829"/>
    </row>
    <row r="635" spans="2:22">
      <c r="B635"/>
      <c r="F635"/>
      <c r="G635" s="831"/>
      <c r="H635" s="831"/>
      <c r="I635" s="833"/>
      <c r="J635" s="829"/>
    </row>
    <row r="636" spans="2:22">
      <c r="B636" s="156" t="s">
        <v>158</v>
      </c>
      <c r="C636" s="148" t="s">
        <v>159</v>
      </c>
      <c r="D636" s="148"/>
      <c r="F636"/>
      <c r="G636" s="831"/>
      <c r="H636" s="831"/>
      <c r="I636" s="833"/>
      <c r="J636" s="829"/>
    </row>
    <row r="637" spans="2:22">
      <c r="B637" s="156" t="s">
        <v>102</v>
      </c>
      <c r="C637" s="156" t="s">
        <v>160</v>
      </c>
      <c r="D637" s="156"/>
    </row>
    <row r="638" spans="2:22">
      <c r="B638" s="156" t="s">
        <v>114</v>
      </c>
      <c r="C638" s="156" t="s">
        <v>161</v>
      </c>
      <c r="D638" s="156"/>
    </row>
    <row r="639" spans="2:22">
      <c r="B639" s="156" t="s">
        <v>162</v>
      </c>
      <c r="C639" s="156" t="s">
        <v>163</v>
      </c>
      <c r="D639" s="156"/>
    </row>
    <row r="640" spans="2:22">
      <c r="B640" s="156" t="s">
        <v>164</v>
      </c>
      <c r="C640" s="156" t="s">
        <v>165</v>
      </c>
      <c r="D640" s="156"/>
    </row>
  </sheetData>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EAA5E-08F3-45A3-8EAC-D9B25D856CE1}">
  <dimension ref="A2:U193"/>
  <sheetViews>
    <sheetView topLeftCell="A6" workbookViewId="0">
      <selection activeCell="B11" sqref="B11"/>
    </sheetView>
  </sheetViews>
  <sheetFormatPr defaultColWidth="9.21875" defaultRowHeight="14.4"/>
  <cols>
    <col min="1" max="1" width="80.77734375" style="24" customWidth="1"/>
    <col min="2" max="2" width="50" style="4" bestFit="1" customWidth="1"/>
    <col min="3" max="3" width="39.21875" style="4" customWidth="1"/>
    <col min="4" max="4" width="45.77734375" style="4" customWidth="1"/>
    <col min="5" max="5" width="11.77734375" style="4" customWidth="1"/>
    <col min="6" max="6" width="45.77734375" style="4" customWidth="1"/>
    <col min="7" max="7" width="11.77734375" style="4" customWidth="1"/>
    <col min="8" max="8" width="45.77734375" style="4" customWidth="1"/>
    <col min="9" max="9" width="11.77734375" style="4" customWidth="1"/>
    <col min="10" max="10" width="45.77734375" style="4" customWidth="1"/>
    <col min="11" max="11" width="11.77734375" style="4" customWidth="1"/>
    <col min="12" max="12" width="45.77734375" style="4" customWidth="1"/>
    <col min="13" max="13" width="11.77734375" style="4" customWidth="1"/>
    <col min="14" max="14" width="45.77734375" style="4" customWidth="1"/>
    <col min="15" max="15" width="11.77734375" style="4" customWidth="1"/>
    <col min="16" max="16" width="45.77734375" style="4" customWidth="1"/>
    <col min="17" max="17" width="11.77734375" style="4" customWidth="1"/>
    <col min="18" max="18" width="9.21875" style="4"/>
    <col min="19" max="19" width="80.77734375" style="24" bestFit="1" customWidth="1"/>
    <col min="20" max="20" width="47.21875" style="4" customWidth="1"/>
    <col min="21" max="21" width="19.44140625" style="4" customWidth="1"/>
    <col min="22" max="16384" width="9.21875" style="4"/>
  </cols>
  <sheetData>
    <row r="2" spans="1:21" ht="20.399999999999999">
      <c r="A2" s="1"/>
      <c r="B2" s="2" t="s">
        <v>0</v>
      </c>
      <c r="C2" s="3"/>
      <c r="D2" s="2" t="s">
        <v>411</v>
      </c>
      <c r="E2" s="3"/>
      <c r="F2" s="2" t="s">
        <v>412</v>
      </c>
      <c r="G2" s="3"/>
      <c r="H2" s="2" t="s">
        <v>413</v>
      </c>
      <c r="I2" s="3"/>
      <c r="J2" s="2" t="s">
        <v>414</v>
      </c>
      <c r="K2" s="3"/>
      <c r="L2" s="2" t="s">
        <v>415</v>
      </c>
      <c r="M2" s="3"/>
      <c r="N2" s="2" t="s">
        <v>416</v>
      </c>
      <c r="O2" s="2"/>
      <c r="P2" s="2" t="s">
        <v>417</v>
      </c>
      <c r="Q2" s="3"/>
      <c r="S2" s="1"/>
      <c r="T2" s="2" t="s">
        <v>418</v>
      </c>
      <c r="U2" s="3"/>
    </row>
    <row r="3" spans="1:21" ht="15.6">
      <c r="A3" s="5" t="s">
        <v>1</v>
      </c>
      <c r="B3" s="6"/>
      <c r="C3" s="7" t="s">
        <v>2</v>
      </c>
      <c r="D3" s="6"/>
      <c r="E3" s="7" t="s">
        <v>2</v>
      </c>
      <c r="F3" s="6"/>
      <c r="G3" s="7" t="s">
        <v>2</v>
      </c>
      <c r="H3" s="6"/>
      <c r="I3" s="7" t="s">
        <v>2</v>
      </c>
      <c r="J3" s="6"/>
      <c r="K3" s="7" t="s">
        <v>2</v>
      </c>
      <c r="L3" s="6"/>
      <c r="M3" s="7" t="s">
        <v>2</v>
      </c>
      <c r="N3" s="7"/>
      <c r="O3" s="7" t="s">
        <v>2</v>
      </c>
      <c r="P3" s="6"/>
      <c r="Q3" s="7" t="s">
        <v>2</v>
      </c>
      <c r="S3" s="5" t="s">
        <v>1</v>
      </c>
      <c r="T3" s="6"/>
      <c r="U3" s="7" t="s">
        <v>2</v>
      </c>
    </row>
    <row r="4" spans="1:21" ht="43.2">
      <c r="A4" s="8" t="s">
        <v>3</v>
      </c>
      <c r="B4" s="10" t="s">
        <v>726</v>
      </c>
      <c r="C4" s="10"/>
      <c r="D4" s="10"/>
      <c r="E4" s="10"/>
      <c r="F4" s="10"/>
      <c r="G4" s="10"/>
      <c r="H4" s="10"/>
      <c r="I4" s="10"/>
      <c r="J4" s="10"/>
      <c r="K4" s="10"/>
      <c r="L4" s="10"/>
      <c r="M4" s="10"/>
      <c r="N4" s="10"/>
      <c r="O4" s="10"/>
      <c r="P4" s="10"/>
      <c r="Q4" s="10"/>
      <c r="S4" s="8" t="s">
        <v>3</v>
      </c>
      <c r="T4" s="9" t="s">
        <v>4</v>
      </c>
      <c r="U4" s="10"/>
    </row>
    <row r="5" spans="1:21">
      <c r="A5" s="11" t="s">
        <v>5</v>
      </c>
      <c r="B5" s="9" t="s">
        <v>6</v>
      </c>
      <c r="C5" s="9"/>
      <c r="D5" s="9" t="s">
        <v>419</v>
      </c>
      <c r="E5" s="9"/>
      <c r="F5" s="9" t="s">
        <v>419</v>
      </c>
      <c r="G5" s="9"/>
      <c r="H5" s="9" t="s">
        <v>419</v>
      </c>
      <c r="I5" s="9"/>
      <c r="J5" s="9" t="s">
        <v>419</v>
      </c>
      <c r="K5" s="9"/>
      <c r="L5" s="9" t="s">
        <v>419</v>
      </c>
      <c r="M5" s="9"/>
      <c r="N5" s="9" t="s">
        <v>419</v>
      </c>
      <c r="O5" s="9"/>
      <c r="P5" s="9" t="s">
        <v>419</v>
      </c>
      <c r="Q5" s="9"/>
      <c r="S5" s="11" t="s">
        <v>5</v>
      </c>
      <c r="T5" s="9" t="s">
        <v>172</v>
      </c>
      <c r="U5" s="9"/>
    </row>
    <row r="6" spans="1:21">
      <c r="A6" s="11" t="s">
        <v>8</v>
      </c>
      <c r="B6" s="12"/>
      <c r="C6" s="12"/>
      <c r="D6" s="12"/>
      <c r="E6" s="12"/>
      <c r="F6" s="12"/>
      <c r="G6" s="12"/>
      <c r="H6" s="12"/>
      <c r="I6" s="12"/>
      <c r="J6" s="12"/>
      <c r="K6" s="12"/>
      <c r="L6" s="12"/>
      <c r="M6" s="12"/>
      <c r="N6" s="13" t="s">
        <v>419</v>
      </c>
      <c r="O6" s="9"/>
      <c r="P6" s="12"/>
      <c r="Q6" s="12"/>
      <c r="S6" s="11" t="s">
        <v>8</v>
      </c>
      <c r="T6" s="14"/>
      <c r="U6" s="14"/>
    </row>
    <row r="7" spans="1:21" ht="15.6">
      <c r="A7" s="15" t="s">
        <v>9</v>
      </c>
      <c r="B7" s="16"/>
      <c r="C7" s="12"/>
      <c r="D7" s="12"/>
      <c r="E7" s="12"/>
      <c r="F7" s="12"/>
      <c r="G7" s="12"/>
      <c r="H7" s="12"/>
      <c r="I7" s="12"/>
      <c r="J7" s="12"/>
      <c r="K7" s="12"/>
      <c r="L7" s="12"/>
      <c r="M7" s="12"/>
      <c r="N7" s="12"/>
      <c r="O7" s="12"/>
      <c r="P7" s="12"/>
      <c r="Q7" s="12"/>
      <c r="S7" s="15" t="s">
        <v>9</v>
      </c>
      <c r="T7" s="525"/>
      <c r="U7" s="14"/>
    </row>
    <row r="8" spans="1:21" ht="28.8">
      <c r="A8" s="17" t="s">
        <v>10</v>
      </c>
      <c r="B8" s="9" t="s">
        <v>727</v>
      </c>
      <c r="C8" s="9"/>
      <c r="D8" s="9"/>
      <c r="E8" s="9"/>
      <c r="F8" s="9"/>
      <c r="G8" s="9"/>
      <c r="H8" s="9"/>
      <c r="I8" s="9"/>
      <c r="J8" s="9"/>
      <c r="K8" s="9"/>
      <c r="L8" s="9"/>
      <c r="M8" s="9"/>
      <c r="N8" s="9"/>
      <c r="O8" s="9"/>
      <c r="P8" s="9"/>
      <c r="Q8" s="9"/>
      <c r="S8" s="17" t="s">
        <v>10</v>
      </c>
      <c r="T8" s="9" t="s">
        <v>11</v>
      </c>
      <c r="U8" s="9"/>
    </row>
    <row r="9" spans="1:21" ht="28.8">
      <c r="A9" s="17" t="s">
        <v>12</v>
      </c>
      <c r="B9" s="9" t="s">
        <v>728</v>
      </c>
      <c r="C9" s="9"/>
      <c r="D9" s="9"/>
      <c r="E9" s="9"/>
      <c r="F9" s="9"/>
      <c r="G9" s="9"/>
      <c r="H9" s="9"/>
      <c r="I9" s="9"/>
      <c r="J9" s="9"/>
      <c r="K9" s="9"/>
      <c r="L9" s="9"/>
      <c r="M9" s="9"/>
      <c r="N9" s="9"/>
      <c r="O9" s="9"/>
      <c r="P9" s="9"/>
      <c r="Q9" s="9"/>
      <c r="S9" s="17" t="s">
        <v>12</v>
      </c>
      <c r="T9" s="9" t="s">
        <v>13</v>
      </c>
      <c r="U9" s="9"/>
    </row>
    <row r="10" spans="1:21" ht="187.2">
      <c r="A10" s="17" t="s">
        <v>14</v>
      </c>
      <c r="B10" s="9" t="s">
        <v>729</v>
      </c>
      <c r="C10" s="9"/>
      <c r="D10" s="9"/>
      <c r="E10" s="9"/>
      <c r="F10" s="9"/>
      <c r="G10" s="9"/>
      <c r="H10" s="9"/>
      <c r="I10" s="9"/>
      <c r="J10" s="9"/>
      <c r="K10" s="9"/>
      <c r="L10" s="9"/>
      <c r="M10" s="9"/>
      <c r="N10" s="9"/>
      <c r="O10" s="9"/>
      <c r="P10" s="9"/>
      <c r="Q10" s="9"/>
      <c r="S10" s="17" t="s">
        <v>14</v>
      </c>
      <c r="T10" s="9" t="s">
        <v>15</v>
      </c>
      <c r="U10" s="9"/>
    </row>
    <row r="11" spans="1:21" ht="144">
      <c r="A11" s="17" t="s">
        <v>724</v>
      </c>
      <c r="B11" s="9" t="s">
        <v>730</v>
      </c>
      <c r="C11" s="9"/>
      <c r="D11" s="9"/>
      <c r="E11" s="9"/>
      <c r="F11" s="9"/>
      <c r="G11" s="9"/>
      <c r="H11" s="9"/>
      <c r="I11" s="9"/>
      <c r="J11" s="9"/>
      <c r="K11" s="9"/>
      <c r="L11" s="9"/>
      <c r="M11" s="9"/>
      <c r="N11" s="9"/>
      <c r="O11" s="9"/>
      <c r="P11" s="9"/>
      <c r="Q11" s="9"/>
      <c r="S11" s="17"/>
      <c r="T11" s="9"/>
      <c r="U11" s="9"/>
    </row>
    <row r="12" spans="1:21" ht="15.6">
      <c r="A12" s="15" t="s">
        <v>17</v>
      </c>
      <c r="B12" s="16"/>
      <c r="C12" s="12"/>
      <c r="D12" s="12"/>
      <c r="E12" s="12"/>
      <c r="F12" s="12"/>
      <c r="G12" s="12"/>
      <c r="H12" s="12"/>
      <c r="I12" s="12"/>
      <c r="J12" s="12"/>
      <c r="K12" s="12"/>
      <c r="L12" s="12"/>
      <c r="M12" s="12"/>
      <c r="N12" s="12"/>
      <c r="O12" s="12"/>
      <c r="P12" s="12"/>
      <c r="Q12" s="12"/>
      <c r="S12" s="15" t="s">
        <v>17</v>
      </c>
      <c r="T12" s="14"/>
      <c r="U12" s="14"/>
    </row>
    <row r="13" spans="1:21" ht="15.6">
      <c r="A13" s="17" t="s">
        <v>18</v>
      </c>
      <c r="B13" s="9" t="s">
        <v>731</v>
      </c>
      <c r="C13" s="9"/>
      <c r="D13" s="9"/>
      <c r="E13" s="9"/>
      <c r="F13" s="9"/>
      <c r="G13" s="9"/>
      <c r="H13" s="9"/>
      <c r="I13" s="9"/>
      <c r="J13" s="9"/>
      <c r="K13" s="9"/>
      <c r="L13" s="9"/>
      <c r="M13" s="9"/>
      <c r="N13" s="9"/>
      <c r="O13" s="9"/>
      <c r="P13" s="9"/>
      <c r="Q13" s="9"/>
      <c r="S13" s="17" t="s">
        <v>18</v>
      </c>
      <c r="T13" s="10" t="s">
        <v>20</v>
      </c>
      <c r="U13" s="9"/>
    </row>
    <row r="14" spans="1:21" ht="15.6">
      <c r="A14" s="17" t="s">
        <v>21</v>
      </c>
      <c r="B14" s="9" t="s">
        <v>732</v>
      </c>
      <c r="C14" s="9"/>
      <c r="D14" s="9"/>
      <c r="E14" s="9"/>
      <c r="F14" s="9"/>
      <c r="G14" s="9"/>
      <c r="H14" s="9"/>
      <c r="I14" s="9"/>
      <c r="J14" s="9"/>
      <c r="K14" s="9"/>
      <c r="L14" s="9"/>
      <c r="M14" s="9"/>
      <c r="N14" s="9"/>
      <c r="O14" s="9"/>
      <c r="P14" s="9"/>
      <c r="Q14" s="9"/>
      <c r="S14" s="17" t="s">
        <v>21</v>
      </c>
      <c r="T14" s="10" t="s">
        <v>20</v>
      </c>
      <c r="U14" s="9"/>
    </row>
    <row r="15" spans="1:21" ht="15.6">
      <c r="A15" s="17" t="s">
        <v>23</v>
      </c>
      <c r="B15" s="9" t="s">
        <v>733</v>
      </c>
      <c r="C15" s="9"/>
      <c r="D15" s="9"/>
      <c r="E15" s="9"/>
      <c r="F15" s="9"/>
      <c r="G15" s="9"/>
      <c r="H15" s="9"/>
      <c r="I15" s="9"/>
      <c r="J15" s="9"/>
      <c r="K15" s="9"/>
      <c r="L15" s="9"/>
      <c r="M15" s="9"/>
      <c r="N15" s="9"/>
      <c r="O15" s="9"/>
      <c r="P15" s="9"/>
      <c r="Q15" s="9"/>
      <c r="S15" s="17" t="s">
        <v>23</v>
      </c>
      <c r="T15" s="10" t="s">
        <v>20</v>
      </c>
      <c r="U15" s="9"/>
    </row>
    <row r="16" spans="1:21" ht="15.6">
      <c r="A16" s="17" t="s">
        <v>25</v>
      </c>
      <c r="B16" s="9" t="s">
        <v>734</v>
      </c>
      <c r="C16" s="9"/>
      <c r="D16" s="9"/>
      <c r="E16" s="9"/>
      <c r="F16" s="9"/>
      <c r="G16" s="9"/>
      <c r="H16" s="9"/>
      <c r="I16" s="9"/>
      <c r="J16" s="9"/>
      <c r="K16" s="9"/>
      <c r="L16" s="9"/>
      <c r="M16" s="9"/>
      <c r="N16" s="9"/>
      <c r="O16" s="9"/>
      <c r="P16" s="9"/>
      <c r="Q16" s="9"/>
      <c r="S16" s="17" t="s">
        <v>25</v>
      </c>
      <c r="T16" s="10" t="s">
        <v>20</v>
      </c>
      <c r="U16" s="9"/>
    </row>
    <row r="17" spans="1:21" ht="15.6">
      <c r="A17" s="17" t="s">
        <v>27</v>
      </c>
      <c r="B17" s="9"/>
      <c r="C17" s="9"/>
      <c r="D17" s="9"/>
      <c r="E17" s="9"/>
      <c r="F17" s="9"/>
      <c r="G17" s="9"/>
      <c r="H17" s="9"/>
      <c r="I17" s="9"/>
      <c r="J17" s="9"/>
      <c r="K17" s="9"/>
      <c r="L17" s="9"/>
      <c r="M17" s="9"/>
      <c r="N17" s="9"/>
      <c r="O17" s="9"/>
      <c r="P17" s="9"/>
      <c r="Q17" s="9"/>
      <c r="S17" s="17" t="s">
        <v>27</v>
      </c>
      <c r="T17" s="10" t="s">
        <v>20</v>
      </c>
      <c r="U17" s="9"/>
    </row>
    <row r="18" spans="1:21" ht="15.6">
      <c r="A18" s="17" t="s">
        <v>28</v>
      </c>
      <c r="B18" s="9"/>
      <c r="C18" s="9"/>
      <c r="D18" s="9"/>
      <c r="E18" s="9"/>
      <c r="F18" s="9"/>
      <c r="G18" s="9"/>
      <c r="H18" s="9"/>
      <c r="I18" s="9"/>
      <c r="J18" s="9"/>
      <c r="K18" s="9"/>
      <c r="L18" s="9"/>
      <c r="M18" s="9"/>
      <c r="N18" s="9"/>
      <c r="O18" s="9"/>
      <c r="P18" s="9"/>
      <c r="Q18" s="9"/>
      <c r="S18" s="17" t="s">
        <v>28</v>
      </c>
      <c r="T18" s="10" t="s">
        <v>20</v>
      </c>
      <c r="U18" s="9"/>
    </row>
    <row r="19" spans="1:21">
      <c r="A19" s="18" t="s">
        <v>29</v>
      </c>
      <c r="B19" s="12"/>
      <c r="C19" s="12"/>
      <c r="D19" s="12"/>
      <c r="E19" s="12"/>
      <c r="F19" s="12"/>
      <c r="G19" s="12"/>
      <c r="H19" s="9"/>
      <c r="I19" s="9"/>
      <c r="J19" s="12"/>
      <c r="K19" s="12"/>
      <c r="L19" s="12"/>
      <c r="M19" s="12"/>
      <c r="N19" s="12"/>
      <c r="O19" s="12"/>
      <c r="P19" s="12"/>
      <c r="Q19" s="12"/>
      <c r="S19" s="18" t="s">
        <v>29</v>
      </c>
      <c r="T19" s="14"/>
      <c r="U19" s="14"/>
    </row>
    <row r="20" spans="1:21" ht="72">
      <c r="A20" s="13" t="s">
        <v>30</v>
      </c>
      <c r="B20" s="12"/>
      <c r="C20" s="19" t="s">
        <v>735</v>
      </c>
      <c r="D20" s="12"/>
      <c r="E20" s="12"/>
      <c r="F20" s="12"/>
      <c r="G20" s="12"/>
      <c r="H20" s="12"/>
      <c r="I20" s="12"/>
      <c r="J20" s="12"/>
      <c r="K20" s="12"/>
      <c r="L20" s="12"/>
      <c r="M20" s="12"/>
      <c r="N20" s="12"/>
      <c r="O20" s="12"/>
      <c r="P20" s="12"/>
      <c r="Q20" s="12"/>
      <c r="S20" s="13" t="s">
        <v>30</v>
      </c>
      <c r="T20" s="14"/>
      <c r="U20" s="9" t="s">
        <v>422</v>
      </c>
    </row>
    <row r="21" spans="1:21">
      <c r="A21" s="18" t="s">
        <v>724</v>
      </c>
      <c r="B21" s="9">
        <v>120</v>
      </c>
      <c r="C21" s="9"/>
      <c r="D21" s="12"/>
      <c r="E21" s="12"/>
      <c r="F21" s="12"/>
      <c r="G21" s="12"/>
      <c r="H21" s="12"/>
      <c r="I21" s="12"/>
      <c r="J21" s="12"/>
      <c r="K21" s="12"/>
      <c r="L21" s="12"/>
      <c r="M21" s="12"/>
      <c r="N21" s="12"/>
      <c r="O21" s="12"/>
      <c r="P21" s="12"/>
      <c r="Q21" s="12"/>
      <c r="S21" s="18" t="s">
        <v>14</v>
      </c>
      <c r="T21" s="9"/>
      <c r="U21" s="9"/>
    </row>
    <row r="22" spans="1:21">
      <c r="A22" s="20" t="s">
        <v>31</v>
      </c>
      <c r="B22" s="9">
        <v>120</v>
      </c>
      <c r="C22" s="9"/>
      <c r="D22" s="12"/>
      <c r="E22" s="12"/>
      <c r="F22" s="12"/>
      <c r="G22" s="12"/>
      <c r="H22" s="12"/>
      <c r="I22" s="12"/>
      <c r="J22" s="12"/>
      <c r="K22" s="12"/>
      <c r="L22" s="12"/>
      <c r="M22" s="12"/>
      <c r="N22" s="12"/>
      <c r="O22" s="12"/>
      <c r="P22" s="12"/>
      <c r="Q22" s="12"/>
      <c r="S22" s="20" t="s">
        <v>31</v>
      </c>
      <c r="T22" s="9">
        <v>100</v>
      </c>
      <c r="U22" s="9"/>
    </row>
    <row r="23" spans="1:21">
      <c r="A23" s="20" t="s">
        <v>32</v>
      </c>
      <c r="B23" s="9">
        <v>100</v>
      </c>
      <c r="C23" s="9"/>
      <c r="D23" s="12"/>
      <c r="E23" s="12"/>
      <c r="F23" s="12"/>
      <c r="G23" s="12"/>
      <c r="H23" s="12"/>
      <c r="I23" s="12"/>
      <c r="J23" s="12"/>
      <c r="K23" s="12"/>
      <c r="L23" s="12"/>
      <c r="M23" s="12"/>
      <c r="N23" s="12"/>
      <c r="O23" s="12"/>
      <c r="P23" s="12"/>
      <c r="Q23" s="12"/>
      <c r="S23" s="20" t="s">
        <v>32</v>
      </c>
      <c r="T23" s="9">
        <v>100</v>
      </c>
      <c r="U23" s="9"/>
    </row>
    <row r="24" spans="1:21">
      <c r="A24" s="20" t="s">
        <v>33</v>
      </c>
      <c r="B24" s="9">
        <v>100</v>
      </c>
      <c r="C24" s="9" t="s">
        <v>736</v>
      </c>
      <c r="D24" s="12"/>
      <c r="E24" s="12"/>
      <c r="F24" s="12"/>
      <c r="G24" s="12"/>
      <c r="H24" s="12"/>
      <c r="I24" s="12"/>
      <c r="J24" s="12"/>
      <c r="K24" s="12"/>
      <c r="L24" s="12"/>
      <c r="M24" s="12"/>
      <c r="N24" s="12"/>
      <c r="O24" s="12"/>
      <c r="P24" s="12"/>
      <c r="Q24" s="12"/>
      <c r="S24" s="20" t="s">
        <v>33</v>
      </c>
      <c r="T24" s="9">
        <v>100</v>
      </c>
      <c r="U24" s="9"/>
    </row>
    <row r="25" spans="1:21">
      <c r="A25" s="20" t="s">
        <v>34</v>
      </c>
      <c r="B25" s="9">
        <v>120</v>
      </c>
      <c r="C25" s="9"/>
      <c r="D25" s="12"/>
      <c r="E25" s="12"/>
      <c r="F25" s="12"/>
      <c r="G25" s="12"/>
      <c r="H25" s="12"/>
      <c r="I25" s="12"/>
      <c r="J25" s="12"/>
      <c r="K25" s="12"/>
      <c r="L25" s="12"/>
      <c r="M25" s="12"/>
      <c r="N25" s="12"/>
      <c r="O25" s="12"/>
      <c r="P25" s="12"/>
      <c r="Q25" s="12"/>
      <c r="S25" s="20" t="s">
        <v>34</v>
      </c>
      <c r="T25" s="526" t="s">
        <v>20</v>
      </c>
      <c r="U25" s="9"/>
    </row>
    <row r="26" spans="1:21">
      <c r="A26" s="18" t="s">
        <v>14</v>
      </c>
      <c r="B26" s="9">
        <v>120</v>
      </c>
      <c r="C26" s="9"/>
      <c r="D26" s="12"/>
      <c r="E26" s="12"/>
      <c r="F26" s="12"/>
      <c r="G26" s="12"/>
      <c r="H26" s="12"/>
      <c r="I26" s="12"/>
      <c r="J26" s="12"/>
      <c r="K26" s="12"/>
      <c r="L26" s="12"/>
      <c r="M26" s="12"/>
      <c r="N26" s="12"/>
      <c r="O26" s="12"/>
      <c r="P26" s="12"/>
      <c r="Q26" s="12"/>
      <c r="S26" s="18" t="s">
        <v>14</v>
      </c>
      <c r="T26" s="9"/>
      <c r="U26" s="9"/>
    </row>
    <row r="27" spans="1:21">
      <c r="A27" s="20" t="s">
        <v>31</v>
      </c>
      <c r="B27" s="9">
        <v>120</v>
      </c>
      <c r="C27" s="9"/>
      <c r="D27" s="12"/>
      <c r="E27" s="12"/>
      <c r="F27" s="12"/>
      <c r="G27" s="12"/>
      <c r="H27" s="12"/>
      <c r="I27" s="12"/>
      <c r="J27" s="12"/>
      <c r="K27" s="12"/>
      <c r="L27" s="12"/>
      <c r="M27" s="12"/>
      <c r="N27" s="12"/>
      <c r="O27" s="12"/>
      <c r="P27" s="12"/>
      <c r="Q27" s="12"/>
      <c r="S27" s="20" t="s">
        <v>31</v>
      </c>
      <c r="T27" s="9">
        <v>100</v>
      </c>
      <c r="U27" s="9"/>
    </row>
    <row r="28" spans="1:21">
      <c r="A28" s="20" t="s">
        <v>32</v>
      </c>
      <c r="B28" s="9">
        <v>100</v>
      </c>
      <c r="C28" s="9"/>
      <c r="D28" s="12"/>
      <c r="E28" s="12"/>
      <c r="F28" s="12"/>
      <c r="G28" s="12"/>
      <c r="H28" s="12"/>
      <c r="I28" s="12"/>
      <c r="J28" s="12"/>
      <c r="K28" s="12"/>
      <c r="L28" s="12"/>
      <c r="M28" s="12"/>
      <c r="N28" s="12"/>
      <c r="O28" s="12"/>
      <c r="P28" s="12"/>
      <c r="Q28" s="12"/>
      <c r="S28" s="20" t="s">
        <v>32</v>
      </c>
      <c r="T28" s="9">
        <v>100</v>
      </c>
      <c r="U28" s="9"/>
    </row>
    <row r="29" spans="1:21">
      <c r="A29" s="20" t="s">
        <v>33</v>
      </c>
      <c r="B29" s="9">
        <v>100</v>
      </c>
      <c r="C29" s="9" t="s">
        <v>736</v>
      </c>
      <c r="D29" s="12"/>
      <c r="E29" s="12"/>
      <c r="F29" s="12"/>
      <c r="G29" s="12"/>
      <c r="H29" s="12"/>
      <c r="I29" s="12"/>
      <c r="J29" s="12"/>
      <c r="K29" s="12"/>
      <c r="L29" s="12"/>
      <c r="M29" s="12"/>
      <c r="N29" s="12"/>
      <c r="O29" s="12"/>
      <c r="P29" s="12"/>
      <c r="Q29" s="12"/>
      <c r="S29" s="20" t="s">
        <v>33</v>
      </c>
      <c r="T29" s="9">
        <v>100</v>
      </c>
      <c r="U29" s="9"/>
    </row>
    <row r="30" spans="1:21">
      <c r="A30" s="20" t="s">
        <v>34</v>
      </c>
      <c r="B30" s="9">
        <v>120</v>
      </c>
      <c r="C30" s="9"/>
      <c r="D30" s="12"/>
      <c r="E30" s="12"/>
      <c r="F30" s="12"/>
      <c r="G30" s="12"/>
      <c r="H30" s="12"/>
      <c r="I30" s="12"/>
      <c r="J30" s="12"/>
      <c r="K30" s="12"/>
      <c r="L30" s="12"/>
      <c r="M30" s="12"/>
      <c r="N30" s="12"/>
      <c r="O30" s="12"/>
      <c r="P30" s="12"/>
      <c r="Q30" s="12"/>
      <c r="S30" s="20" t="s">
        <v>34</v>
      </c>
      <c r="T30" s="526" t="s">
        <v>20</v>
      </c>
      <c r="U30" s="9"/>
    </row>
    <row r="31" spans="1:21">
      <c r="A31" s="18" t="s">
        <v>12</v>
      </c>
      <c r="B31" s="9">
        <v>90</v>
      </c>
      <c r="C31" s="9"/>
      <c r="D31" s="12"/>
      <c r="E31" s="12"/>
      <c r="F31" s="12"/>
      <c r="G31" s="12"/>
      <c r="H31" s="12"/>
      <c r="I31" s="12"/>
      <c r="J31" s="12"/>
      <c r="K31" s="12"/>
      <c r="L31" s="12"/>
      <c r="M31" s="12"/>
      <c r="N31" s="12"/>
      <c r="O31" s="12"/>
      <c r="P31" s="12"/>
      <c r="Q31" s="12"/>
      <c r="S31" s="18" t="s">
        <v>12</v>
      </c>
      <c r="T31" s="9"/>
      <c r="U31" s="9"/>
    </row>
    <row r="32" spans="1:21">
      <c r="A32" s="20" t="s">
        <v>31</v>
      </c>
      <c r="B32" s="9">
        <v>90</v>
      </c>
      <c r="C32" s="9"/>
      <c r="D32" s="12"/>
      <c r="E32" s="12"/>
      <c r="F32" s="12"/>
      <c r="G32" s="12"/>
      <c r="H32" s="12"/>
      <c r="I32" s="12"/>
      <c r="J32" s="12"/>
      <c r="K32" s="12"/>
      <c r="L32" s="12"/>
      <c r="M32" s="12"/>
      <c r="N32" s="12"/>
      <c r="O32" s="12"/>
      <c r="P32" s="12"/>
      <c r="Q32" s="12"/>
      <c r="S32" s="20" t="s">
        <v>31</v>
      </c>
      <c r="T32" s="9">
        <v>70</v>
      </c>
      <c r="U32" s="9"/>
    </row>
    <row r="33" spans="1:21">
      <c r="A33" s="20" t="s">
        <v>32</v>
      </c>
      <c r="B33" s="9">
        <v>90</v>
      </c>
      <c r="C33" s="9"/>
      <c r="D33" s="12"/>
      <c r="E33" s="12"/>
      <c r="F33" s="12"/>
      <c r="G33" s="12"/>
      <c r="H33" s="12"/>
      <c r="I33" s="12"/>
      <c r="J33" s="12"/>
      <c r="K33" s="12"/>
      <c r="L33" s="12"/>
      <c r="M33" s="12"/>
      <c r="N33" s="12"/>
      <c r="O33" s="12"/>
      <c r="P33" s="12"/>
      <c r="Q33" s="12"/>
      <c r="S33" s="20" t="s">
        <v>32</v>
      </c>
      <c r="T33" s="9">
        <v>70</v>
      </c>
      <c r="U33" s="9"/>
    </row>
    <row r="34" spans="1:21">
      <c r="A34" s="20" t="s">
        <v>33</v>
      </c>
      <c r="B34" s="9">
        <v>90</v>
      </c>
      <c r="C34" s="9" t="s">
        <v>736</v>
      </c>
      <c r="D34" s="12"/>
      <c r="E34" s="12"/>
      <c r="F34" s="12"/>
      <c r="G34" s="12"/>
      <c r="H34" s="12"/>
      <c r="I34" s="12"/>
      <c r="J34" s="12"/>
      <c r="K34" s="12"/>
      <c r="L34" s="12"/>
      <c r="M34" s="12"/>
      <c r="N34" s="12"/>
      <c r="O34" s="12"/>
      <c r="P34" s="12"/>
      <c r="Q34" s="12"/>
      <c r="S34" s="20" t="s">
        <v>33</v>
      </c>
      <c r="T34" s="9">
        <v>70</v>
      </c>
      <c r="U34" s="9"/>
    </row>
    <row r="35" spans="1:21">
      <c r="A35" s="20" t="s">
        <v>34</v>
      </c>
      <c r="B35" s="9">
        <v>90</v>
      </c>
      <c r="C35" s="9"/>
      <c r="D35" s="12"/>
      <c r="E35" s="12"/>
      <c r="F35" s="12"/>
      <c r="G35" s="12"/>
      <c r="H35" s="12"/>
      <c r="I35" s="12"/>
      <c r="J35" s="12"/>
      <c r="K35" s="12"/>
      <c r="L35" s="12"/>
      <c r="M35" s="12"/>
      <c r="N35" s="12"/>
      <c r="O35" s="12"/>
      <c r="P35" s="12"/>
      <c r="Q35" s="12"/>
      <c r="S35" s="20" t="s">
        <v>34</v>
      </c>
      <c r="T35" s="526" t="s">
        <v>20</v>
      </c>
      <c r="U35" s="9"/>
    </row>
    <row r="36" spans="1:21">
      <c r="A36" s="18" t="s">
        <v>10</v>
      </c>
      <c r="B36" s="9"/>
      <c r="C36" s="9"/>
      <c r="D36" s="12"/>
      <c r="E36" s="12"/>
      <c r="F36" s="12"/>
      <c r="G36" s="12"/>
      <c r="H36" s="12"/>
      <c r="I36" s="12"/>
      <c r="J36" s="12"/>
      <c r="K36" s="12"/>
      <c r="L36" s="12"/>
      <c r="M36" s="12"/>
      <c r="N36" s="12"/>
      <c r="O36" s="12"/>
      <c r="P36" s="12"/>
      <c r="Q36" s="12"/>
      <c r="S36" s="18" t="s">
        <v>10</v>
      </c>
      <c r="T36" s="9"/>
      <c r="U36" s="9"/>
    </row>
    <row r="37" spans="1:21">
      <c r="A37" s="20" t="s">
        <v>31</v>
      </c>
      <c r="B37" s="9" t="s">
        <v>737</v>
      </c>
      <c r="C37" s="9"/>
      <c r="D37" s="12"/>
      <c r="E37" s="12"/>
      <c r="F37" s="12"/>
      <c r="G37" s="12"/>
      <c r="H37" s="12"/>
      <c r="I37" s="12"/>
      <c r="J37" s="12"/>
      <c r="K37" s="12"/>
      <c r="L37" s="12"/>
      <c r="M37" s="12"/>
      <c r="N37" s="12"/>
      <c r="O37" s="12"/>
      <c r="P37" s="12"/>
      <c r="Q37" s="12"/>
      <c r="S37" s="20" t="s">
        <v>31</v>
      </c>
      <c r="T37" s="9">
        <v>50</v>
      </c>
      <c r="U37" s="9"/>
    </row>
    <row r="38" spans="1:21">
      <c r="A38" s="20" t="s">
        <v>32</v>
      </c>
      <c r="B38" s="9" t="s">
        <v>737</v>
      </c>
      <c r="C38" s="9"/>
      <c r="D38" s="12"/>
      <c r="E38" s="12"/>
      <c r="F38" s="12"/>
      <c r="G38" s="12"/>
      <c r="H38" s="12"/>
      <c r="I38" s="12"/>
      <c r="J38" s="12"/>
      <c r="K38" s="12"/>
      <c r="L38" s="12"/>
      <c r="M38" s="12"/>
      <c r="N38" s="12"/>
      <c r="O38" s="12"/>
      <c r="P38" s="12"/>
      <c r="Q38" s="12"/>
      <c r="S38" s="20" t="s">
        <v>32</v>
      </c>
      <c r="T38" s="9">
        <v>50</v>
      </c>
      <c r="U38" s="9"/>
    </row>
    <row r="39" spans="1:21">
      <c r="A39" s="20" t="s">
        <v>33</v>
      </c>
      <c r="B39" s="9" t="s">
        <v>737</v>
      </c>
      <c r="C39" s="9"/>
      <c r="D39" s="12"/>
      <c r="E39" s="12"/>
      <c r="F39" s="12"/>
      <c r="G39" s="12"/>
      <c r="H39" s="12"/>
      <c r="I39" s="12"/>
      <c r="J39" s="12"/>
      <c r="K39" s="12"/>
      <c r="L39" s="12"/>
      <c r="M39" s="12"/>
      <c r="N39" s="12"/>
      <c r="O39" s="12"/>
      <c r="P39" s="12"/>
      <c r="Q39" s="12"/>
      <c r="S39" s="20" t="s">
        <v>33</v>
      </c>
      <c r="T39" s="9">
        <v>50</v>
      </c>
      <c r="U39" s="9"/>
    </row>
    <row r="40" spans="1:21">
      <c r="A40" s="20" t="s">
        <v>34</v>
      </c>
      <c r="B40" s="9" t="s">
        <v>737</v>
      </c>
      <c r="C40" s="9"/>
      <c r="D40" s="12"/>
      <c r="E40" s="12"/>
      <c r="F40" s="12"/>
      <c r="G40" s="12"/>
      <c r="H40" s="12"/>
      <c r="I40" s="12"/>
      <c r="J40" s="12"/>
      <c r="K40" s="12"/>
      <c r="L40" s="12"/>
      <c r="M40" s="12"/>
      <c r="N40" s="12"/>
      <c r="O40" s="12"/>
      <c r="P40" s="12"/>
      <c r="Q40" s="12"/>
      <c r="S40" s="20" t="s">
        <v>34</v>
      </c>
      <c r="T40" s="526" t="s">
        <v>20</v>
      </c>
      <c r="U40" s="9"/>
    </row>
    <row r="41" spans="1:21">
      <c r="A41" s="18" t="s">
        <v>35</v>
      </c>
      <c r="B41" s="12"/>
      <c r="C41" s="12"/>
      <c r="D41" s="12"/>
      <c r="E41" s="12"/>
      <c r="F41" s="12"/>
      <c r="G41" s="12"/>
      <c r="H41" s="12"/>
      <c r="I41" s="12"/>
      <c r="J41" s="12"/>
      <c r="K41" s="12"/>
      <c r="L41" s="12"/>
      <c r="M41" s="12"/>
      <c r="N41" s="9"/>
      <c r="O41" s="9"/>
      <c r="P41" s="12"/>
      <c r="Q41" s="12"/>
      <c r="S41" s="18" t="s">
        <v>35</v>
      </c>
      <c r="T41" s="14"/>
      <c r="U41" s="14"/>
    </row>
    <row r="42" spans="1:21">
      <c r="A42" s="11"/>
      <c r="B42" s="21"/>
      <c r="C42" s="21"/>
      <c r="D42" s="21"/>
      <c r="E42" s="21"/>
      <c r="F42" s="21"/>
      <c r="G42" s="21"/>
      <c r="H42" s="21"/>
      <c r="I42" s="21"/>
      <c r="J42" s="21"/>
      <c r="K42" s="21"/>
      <c r="L42" s="21"/>
      <c r="M42" s="21"/>
      <c r="N42" s="21"/>
      <c r="O42" s="21"/>
      <c r="P42" s="21"/>
      <c r="Q42" s="21"/>
      <c r="S42" s="11"/>
      <c r="T42" s="21"/>
      <c r="U42" s="21"/>
    </row>
    <row r="43" spans="1:21" ht="15.6">
      <c r="A43" s="5" t="s">
        <v>36</v>
      </c>
      <c r="B43" s="6"/>
      <c r="C43" s="7" t="s">
        <v>2</v>
      </c>
      <c r="D43" s="6"/>
      <c r="E43" s="7" t="s">
        <v>2</v>
      </c>
      <c r="F43" s="6"/>
      <c r="G43" s="7" t="s">
        <v>2</v>
      </c>
      <c r="H43" s="6"/>
      <c r="I43" s="7" t="s">
        <v>2</v>
      </c>
      <c r="J43" s="6"/>
      <c r="K43" s="7" t="s">
        <v>2</v>
      </c>
      <c r="L43" s="6"/>
      <c r="M43" s="7" t="s">
        <v>2</v>
      </c>
      <c r="N43" s="7"/>
      <c r="O43" s="7" t="s">
        <v>2</v>
      </c>
      <c r="P43" s="6"/>
      <c r="Q43" s="7" t="s">
        <v>2</v>
      </c>
      <c r="S43" s="5" t="s">
        <v>36</v>
      </c>
      <c r="T43" s="6"/>
      <c r="U43" s="7" t="s">
        <v>2</v>
      </c>
    </row>
    <row r="44" spans="1:21">
      <c r="A44" s="11" t="s">
        <v>37</v>
      </c>
      <c r="B44" s="21" t="s">
        <v>38</v>
      </c>
      <c r="C44" s="21"/>
      <c r="D44" s="21" t="s">
        <v>419</v>
      </c>
      <c r="E44" s="21"/>
      <c r="F44" s="21" t="s">
        <v>419</v>
      </c>
      <c r="G44" s="21"/>
      <c r="H44" s="21" t="s">
        <v>419</v>
      </c>
      <c r="I44" s="21"/>
      <c r="J44" s="21" t="s">
        <v>419</v>
      </c>
      <c r="K44" s="21"/>
      <c r="L44" s="21" t="s">
        <v>419</v>
      </c>
      <c r="M44" s="21"/>
      <c r="N44" s="21" t="s">
        <v>419</v>
      </c>
      <c r="O44" s="21"/>
      <c r="P44" s="21" t="s">
        <v>419</v>
      </c>
      <c r="Q44" s="21"/>
      <c r="S44" s="11" t="s">
        <v>37</v>
      </c>
      <c r="T44" s="21" t="s">
        <v>38</v>
      </c>
      <c r="U44" s="21"/>
    </row>
    <row r="45" spans="1:21">
      <c r="A45" s="11" t="s">
        <v>39</v>
      </c>
      <c r="B45" s="21" t="s">
        <v>40</v>
      </c>
      <c r="C45" s="21"/>
      <c r="D45" s="21" t="s">
        <v>419</v>
      </c>
      <c r="E45" s="21"/>
      <c r="F45" s="21" t="s">
        <v>419</v>
      </c>
      <c r="G45" s="21"/>
      <c r="H45" s="21" t="s">
        <v>419</v>
      </c>
      <c r="I45" s="21"/>
      <c r="J45" s="21" t="s">
        <v>419</v>
      </c>
      <c r="K45" s="21"/>
      <c r="L45" s="21" t="s">
        <v>419</v>
      </c>
      <c r="M45" s="21"/>
      <c r="N45" s="12"/>
      <c r="O45" s="21"/>
      <c r="P45" s="21" t="s">
        <v>419</v>
      </c>
      <c r="Q45" s="21"/>
      <c r="S45" s="11" t="s">
        <v>39</v>
      </c>
      <c r="T45" s="21" t="s">
        <v>40</v>
      </c>
      <c r="U45" s="21"/>
    </row>
    <row r="46" spans="1:21">
      <c r="A46" s="8" t="s">
        <v>41</v>
      </c>
      <c r="B46" s="12"/>
      <c r="C46" s="12"/>
      <c r="D46" s="12"/>
      <c r="E46" s="12"/>
      <c r="F46" s="9"/>
      <c r="G46" s="9"/>
      <c r="H46" s="12"/>
      <c r="I46" s="12"/>
      <c r="J46" s="12"/>
      <c r="K46" s="12"/>
      <c r="L46" s="12"/>
      <c r="M46" s="12"/>
      <c r="N46" s="12"/>
      <c r="O46" s="12"/>
      <c r="P46" s="12"/>
      <c r="Q46" s="12"/>
      <c r="S46" s="8" t="s">
        <v>41</v>
      </c>
      <c r="T46" s="14"/>
      <c r="U46" s="14"/>
    </row>
    <row r="47" spans="1:21">
      <c r="A47" s="11" t="s">
        <v>42</v>
      </c>
      <c r="B47" s="874">
        <v>2385128</v>
      </c>
      <c r="C47" s="9"/>
      <c r="D47" s="9"/>
      <c r="E47" s="9"/>
      <c r="F47" s="9"/>
      <c r="G47" s="9"/>
      <c r="H47" s="9"/>
      <c r="I47" s="9"/>
      <c r="J47" s="9"/>
      <c r="K47" s="9"/>
      <c r="L47" s="9"/>
      <c r="M47" s="9"/>
      <c r="N47" s="9"/>
      <c r="O47" s="9"/>
      <c r="P47" s="9"/>
      <c r="Q47" s="9"/>
      <c r="S47" s="11" t="s">
        <v>42</v>
      </c>
      <c r="T47" s="9">
        <v>105600</v>
      </c>
      <c r="U47" s="9"/>
    </row>
    <row r="48" spans="1:21">
      <c r="A48" s="11" t="s">
        <v>44</v>
      </c>
      <c r="B48" s="9" t="s">
        <v>738</v>
      </c>
      <c r="C48" s="9"/>
      <c r="D48" s="9"/>
      <c r="E48" s="9"/>
      <c r="F48" s="9"/>
      <c r="G48" s="9"/>
      <c r="H48" s="9"/>
      <c r="I48" s="9"/>
      <c r="J48" s="9"/>
      <c r="K48" s="9"/>
      <c r="L48" s="9"/>
      <c r="M48" s="9"/>
      <c r="N48" s="9"/>
      <c r="O48" s="9"/>
      <c r="P48" s="9"/>
      <c r="Q48" s="9"/>
      <c r="S48" s="11" t="s">
        <v>44</v>
      </c>
      <c r="T48" s="9" t="s">
        <v>425</v>
      </c>
      <c r="U48" s="9"/>
    </row>
    <row r="49" spans="1:21" ht="15.6">
      <c r="A49" s="15" t="s">
        <v>46</v>
      </c>
      <c r="B49" s="12"/>
      <c r="C49" s="12"/>
      <c r="D49" s="12"/>
      <c r="E49" s="12"/>
      <c r="F49" s="12"/>
      <c r="G49" s="12"/>
      <c r="H49" s="12"/>
      <c r="I49" s="12"/>
      <c r="J49" s="12"/>
      <c r="K49" s="12"/>
      <c r="L49" s="12"/>
      <c r="M49" s="12"/>
      <c r="N49" s="12"/>
      <c r="O49" s="12"/>
      <c r="P49" s="12"/>
      <c r="Q49" s="12"/>
      <c r="S49" s="15" t="s">
        <v>46</v>
      </c>
      <c r="T49" s="14"/>
      <c r="U49" s="14"/>
    </row>
    <row r="50" spans="1:21" ht="28.8">
      <c r="A50" s="17" t="s">
        <v>47</v>
      </c>
      <c r="B50" s="9" t="s">
        <v>739</v>
      </c>
      <c r="C50" s="9"/>
      <c r="D50" s="9"/>
      <c r="E50" s="9"/>
      <c r="F50" s="9"/>
      <c r="G50" s="9"/>
      <c r="H50" s="9"/>
      <c r="I50" s="9"/>
      <c r="J50" s="9"/>
      <c r="K50" s="9"/>
      <c r="L50" s="9"/>
      <c r="M50" s="9"/>
      <c r="N50" s="9"/>
      <c r="O50" s="9"/>
      <c r="P50" s="9"/>
      <c r="Q50" s="9"/>
      <c r="S50" s="17" t="s">
        <v>47</v>
      </c>
      <c r="T50" s="9" t="s">
        <v>426</v>
      </c>
      <c r="U50" s="9"/>
    </row>
    <row r="51" spans="1:21" ht="28.8">
      <c r="A51" s="17" t="s">
        <v>49</v>
      </c>
      <c r="B51" s="9" t="s">
        <v>740</v>
      </c>
      <c r="C51" s="9"/>
      <c r="D51" s="9"/>
      <c r="E51" s="9"/>
      <c r="F51" s="9"/>
      <c r="G51" s="9"/>
      <c r="H51" s="9"/>
      <c r="I51" s="9"/>
      <c r="J51" s="9"/>
      <c r="K51" s="9"/>
      <c r="L51" s="9"/>
      <c r="M51" s="9"/>
      <c r="N51" s="9"/>
      <c r="O51" s="9"/>
      <c r="P51" s="9"/>
      <c r="Q51" s="9"/>
      <c r="S51" s="17" t="s">
        <v>49</v>
      </c>
      <c r="T51" s="9" t="s">
        <v>20</v>
      </c>
      <c r="U51" s="9"/>
    </row>
    <row r="52" spans="1:21" ht="28.8">
      <c r="A52" s="17" t="s">
        <v>50</v>
      </c>
      <c r="B52" s="9"/>
      <c r="C52" s="9"/>
      <c r="D52" s="9"/>
      <c r="E52" s="9"/>
      <c r="F52" s="14"/>
      <c r="G52" s="9"/>
      <c r="H52" s="9"/>
      <c r="I52" s="9"/>
      <c r="J52" s="9"/>
      <c r="K52" s="9"/>
      <c r="L52" s="9"/>
      <c r="M52" s="9"/>
      <c r="N52" s="9"/>
      <c r="O52" s="9"/>
      <c r="P52" s="9"/>
      <c r="Q52" s="9"/>
      <c r="S52" s="17" t="s">
        <v>50</v>
      </c>
      <c r="T52" s="9" t="s">
        <v>427</v>
      </c>
      <c r="U52" s="9"/>
    </row>
    <row r="53" spans="1:21" ht="15.6">
      <c r="A53" s="22" t="s">
        <v>52</v>
      </c>
      <c r="B53" s="12"/>
      <c r="C53" s="12"/>
      <c r="D53" s="12"/>
      <c r="E53" s="12"/>
      <c r="F53" s="12"/>
      <c r="G53" s="12"/>
      <c r="H53" s="12"/>
      <c r="I53" s="12"/>
      <c r="J53" s="12"/>
      <c r="K53" s="12"/>
      <c r="L53" s="12"/>
      <c r="M53" s="12"/>
      <c r="N53" s="12"/>
      <c r="O53" s="12"/>
      <c r="P53" s="12"/>
      <c r="Q53" s="12"/>
      <c r="S53" s="22" t="s">
        <v>52</v>
      </c>
      <c r="T53" s="14"/>
      <c r="U53" s="14"/>
    </row>
    <row r="54" spans="1:21">
      <c r="A54" s="18" t="s">
        <v>53</v>
      </c>
      <c r="B54" s="14"/>
      <c r="C54" s="14"/>
      <c r="D54" s="14"/>
      <c r="E54" s="14"/>
      <c r="F54" s="14"/>
      <c r="G54" s="14"/>
      <c r="H54" s="14"/>
      <c r="I54" s="14"/>
      <c r="J54" s="14"/>
      <c r="K54" s="14"/>
      <c r="L54" s="14"/>
      <c r="M54" s="14"/>
      <c r="N54" s="9"/>
      <c r="O54" s="9"/>
      <c r="P54" s="14"/>
      <c r="Q54" s="14"/>
      <c r="S54" s="18" t="s">
        <v>53</v>
      </c>
      <c r="T54" s="14"/>
      <c r="U54" s="14"/>
    </row>
    <row r="55" spans="1:21">
      <c r="A55" s="18" t="s">
        <v>54</v>
      </c>
      <c r="B55" s="12"/>
      <c r="C55" s="12"/>
      <c r="D55" s="12"/>
      <c r="E55" s="12"/>
      <c r="F55" s="12"/>
      <c r="G55" s="12"/>
      <c r="H55" s="12"/>
      <c r="I55" s="12"/>
      <c r="J55" s="12"/>
      <c r="K55" s="12"/>
      <c r="L55" s="12"/>
      <c r="M55" s="12"/>
      <c r="N55" s="12"/>
      <c r="O55" s="12"/>
      <c r="P55" s="12"/>
      <c r="Q55" s="12"/>
      <c r="S55" s="18" t="s">
        <v>54</v>
      </c>
      <c r="T55" s="14"/>
      <c r="U55" s="14"/>
    </row>
    <row r="56" spans="1:21">
      <c r="A56" s="20" t="s">
        <v>55</v>
      </c>
      <c r="B56" s="12"/>
      <c r="C56" s="12"/>
      <c r="D56" s="12"/>
      <c r="E56" s="12"/>
      <c r="F56" s="12"/>
      <c r="G56" s="12"/>
      <c r="H56" s="12"/>
      <c r="I56" s="12"/>
      <c r="J56" s="12"/>
      <c r="K56" s="12"/>
      <c r="L56" s="12"/>
      <c r="M56" s="12"/>
      <c r="N56" s="9"/>
      <c r="O56" s="9"/>
      <c r="P56" s="12"/>
      <c r="Q56" s="12"/>
      <c r="S56" s="20" t="s">
        <v>55</v>
      </c>
      <c r="T56" s="14"/>
      <c r="U56" s="14"/>
    </row>
    <row r="57" spans="1:21">
      <c r="A57" s="20" t="s">
        <v>56</v>
      </c>
      <c r="B57" s="12"/>
      <c r="C57" s="12"/>
      <c r="D57" s="12"/>
      <c r="E57" s="12"/>
      <c r="F57" s="12"/>
      <c r="G57" s="12"/>
      <c r="H57" s="12"/>
      <c r="I57" s="12"/>
      <c r="J57" s="12"/>
      <c r="K57" s="12"/>
      <c r="L57" s="12"/>
      <c r="M57" s="12"/>
      <c r="N57" s="9"/>
      <c r="O57" s="9"/>
      <c r="P57" s="12"/>
      <c r="Q57" s="12"/>
      <c r="S57" s="20" t="s">
        <v>56</v>
      </c>
      <c r="T57" s="14"/>
      <c r="U57" s="14"/>
    </row>
    <row r="58" spans="1:21" ht="28.8">
      <c r="A58" s="13" t="s">
        <v>57</v>
      </c>
      <c r="B58" s="14"/>
      <c r="C58" s="14"/>
      <c r="D58" s="14"/>
      <c r="E58" s="14"/>
      <c r="F58" s="14"/>
      <c r="G58" s="14"/>
      <c r="H58" s="14"/>
      <c r="I58" s="14"/>
      <c r="J58" s="14"/>
      <c r="K58" s="14"/>
      <c r="L58" s="14"/>
      <c r="M58" s="14"/>
      <c r="N58" s="9"/>
      <c r="O58" s="9"/>
      <c r="P58" s="14"/>
      <c r="Q58" s="14"/>
      <c r="S58" s="13" t="s">
        <v>57</v>
      </c>
      <c r="T58" s="14"/>
      <c r="U58" s="14"/>
    </row>
    <row r="59" spans="1:21">
      <c r="A59" s="11"/>
      <c r="B59" s="21"/>
      <c r="C59" s="21"/>
      <c r="D59" s="21"/>
      <c r="E59" s="21"/>
      <c r="F59" s="21"/>
      <c r="G59" s="21"/>
      <c r="H59" s="21"/>
      <c r="I59" s="21"/>
      <c r="J59" s="21"/>
      <c r="K59" s="21"/>
      <c r="L59" s="21"/>
      <c r="M59" s="21"/>
      <c r="N59" s="21"/>
      <c r="O59" s="21"/>
      <c r="P59" s="21"/>
      <c r="Q59" s="21"/>
      <c r="S59" s="11"/>
      <c r="T59" s="21"/>
      <c r="U59" s="21"/>
    </row>
    <row r="60" spans="1:21" ht="15.6">
      <c r="A60" s="5" t="s">
        <v>58</v>
      </c>
      <c r="B60" s="6"/>
      <c r="C60" s="7" t="s">
        <v>2</v>
      </c>
      <c r="D60" s="6"/>
      <c r="E60" s="7" t="s">
        <v>2</v>
      </c>
      <c r="F60" s="6"/>
      <c r="G60" s="7" t="s">
        <v>2</v>
      </c>
      <c r="H60" s="6"/>
      <c r="I60" s="7" t="s">
        <v>2</v>
      </c>
      <c r="J60" s="6"/>
      <c r="K60" s="7" t="s">
        <v>2</v>
      </c>
      <c r="L60" s="6"/>
      <c r="M60" s="7" t="s">
        <v>2</v>
      </c>
      <c r="N60" s="7"/>
      <c r="O60" s="7" t="s">
        <v>2</v>
      </c>
      <c r="P60" s="6"/>
      <c r="Q60" s="7" t="s">
        <v>2</v>
      </c>
      <c r="S60" s="5" t="s">
        <v>58</v>
      </c>
      <c r="T60" s="6"/>
      <c r="U60" s="7" t="s">
        <v>2</v>
      </c>
    </row>
    <row r="61" spans="1:21" ht="15.6">
      <c r="A61" s="15" t="s">
        <v>59</v>
      </c>
      <c r="B61" s="12"/>
      <c r="C61" s="12"/>
      <c r="D61" s="12"/>
      <c r="E61" s="12"/>
      <c r="F61" s="12"/>
      <c r="G61" s="12"/>
      <c r="H61" s="12"/>
      <c r="I61" s="12"/>
      <c r="J61" s="12"/>
      <c r="K61" s="12"/>
      <c r="L61" s="12"/>
      <c r="M61" s="12"/>
      <c r="N61" s="12"/>
      <c r="O61" s="12"/>
      <c r="P61" s="12"/>
      <c r="Q61" s="12"/>
      <c r="S61" s="15" t="s">
        <v>59</v>
      </c>
      <c r="T61" s="14"/>
      <c r="U61" s="14"/>
    </row>
    <row r="62" spans="1:21" ht="15.6">
      <c r="A62" s="17" t="s">
        <v>60</v>
      </c>
      <c r="B62" s="23" t="s">
        <v>741</v>
      </c>
      <c r="C62" s="9"/>
      <c r="D62" s="23"/>
      <c r="E62" s="9"/>
      <c r="F62" s="23"/>
      <c r="G62" s="9"/>
      <c r="H62" s="23"/>
      <c r="I62" s="9"/>
      <c r="J62" s="23"/>
      <c r="K62" s="9"/>
      <c r="L62" s="23"/>
      <c r="M62" s="9"/>
      <c r="N62" s="9"/>
      <c r="O62" s="9"/>
      <c r="P62" s="23"/>
      <c r="Q62" s="9"/>
      <c r="S62" s="17" t="s">
        <v>60</v>
      </c>
      <c r="T62" s="9" t="s">
        <v>431</v>
      </c>
      <c r="U62" s="9"/>
    </row>
    <row r="63" spans="1:21" ht="15.6">
      <c r="A63" s="17" t="s">
        <v>62</v>
      </c>
      <c r="B63" s="9" t="s">
        <v>742</v>
      </c>
      <c r="C63" s="9"/>
      <c r="D63" s="9"/>
      <c r="E63" s="9"/>
      <c r="F63" s="9"/>
      <c r="G63" s="9"/>
      <c r="H63" s="9"/>
      <c r="I63" s="9"/>
      <c r="J63" s="9"/>
      <c r="K63" s="9"/>
      <c r="L63" s="9"/>
      <c r="M63" s="9"/>
      <c r="N63" s="9"/>
      <c r="O63" s="9"/>
      <c r="P63" s="9"/>
      <c r="Q63" s="9"/>
      <c r="S63" s="17" t="s">
        <v>62</v>
      </c>
      <c r="T63" s="9" t="s">
        <v>432</v>
      </c>
      <c r="U63" s="9"/>
    </row>
    <row r="64" spans="1:21" ht="15.6">
      <c r="A64" s="15" t="s">
        <v>64</v>
      </c>
      <c r="B64" s="12"/>
      <c r="C64" s="12"/>
      <c r="D64" s="12"/>
      <c r="E64" s="12"/>
      <c r="F64" s="12"/>
      <c r="G64" s="12"/>
      <c r="H64" s="12"/>
      <c r="I64" s="12"/>
      <c r="J64" s="12"/>
      <c r="K64" s="12"/>
      <c r="L64" s="12"/>
      <c r="M64" s="12"/>
      <c r="N64" s="12"/>
      <c r="O64" s="12"/>
      <c r="P64" s="12"/>
      <c r="Q64" s="12"/>
      <c r="S64" s="15" t="s">
        <v>64</v>
      </c>
      <c r="T64" s="14"/>
      <c r="U64" s="14"/>
    </row>
    <row r="65" spans="1:21" ht="15.6">
      <c r="A65" s="17" t="s">
        <v>10</v>
      </c>
      <c r="B65" s="9">
        <v>39</v>
      </c>
      <c r="C65" s="9"/>
      <c r="D65" s="9"/>
      <c r="E65" s="9"/>
      <c r="F65" s="9"/>
      <c r="G65" s="9"/>
      <c r="H65" s="9"/>
      <c r="I65" s="9"/>
      <c r="J65" s="9"/>
      <c r="K65" s="9"/>
      <c r="L65" s="9"/>
      <c r="M65" s="9"/>
      <c r="N65" s="9"/>
      <c r="O65" s="9"/>
      <c r="P65" s="9"/>
      <c r="Q65" s="9"/>
      <c r="S65" s="17" t="s">
        <v>10</v>
      </c>
      <c r="T65" s="9">
        <v>17</v>
      </c>
      <c r="U65" s="9"/>
    </row>
    <row r="66" spans="1:21" ht="15.6">
      <c r="A66" s="17" t="s">
        <v>12</v>
      </c>
      <c r="B66" s="9">
        <v>29</v>
      </c>
      <c r="C66" s="9"/>
      <c r="D66" s="9"/>
      <c r="E66" s="9"/>
      <c r="F66" s="9"/>
      <c r="G66" s="9"/>
      <c r="H66" s="9"/>
      <c r="I66" s="9"/>
      <c r="J66" s="9"/>
      <c r="K66" s="9"/>
      <c r="L66" s="9"/>
      <c r="M66" s="9"/>
      <c r="N66" s="9"/>
      <c r="O66" s="9"/>
      <c r="P66" s="9"/>
      <c r="Q66" s="9"/>
      <c r="S66" s="17" t="s">
        <v>12</v>
      </c>
      <c r="T66" s="9">
        <v>17</v>
      </c>
      <c r="U66" s="9"/>
    </row>
    <row r="67" spans="1:21" ht="15.6">
      <c r="A67" s="17" t="s">
        <v>14</v>
      </c>
      <c r="B67" s="9">
        <v>19</v>
      </c>
      <c r="C67" s="9"/>
      <c r="D67" s="9"/>
      <c r="E67" s="9"/>
      <c r="F67" s="9"/>
      <c r="G67" s="9"/>
      <c r="H67" s="9"/>
      <c r="I67" s="9"/>
      <c r="J67" s="9"/>
      <c r="K67" s="9"/>
      <c r="L67" s="9"/>
      <c r="M67" s="9"/>
      <c r="N67" s="9"/>
      <c r="O67" s="9"/>
      <c r="P67" s="9"/>
      <c r="Q67" s="9"/>
      <c r="S67" s="17"/>
      <c r="T67" s="9"/>
      <c r="U67" s="9"/>
    </row>
    <row r="68" spans="1:21" ht="15.6">
      <c r="A68" s="663" t="s">
        <v>724</v>
      </c>
      <c r="B68" s="9">
        <v>10</v>
      </c>
      <c r="C68" s="9"/>
      <c r="D68" s="9"/>
      <c r="E68" s="9"/>
      <c r="F68" s="9"/>
      <c r="G68" s="9"/>
      <c r="H68" s="9"/>
      <c r="I68" s="9"/>
      <c r="J68" s="9"/>
      <c r="K68" s="9"/>
      <c r="L68" s="9"/>
      <c r="M68" s="9"/>
      <c r="N68" s="9"/>
      <c r="O68" s="9"/>
      <c r="P68" s="9"/>
      <c r="Q68" s="9"/>
      <c r="S68" s="17" t="s">
        <v>14</v>
      </c>
      <c r="T68" s="9">
        <v>10</v>
      </c>
      <c r="U68" s="9"/>
    </row>
    <row r="69" spans="1:21" ht="15.6">
      <c r="A69" s="15" t="s">
        <v>65</v>
      </c>
      <c r="B69" s="14"/>
      <c r="C69" s="14"/>
      <c r="D69" s="14"/>
      <c r="E69" s="14"/>
      <c r="F69" s="14"/>
      <c r="G69" s="14"/>
      <c r="H69" s="14"/>
      <c r="I69" s="14"/>
      <c r="J69" s="14"/>
      <c r="K69" s="14"/>
      <c r="L69" s="14"/>
      <c r="M69" s="14"/>
      <c r="N69" s="14"/>
      <c r="O69" s="14"/>
      <c r="P69" s="14"/>
      <c r="Q69" s="14"/>
      <c r="S69" s="15" t="s">
        <v>65</v>
      </c>
      <c r="T69" s="14"/>
      <c r="U69" s="14"/>
    </row>
    <row r="70" spans="1:21" ht="15.6">
      <c r="A70" s="17" t="s">
        <v>10</v>
      </c>
      <c r="B70" s="9">
        <v>7</v>
      </c>
      <c r="C70" s="9" t="s">
        <v>743</v>
      </c>
      <c r="D70" s="9"/>
      <c r="E70" s="9"/>
      <c r="F70" s="9"/>
      <c r="G70" s="9"/>
      <c r="H70" s="9"/>
      <c r="I70" s="9"/>
      <c r="J70" s="9"/>
      <c r="K70" s="9"/>
      <c r="L70" s="9"/>
      <c r="M70" s="9"/>
      <c r="N70" s="9"/>
      <c r="O70" s="9"/>
      <c r="P70" s="9"/>
      <c r="Q70" s="9"/>
      <c r="S70" s="17" t="s">
        <v>10</v>
      </c>
      <c r="T70" s="299" t="s">
        <v>20</v>
      </c>
      <c r="U70" s="9"/>
    </row>
    <row r="71" spans="1:21" ht="15.6">
      <c r="A71" s="17" t="s">
        <v>12</v>
      </c>
      <c r="B71" s="9">
        <v>7</v>
      </c>
      <c r="C71" s="9"/>
      <c r="D71" s="9"/>
      <c r="E71" s="9"/>
      <c r="F71" s="9"/>
      <c r="G71" s="9"/>
      <c r="H71" s="9"/>
      <c r="I71" s="9"/>
      <c r="J71" s="9"/>
      <c r="K71" s="9"/>
      <c r="L71" s="9"/>
      <c r="M71" s="9"/>
      <c r="N71" s="9"/>
      <c r="O71" s="9"/>
      <c r="P71" s="9"/>
      <c r="Q71" s="9"/>
      <c r="S71" s="17" t="s">
        <v>12</v>
      </c>
      <c r="T71" s="299" t="s">
        <v>20</v>
      </c>
      <c r="U71" s="9"/>
    </row>
    <row r="72" spans="1:21" ht="15.6">
      <c r="A72" s="17" t="s">
        <v>14</v>
      </c>
      <c r="B72" s="9">
        <v>7</v>
      </c>
      <c r="C72" s="9"/>
      <c r="D72" s="9"/>
      <c r="E72" s="9"/>
      <c r="F72" s="9"/>
      <c r="G72" s="9"/>
      <c r="H72" s="9"/>
      <c r="I72" s="9"/>
      <c r="J72" s="9"/>
      <c r="K72" s="9"/>
      <c r="L72" s="9"/>
      <c r="M72" s="9"/>
      <c r="N72" s="9"/>
      <c r="O72" s="9"/>
      <c r="P72" s="9"/>
      <c r="Q72" s="9"/>
      <c r="S72" s="17" t="s">
        <v>14</v>
      </c>
      <c r="T72" s="299" t="s">
        <v>20</v>
      </c>
      <c r="U72" s="9"/>
    </row>
    <row r="73" spans="1:21" ht="15.6">
      <c r="A73" s="663" t="s">
        <v>724</v>
      </c>
      <c r="B73" s="9">
        <v>7</v>
      </c>
      <c r="C73" s="9"/>
      <c r="D73" s="9"/>
      <c r="E73" s="9"/>
      <c r="F73" s="9"/>
      <c r="G73" s="9"/>
      <c r="H73" s="9"/>
      <c r="I73" s="9"/>
      <c r="J73" s="9"/>
      <c r="K73" s="9"/>
      <c r="L73" s="9"/>
      <c r="M73" s="9"/>
      <c r="N73" s="9"/>
      <c r="O73" s="9"/>
      <c r="P73" s="9"/>
      <c r="Q73" s="9"/>
      <c r="S73" s="17"/>
      <c r="T73" s="299"/>
      <c r="U73" s="9"/>
    </row>
    <row r="74" spans="1:21" ht="15.6">
      <c r="A74" s="17" t="s">
        <v>18</v>
      </c>
      <c r="B74" s="9">
        <v>7</v>
      </c>
      <c r="C74" s="9"/>
      <c r="D74" s="9"/>
      <c r="E74" s="9"/>
      <c r="F74" s="9"/>
      <c r="G74" s="9"/>
      <c r="H74" s="9"/>
      <c r="I74" s="9"/>
      <c r="J74" s="9"/>
      <c r="K74" s="9"/>
      <c r="L74" s="9"/>
      <c r="M74" s="9"/>
      <c r="N74" s="9"/>
      <c r="O74" s="9"/>
      <c r="P74" s="9"/>
      <c r="Q74" s="9"/>
      <c r="S74" s="17" t="s">
        <v>18</v>
      </c>
      <c r="T74" s="299" t="s">
        <v>20</v>
      </c>
      <c r="U74" s="9"/>
    </row>
    <row r="75" spans="1:21" ht="15.6">
      <c r="A75" s="17" t="s">
        <v>21</v>
      </c>
      <c r="B75" s="9">
        <v>7</v>
      </c>
      <c r="C75" s="9"/>
      <c r="D75" s="9"/>
      <c r="E75" s="9"/>
      <c r="F75" s="9"/>
      <c r="G75" s="9"/>
      <c r="H75" s="9"/>
      <c r="I75" s="9"/>
      <c r="J75" s="9"/>
      <c r="K75" s="9"/>
      <c r="L75" s="9"/>
      <c r="M75" s="9"/>
      <c r="N75" s="9"/>
      <c r="O75" s="9"/>
      <c r="P75" s="9"/>
      <c r="Q75" s="9"/>
      <c r="S75" s="17" t="s">
        <v>21</v>
      </c>
      <c r="T75" s="299" t="s">
        <v>20</v>
      </c>
      <c r="U75" s="9"/>
    </row>
    <row r="76" spans="1:21" ht="15.6">
      <c r="A76" s="17" t="s">
        <v>23</v>
      </c>
      <c r="B76" s="9">
        <v>7</v>
      </c>
      <c r="C76" s="9"/>
      <c r="D76" s="9"/>
      <c r="E76" s="9"/>
      <c r="F76" s="9"/>
      <c r="G76" s="9"/>
      <c r="H76" s="9"/>
      <c r="I76" s="9"/>
      <c r="J76" s="9"/>
      <c r="K76" s="9"/>
      <c r="L76" s="9"/>
      <c r="M76" s="9"/>
      <c r="N76" s="9"/>
      <c r="O76" s="9"/>
      <c r="P76" s="9"/>
      <c r="Q76" s="9"/>
      <c r="S76" s="17" t="s">
        <v>23</v>
      </c>
      <c r="T76" s="299" t="s">
        <v>20</v>
      </c>
      <c r="U76" s="9"/>
    </row>
    <row r="77" spans="1:21" ht="15.6">
      <c r="A77" s="17" t="s">
        <v>25</v>
      </c>
      <c r="B77" s="9">
        <v>7</v>
      </c>
      <c r="C77" s="9"/>
      <c r="D77" s="9"/>
      <c r="E77" s="9"/>
      <c r="F77" s="9"/>
      <c r="G77" s="9"/>
      <c r="H77" s="9"/>
      <c r="I77" s="9"/>
      <c r="J77" s="9"/>
      <c r="K77" s="9"/>
      <c r="L77" s="9"/>
      <c r="M77" s="9"/>
      <c r="N77" s="9"/>
      <c r="O77" s="9"/>
      <c r="P77" s="9"/>
      <c r="Q77" s="9"/>
      <c r="S77" s="17" t="s">
        <v>25</v>
      </c>
      <c r="T77" s="299" t="s">
        <v>20</v>
      </c>
      <c r="U77" s="9"/>
    </row>
    <row r="78" spans="1:21" ht="15.6">
      <c r="A78" s="17" t="s">
        <v>27</v>
      </c>
      <c r="B78" s="9"/>
      <c r="C78" s="9"/>
      <c r="D78" s="9"/>
      <c r="E78" s="9"/>
      <c r="F78" s="9"/>
      <c r="G78" s="9"/>
      <c r="H78" s="9"/>
      <c r="I78" s="9"/>
      <c r="J78" s="9"/>
      <c r="K78" s="9"/>
      <c r="L78" s="9"/>
      <c r="M78" s="9"/>
      <c r="N78" s="9"/>
      <c r="O78" s="9"/>
      <c r="P78" s="9"/>
      <c r="Q78" s="9"/>
      <c r="S78" s="17" t="s">
        <v>27</v>
      </c>
      <c r="T78" s="299" t="s">
        <v>20</v>
      </c>
      <c r="U78" s="9"/>
    </row>
    <row r="79" spans="1:21" ht="15.6">
      <c r="A79" s="17" t="s">
        <v>28</v>
      </c>
      <c r="B79" s="9"/>
      <c r="C79" s="9"/>
      <c r="D79" s="9"/>
      <c r="E79" s="9"/>
      <c r="F79" s="9"/>
      <c r="G79" s="9"/>
      <c r="H79" s="9"/>
      <c r="I79" s="9"/>
      <c r="J79" s="9"/>
      <c r="K79" s="9"/>
      <c r="L79" s="9"/>
      <c r="M79" s="9"/>
      <c r="N79" s="9"/>
      <c r="O79" s="9"/>
      <c r="P79" s="9"/>
      <c r="Q79" s="9"/>
      <c r="S79" s="17" t="s">
        <v>28</v>
      </c>
      <c r="T79" s="299" t="s">
        <v>20</v>
      </c>
      <c r="U79" s="9"/>
    </row>
    <row r="80" spans="1:21">
      <c r="A80" s="11" t="s">
        <v>66</v>
      </c>
      <c r="B80" s="300">
        <v>1</v>
      </c>
      <c r="C80" s="9"/>
      <c r="D80" s="9"/>
      <c r="E80" s="9"/>
      <c r="F80" s="9"/>
      <c r="G80" s="9"/>
      <c r="H80" s="9"/>
      <c r="I80" s="9"/>
      <c r="J80" s="9"/>
      <c r="K80" s="9"/>
      <c r="L80" s="9"/>
      <c r="M80" s="9"/>
      <c r="N80" s="9"/>
      <c r="O80" s="9"/>
      <c r="P80" s="9"/>
      <c r="Q80" s="9"/>
      <c r="S80" s="11" t="s">
        <v>66</v>
      </c>
      <c r="T80" s="9" t="s">
        <v>433</v>
      </c>
      <c r="U80" s="9"/>
    </row>
    <row r="81" spans="1:21">
      <c r="A81" s="11" t="s">
        <v>68</v>
      </c>
      <c r="B81" s="14"/>
      <c r="C81" s="14"/>
      <c r="D81" s="14"/>
      <c r="E81" s="14"/>
      <c r="F81" s="9"/>
      <c r="G81" s="9"/>
      <c r="H81" s="14"/>
      <c r="I81" s="14"/>
      <c r="J81" s="14"/>
      <c r="K81" s="14"/>
      <c r="L81" s="14"/>
      <c r="M81" s="14"/>
      <c r="N81" s="14"/>
      <c r="O81" s="14"/>
      <c r="P81" s="14"/>
      <c r="Q81" s="14"/>
      <c r="S81" s="11" t="s">
        <v>68</v>
      </c>
      <c r="T81" s="14"/>
      <c r="U81" s="14"/>
    </row>
    <row r="82" spans="1:21" ht="28.8">
      <c r="A82" s="11" t="s">
        <v>69</v>
      </c>
      <c r="B82" s="9" t="s">
        <v>744</v>
      </c>
      <c r="C82" s="9"/>
      <c r="D82" s="9"/>
      <c r="E82" s="9"/>
      <c r="F82" s="14"/>
      <c r="G82" s="9"/>
      <c r="H82" s="9"/>
      <c r="I82" s="9"/>
      <c r="J82" s="9"/>
      <c r="K82" s="9"/>
      <c r="L82" s="9"/>
      <c r="M82" s="9"/>
      <c r="N82" s="9"/>
      <c r="O82" s="9"/>
      <c r="P82" s="9"/>
      <c r="Q82" s="9"/>
      <c r="S82" s="11" t="s">
        <v>69</v>
      </c>
      <c r="T82" s="8" t="s">
        <v>70</v>
      </c>
      <c r="U82" s="9"/>
    </row>
    <row r="83" spans="1:21">
      <c r="A83" s="18" t="s">
        <v>71</v>
      </c>
      <c r="B83" s="9"/>
      <c r="C83" s="9"/>
      <c r="D83" s="9"/>
      <c r="E83" s="9"/>
      <c r="F83" s="14"/>
      <c r="G83" s="9"/>
      <c r="H83" s="9"/>
      <c r="I83" s="9"/>
      <c r="J83" s="9"/>
      <c r="K83" s="9"/>
      <c r="L83" s="9"/>
      <c r="M83" s="8"/>
      <c r="N83" s="9"/>
      <c r="O83" s="8"/>
      <c r="P83" s="9"/>
      <c r="Q83" s="8"/>
      <c r="R83" s="24"/>
      <c r="S83" s="18" t="s">
        <v>71</v>
      </c>
      <c r="T83" s="9" t="s">
        <v>196</v>
      </c>
      <c r="U83" s="11"/>
    </row>
    <row r="84" spans="1:21" ht="28.8">
      <c r="A84" s="13" t="s">
        <v>74</v>
      </c>
      <c r="B84" s="9"/>
      <c r="C84" s="9"/>
      <c r="D84" s="9"/>
      <c r="E84" s="9"/>
      <c r="F84" s="14"/>
      <c r="G84" s="9"/>
      <c r="H84" s="9"/>
      <c r="I84" s="9"/>
      <c r="J84" s="9"/>
      <c r="K84" s="9"/>
      <c r="L84" s="9"/>
      <c r="M84" s="9"/>
      <c r="N84" s="9"/>
      <c r="O84" s="9"/>
      <c r="P84" s="9"/>
      <c r="Q84" s="9"/>
      <c r="R84" s="24"/>
      <c r="S84" s="13" t="s">
        <v>74</v>
      </c>
      <c r="T84" s="11" t="s">
        <v>16</v>
      </c>
      <c r="U84" s="11"/>
    </row>
    <row r="85" spans="1:21" ht="28.8">
      <c r="A85" s="11" t="s">
        <v>76</v>
      </c>
      <c r="B85" s="9"/>
      <c r="C85" s="9"/>
      <c r="D85" s="9"/>
      <c r="E85" s="9"/>
      <c r="F85" s="14"/>
      <c r="G85" s="9"/>
      <c r="H85" s="9"/>
      <c r="I85" s="9"/>
      <c r="J85" s="9"/>
      <c r="K85" s="9"/>
      <c r="L85" s="9"/>
      <c r="M85" s="9"/>
      <c r="N85" s="9"/>
      <c r="O85" s="9"/>
      <c r="P85" s="9"/>
      <c r="Q85" s="9"/>
      <c r="S85" s="11" t="s">
        <v>76</v>
      </c>
      <c r="T85" s="8" t="s">
        <v>199</v>
      </c>
      <c r="U85" s="9" t="s">
        <v>435</v>
      </c>
    </row>
    <row r="86" spans="1:21" ht="43.2">
      <c r="A86" s="11" t="s">
        <v>77</v>
      </c>
      <c r="B86" s="9" t="s">
        <v>745</v>
      </c>
      <c r="C86" s="9"/>
      <c r="D86" s="9"/>
      <c r="E86" s="9"/>
      <c r="F86" s="14"/>
      <c r="G86" s="9"/>
      <c r="H86" s="9"/>
      <c r="I86" s="9"/>
      <c r="J86" s="9"/>
      <c r="K86" s="9"/>
      <c r="L86" s="9"/>
      <c r="M86" s="9"/>
      <c r="N86" s="9"/>
      <c r="O86" s="9"/>
      <c r="P86" s="9"/>
      <c r="Q86" s="9"/>
      <c r="S86" s="11" t="s">
        <v>77</v>
      </c>
      <c r="T86" s="9" t="s">
        <v>201</v>
      </c>
      <c r="U86" s="9"/>
    </row>
    <row r="87" spans="1:21">
      <c r="A87" s="11" t="s">
        <v>79</v>
      </c>
      <c r="B87" s="9" t="s">
        <v>746</v>
      </c>
      <c r="C87" s="9"/>
      <c r="D87" s="9"/>
      <c r="E87" s="9"/>
      <c r="F87" s="14"/>
      <c r="G87" s="9"/>
      <c r="H87" s="9"/>
      <c r="I87" s="9"/>
      <c r="J87" s="9"/>
      <c r="K87" s="9"/>
      <c r="L87" s="9"/>
      <c r="M87" s="9"/>
      <c r="N87" s="9"/>
      <c r="O87" s="9"/>
      <c r="P87" s="9"/>
      <c r="Q87" s="9"/>
      <c r="S87" s="11" t="s">
        <v>79</v>
      </c>
      <c r="T87" s="9" t="s">
        <v>436</v>
      </c>
      <c r="U87" s="9"/>
    </row>
    <row r="88" spans="1:21" ht="15.6">
      <c r="A88" s="22" t="s">
        <v>52</v>
      </c>
      <c r="B88" s="14"/>
      <c r="C88" s="14"/>
      <c r="D88" s="14"/>
      <c r="E88" s="14"/>
      <c r="F88" s="14"/>
      <c r="G88" s="14"/>
      <c r="H88" s="14"/>
      <c r="I88" s="14"/>
      <c r="J88" s="14"/>
      <c r="K88" s="14"/>
      <c r="L88" s="14"/>
      <c r="M88" s="14"/>
      <c r="N88" s="14"/>
      <c r="O88" s="14"/>
      <c r="P88" s="14"/>
      <c r="Q88" s="14"/>
      <c r="S88" s="22" t="s">
        <v>52</v>
      </c>
      <c r="T88" s="14"/>
      <c r="U88" s="14"/>
    </row>
    <row r="89" spans="1:21">
      <c r="A89" s="11" t="s">
        <v>82</v>
      </c>
      <c r="B89" s="14"/>
      <c r="C89" s="14"/>
      <c r="D89" s="14"/>
      <c r="E89" s="14"/>
      <c r="F89" s="14"/>
      <c r="G89" s="14"/>
      <c r="H89" s="14"/>
      <c r="I89" s="14"/>
      <c r="J89" s="14"/>
      <c r="K89" s="14"/>
      <c r="L89" s="14"/>
      <c r="M89" s="14"/>
      <c r="N89" s="9"/>
      <c r="O89" s="9"/>
      <c r="P89" s="14"/>
      <c r="Q89" s="14"/>
      <c r="S89" s="11" t="s">
        <v>82</v>
      </c>
      <c r="T89" s="14"/>
      <c r="U89" s="14"/>
    </row>
    <row r="90" spans="1:21">
      <c r="A90" s="11"/>
      <c r="B90" s="21"/>
      <c r="C90" s="21"/>
      <c r="D90" s="21"/>
      <c r="E90" s="21"/>
      <c r="F90" s="21"/>
      <c r="G90" s="21"/>
      <c r="H90" s="21"/>
      <c r="I90" s="21"/>
      <c r="J90" s="21"/>
      <c r="K90" s="21"/>
      <c r="L90" s="21"/>
      <c r="M90" s="21"/>
      <c r="N90" s="21"/>
      <c r="O90" s="21"/>
      <c r="P90" s="21"/>
      <c r="Q90" s="21"/>
      <c r="S90" s="11"/>
      <c r="T90" s="21"/>
      <c r="U90" s="21"/>
    </row>
    <row r="91" spans="1:21" ht="15.6">
      <c r="A91" s="5" t="s">
        <v>83</v>
      </c>
      <c r="B91" s="6"/>
      <c r="C91" s="7" t="s">
        <v>2</v>
      </c>
      <c r="D91" s="6"/>
      <c r="E91" s="7" t="s">
        <v>2</v>
      </c>
      <c r="F91" s="6"/>
      <c r="G91" s="7" t="s">
        <v>2</v>
      </c>
      <c r="H91" s="6"/>
      <c r="I91" s="7" t="s">
        <v>2</v>
      </c>
      <c r="J91" s="6"/>
      <c r="K91" s="7" t="s">
        <v>2</v>
      </c>
      <c r="L91" s="6"/>
      <c r="M91" s="7" t="s">
        <v>2</v>
      </c>
      <c r="N91" s="7"/>
      <c r="O91" s="7" t="s">
        <v>2</v>
      </c>
      <c r="P91" s="6"/>
      <c r="Q91" s="7" t="s">
        <v>2</v>
      </c>
      <c r="S91" s="5" t="s">
        <v>83</v>
      </c>
      <c r="T91" s="6"/>
      <c r="U91" s="7" t="s">
        <v>2</v>
      </c>
    </row>
    <row r="92" spans="1:21" ht="28.8">
      <c r="A92" s="11" t="s">
        <v>84</v>
      </c>
      <c r="B92" s="9" t="s">
        <v>747</v>
      </c>
      <c r="C92" s="9"/>
      <c r="D92" s="9"/>
      <c r="E92" s="9"/>
      <c r="F92" s="14"/>
      <c r="G92" s="14"/>
      <c r="H92" s="9"/>
      <c r="I92" s="9"/>
      <c r="J92" s="9"/>
      <c r="K92" s="9"/>
      <c r="L92" s="9"/>
      <c r="M92" s="9"/>
      <c r="N92" s="9"/>
      <c r="O92" s="9"/>
      <c r="P92" s="9"/>
      <c r="Q92" s="9"/>
      <c r="S92" s="11" t="s">
        <v>84</v>
      </c>
      <c r="T92" s="9" t="s">
        <v>438</v>
      </c>
      <c r="U92" s="9"/>
    </row>
    <row r="93" spans="1:21" ht="28.8">
      <c r="A93" s="11" t="s">
        <v>86</v>
      </c>
      <c r="B93" s="9"/>
      <c r="C93" s="9"/>
      <c r="D93" s="9"/>
      <c r="E93" s="9"/>
      <c r="F93" s="14"/>
      <c r="G93" s="14"/>
      <c r="H93" s="9"/>
      <c r="I93" s="9"/>
      <c r="J93" s="9"/>
      <c r="K93" s="9"/>
      <c r="L93" s="9"/>
      <c r="M93" s="9"/>
      <c r="N93" s="9"/>
      <c r="O93" s="9"/>
      <c r="P93" s="9"/>
      <c r="Q93" s="9"/>
      <c r="S93" s="11" t="s">
        <v>86</v>
      </c>
      <c r="T93" s="9" t="s">
        <v>439</v>
      </c>
      <c r="U93" s="9"/>
    </row>
    <row r="94" spans="1:21">
      <c r="A94" s="11" t="s">
        <v>87</v>
      </c>
      <c r="B94" s="9"/>
      <c r="C94" s="9"/>
      <c r="D94" s="9"/>
      <c r="E94" s="9"/>
      <c r="F94" s="14"/>
      <c r="G94" s="14"/>
      <c r="H94" s="9"/>
      <c r="I94" s="9"/>
      <c r="J94" s="9"/>
      <c r="K94" s="9"/>
      <c r="L94" s="9"/>
      <c r="M94" s="9"/>
      <c r="N94" s="9"/>
      <c r="O94" s="9"/>
      <c r="P94" s="9"/>
      <c r="Q94" s="9"/>
      <c r="S94" s="11" t="s">
        <v>87</v>
      </c>
      <c r="T94" s="9" t="s">
        <v>16</v>
      </c>
      <c r="U94" s="9"/>
    </row>
    <row r="95" spans="1:21" ht="28.8">
      <c r="A95" s="11" t="s">
        <v>89</v>
      </c>
      <c r="B95" s="9" t="s">
        <v>748</v>
      </c>
      <c r="C95" s="9"/>
      <c r="D95" s="9"/>
      <c r="E95" s="9"/>
      <c r="F95" s="14"/>
      <c r="G95" s="14"/>
      <c r="H95" s="9"/>
      <c r="I95" s="9"/>
      <c r="J95" s="9"/>
      <c r="K95" s="9"/>
      <c r="L95" s="9"/>
      <c r="M95" s="9"/>
      <c r="N95" s="9"/>
      <c r="O95" s="9"/>
      <c r="P95" s="9"/>
      <c r="Q95" s="9"/>
      <c r="S95" s="11" t="s">
        <v>89</v>
      </c>
      <c r="T95" s="9" t="s">
        <v>16</v>
      </c>
      <c r="U95" s="9"/>
    </row>
    <row r="96" spans="1:21" ht="201.6">
      <c r="A96" s="18" t="s">
        <v>90</v>
      </c>
      <c r="B96" s="875" t="s">
        <v>749</v>
      </c>
      <c r="C96" s="9"/>
      <c r="D96" s="9"/>
      <c r="E96" s="9"/>
      <c r="F96" s="9"/>
      <c r="G96" s="9"/>
      <c r="H96" s="9"/>
      <c r="I96" s="9"/>
      <c r="J96" s="9"/>
      <c r="K96" s="9"/>
      <c r="L96" s="9"/>
      <c r="M96" s="9"/>
      <c r="N96" s="9"/>
      <c r="O96" s="9"/>
      <c r="P96" s="9"/>
      <c r="Q96" s="9"/>
      <c r="S96" s="18" t="s">
        <v>90</v>
      </c>
      <c r="T96" s="9" t="s">
        <v>441</v>
      </c>
      <c r="U96" s="9"/>
    </row>
    <row r="97" spans="1:21">
      <c r="A97" s="18" t="s">
        <v>92</v>
      </c>
      <c r="B97" s="876">
        <v>11501.704868286501</v>
      </c>
      <c r="C97" s="9"/>
      <c r="D97" s="9"/>
      <c r="E97" s="9"/>
      <c r="F97" s="14"/>
      <c r="G97" s="14"/>
      <c r="H97" s="9"/>
      <c r="I97" s="9"/>
      <c r="J97" s="9"/>
      <c r="K97" s="9"/>
      <c r="L97" s="9"/>
      <c r="M97" s="9"/>
      <c r="N97" s="9"/>
      <c r="O97" s="9"/>
      <c r="P97" s="9"/>
      <c r="Q97" s="9"/>
      <c r="S97" s="18" t="s">
        <v>92</v>
      </c>
      <c r="T97" s="9"/>
      <c r="U97" s="9"/>
    </row>
    <row r="98" spans="1:21">
      <c r="A98" s="11"/>
      <c r="B98" s="21"/>
      <c r="C98" s="21"/>
      <c r="D98" s="21"/>
      <c r="E98" s="21"/>
      <c r="F98" s="21"/>
      <c r="G98" s="21"/>
      <c r="H98" s="21"/>
      <c r="I98" s="21"/>
      <c r="J98" s="21"/>
      <c r="K98" s="21"/>
      <c r="L98" s="21"/>
      <c r="M98" s="21"/>
      <c r="N98" s="21"/>
      <c r="O98" s="21"/>
      <c r="P98" s="21"/>
      <c r="Q98" s="21"/>
      <c r="S98" s="11"/>
      <c r="T98" s="21"/>
      <c r="U98" s="21"/>
    </row>
    <row r="99" spans="1:21" ht="15.6">
      <c r="A99" s="5" t="s">
        <v>93</v>
      </c>
      <c r="B99" s="6"/>
      <c r="C99" s="7" t="s">
        <v>2</v>
      </c>
      <c r="D99" s="6"/>
      <c r="E99" s="7" t="s">
        <v>2</v>
      </c>
      <c r="F99" s="6"/>
      <c r="G99" s="7" t="s">
        <v>2</v>
      </c>
      <c r="H99" s="6"/>
      <c r="I99" s="7" t="s">
        <v>2</v>
      </c>
      <c r="J99" s="6"/>
      <c r="K99" s="7" t="s">
        <v>2</v>
      </c>
      <c r="L99" s="6"/>
      <c r="M99" s="7" t="s">
        <v>2</v>
      </c>
      <c r="N99" s="7"/>
      <c r="O99" s="7" t="s">
        <v>2</v>
      </c>
      <c r="P99" s="6"/>
      <c r="Q99" s="7" t="s">
        <v>2</v>
      </c>
      <c r="S99" s="5" t="s">
        <v>93</v>
      </c>
      <c r="T99" s="6"/>
      <c r="U99" s="7" t="s">
        <v>2</v>
      </c>
    </row>
    <row r="100" spans="1:21" ht="129.6">
      <c r="A100" s="11" t="s">
        <v>94</v>
      </c>
      <c r="B100" s="875" t="s">
        <v>750</v>
      </c>
      <c r="C100" s="9"/>
      <c r="D100" s="9"/>
      <c r="E100" s="9"/>
      <c r="F100" s="9"/>
      <c r="G100" s="9"/>
      <c r="H100" s="9"/>
      <c r="I100" s="9"/>
      <c r="J100" s="9"/>
      <c r="K100" s="9"/>
      <c r="L100" s="9"/>
      <c r="M100" s="9"/>
      <c r="N100" s="9"/>
      <c r="O100" s="9"/>
      <c r="P100" s="9"/>
      <c r="Q100" s="9"/>
      <c r="S100" s="11" t="s">
        <v>94</v>
      </c>
      <c r="T100" s="9" t="s">
        <v>443</v>
      </c>
      <c r="U100" s="9"/>
    </row>
    <row r="102" spans="1:21" ht="20.399999999999999">
      <c r="A102" s="528" t="s">
        <v>444</v>
      </c>
      <c r="B102" s="529"/>
      <c r="C102" s="530"/>
    </row>
    <row r="103" spans="1:21" ht="15.6">
      <c r="A103" s="531" t="s">
        <v>445</v>
      </c>
      <c r="B103" s="532"/>
      <c r="C103" s="533" t="s">
        <v>2</v>
      </c>
    </row>
    <row r="104" spans="1:21">
      <c r="A104" s="11" t="s">
        <v>446</v>
      </c>
      <c r="B104" s="9"/>
      <c r="C104" s="9"/>
    </row>
    <row r="105" spans="1:21">
      <c r="A105" s="11" t="s">
        <v>447</v>
      </c>
      <c r="B105" s="9"/>
      <c r="C105" s="9"/>
    </row>
    <row r="106" spans="1:21">
      <c r="A106" s="11" t="s">
        <v>5</v>
      </c>
      <c r="B106" s="21" t="s">
        <v>419</v>
      </c>
      <c r="C106" s="9"/>
    </row>
    <row r="107" spans="1:21">
      <c r="A107" s="11"/>
      <c r="B107" s="21"/>
      <c r="C107" s="21"/>
    </row>
    <row r="108" spans="1:21" ht="15.6">
      <c r="A108" s="5" t="s">
        <v>448</v>
      </c>
      <c r="B108" s="530"/>
      <c r="C108" s="533" t="s">
        <v>2</v>
      </c>
    </row>
    <row r="109" spans="1:21">
      <c r="A109" s="11" t="s">
        <v>449</v>
      </c>
      <c r="B109" s="9"/>
      <c r="C109" s="9"/>
    </row>
    <row r="110" spans="1:21">
      <c r="A110" s="18" t="s">
        <v>450</v>
      </c>
      <c r="B110" s="9"/>
      <c r="C110" s="9"/>
    </row>
    <row r="111" spans="1:21" ht="28.8">
      <c r="A111" s="13" t="s">
        <v>451</v>
      </c>
      <c r="B111" s="9"/>
      <c r="C111" s="9"/>
    </row>
    <row r="112" spans="1:21" ht="28.8">
      <c r="A112" s="13" t="s">
        <v>452</v>
      </c>
      <c r="B112" s="9"/>
      <c r="C112" s="9"/>
    </row>
    <row r="113" spans="1:3">
      <c r="A113" s="18" t="s">
        <v>453</v>
      </c>
      <c r="B113" s="9"/>
      <c r="C113" s="9"/>
    </row>
    <row r="114" spans="1:3">
      <c r="A114" s="18" t="s">
        <v>454</v>
      </c>
      <c r="B114" s="9"/>
      <c r="C114" s="9"/>
    </row>
    <row r="115" spans="1:3">
      <c r="A115" s="20">
        <v>2019</v>
      </c>
      <c r="B115" s="9"/>
      <c r="C115" s="9"/>
    </row>
    <row r="116" spans="1:3">
      <c r="A116" s="20">
        <v>2020</v>
      </c>
      <c r="B116" s="9"/>
      <c r="C116" s="9"/>
    </row>
    <row r="117" spans="1:3">
      <c r="A117" s="11"/>
      <c r="B117" s="21"/>
      <c r="C117" s="21"/>
    </row>
    <row r="118" spans="1:3" ht="15.6">
      <c r="A118" s="5" t="s">
        <v>455</v>
      </c>
      <c r="B118" s="530"/>
      <c r="C118" s="533" t="s">
        <v>2</v>
      </c>
    </row>
    <row r="119" spans="1:3">
      <c r="A119" s="11" t="s">
        <v>449</v>
      </c>
      <c r="B119" s="9"/>
      <c r="C119" s="9"/>
    </row>
    <row r="120" spans="1:3">
      <c r="A120" s="18" t="s">
        <v>450</v>
      </c>
      <c r="B120" s="9"/>
      <c r="C120" s="9"/>
    </row>
    <row r="121" spans="1:3">
      <c r="A121" s="11" t="s">
        <v>456</v>
      </c>
      <c r="B121" s="9"/>
      <c r="C121" s="9"/>
    </row>
    <row r="122" spans="1:3">
      <c r="A122" s="11" t="s">
        <v>457</v>
      </c>
      <c r="B122" s="9"/>
      <c r="C122" s="9"/>
    </row>
    <row r="123" spans="1:3">
      <c r="A123" s="11" t="s">
        <v>458</v>
      </c>
      <c r="B123" s="9"/>
      <c r="C123" s="9"/>
    </row>
    <row r="124" spans="1:3">
      <c r="A124" s="8" t="s">
        <v>459</v>
      </c>
      <c r="B124" s="9"/>
      <c r="C124" s="9"/>
    </row>
    <row r="125" spans="1:3">
      <c r="A125" s="11" t="s">
        <v>460</v>
      </c>
      <c r="B125" s="9"/>
      <c r="C125" s="9"/>
    </row>
    <row r="127" spans="1:3" ht="20.399999999999999">
      <c r="A127" s="528" t="s">
        <v>461</v>
      </c>
      <c r="B127" s="529"/>
      <c r="C127" s="530"/>
    </row>
    <row r="128" spans="1:3" ht="15.6">
      <c r="A128" s="531" t="s">
        <v>445</v>
      </c>
      <c r="B128" s="532"/>
      <c r="C128" s="533" t="s">
        <v>2</v>
      </c>
    </row>
    <row r="129" spans="1:3">
      <c r="A129" s="11" t="s">
        <v>462</v>
      </c>
      <c r="B129" s="9"/>
      <c r="C129" s="9"/>
    </row>
    <row r="130" spans="1:3">
      <c r="A130" s="11" t="s">
        <v>447</v>
      </c>
      <c r="B130" s="9"/>
      <c r="C130" s="9"/>
    </row>
    <row r="131" spans="1:3">
      <c r="A131" s="11" t="s">
        <v>5</v>
      </c>
      <c r="B131" s="9" t="s">
        <v>419</v>
      </c>
      <c r="C131" s="9"/>
    </row>
    <row r="132" spans="1:3">
      <c r="A132" s="11" t="s">
        <v>463</v>
      </c>
      <c r="B132" s="9" t="s">
        <v>419</v>
      </c>
      <c r="C132" s="9"/>
    </row>
    <row r="133" spans="1:3">
      <c r="A133" s="11" t="s">
        <v>464</v>
      </c>
      <c r="B133" s="9"/>
      <c r="C133" s="9"/>
    </row>
    <row r="134" spans="1:3">
      <c r="A134" s="11" t="s">
        <v>465</v>
      </c>
      <c r="B134" s="9"/>
      <c r="C134" s="9"/>
    </row>
    <row r="135" spans="1:3">
      <c r="A135" s="11" t="s">
        <v>466</v>
      </c>
      <c r="B135" s="9"/>
      <c r="C135" s="9"/>
    </row>
    <row r="136" spans="1:3">
      <c r="A136" s="11"/>
      <c r="B136" s="21"/>
      <c r="C136" s="21"/>
    </row>
    <row r="137" spans="1:3" ht="15.6">
      <c r="A137" s="5" t="s">
        <v>467</v>
      </c>
      <c r="B137" s="530"/>
      <c r="C137" s="533" t="s">
        <v>2</v>
      </c>
    </row>
    <row r="138" spans="1:3">
      <c r="A138" s="11" t="s">
        <v>468</v>
      </c>
      <c r="B138" s="9"/>
      <c r="C138" s="9"/>
    </row>
    <row r="139" spans="1:3">
      <c r="A139" s="11" t="s">
        <v>469</v>
      </c>
      <c r="B139" s="9"/>
      <c r="C139" s="9"/>
    </row>
    <row r="140" spans="1:3">
      <c r="A140" s="11" t="s">
        <v>470</v>
      </c>
      <c r="B140" s="9"/>
      <c r="C140" s="9"/>
    </row>
    <row r="141" spans="1:3">
      <c r="A141" s="11" t="s">
        <v>471</v>
      </c>
      <c r="B141" s="9"/>
      <c r="C141" s="9"/>
    </row>
    <row r="142" spans="1:3">
      <c r="A142" s="11" t="s">
        <v>472</v>
      </c>
      <c r="B142" s="9"/>
      <c r="C142" s="9"/>
    </row>
    <row r="143" spans="1:3">
      <c r="A143" s="18" t="s">
        <v>473</v>
      </c>
      <c r="B143" s="9"/>
      <c r="C143" s="9"/>
    </row>
    <row r="144" spans="1:3">
      <c r="A144" s="11"/>
      <c r="B144" s="21"/>
      <c r="C144" s="21"/>
    </row>
    <row r="145" spans="1:3" ht="15.6">
      <c r="A145" s="5" t="s">
        <v>474</v>
      </c>
      <c r="B145" s="530"/>
      <c r="C145" s="533" t="s">
        <v>2</v>
      </c>
    </row>
    <row r="146" spans="1:3">
      <c r="A146" s="11" t="s">
        <v>475</v>
      </c>
      <c r="B146" s="9"/>
      <c r="C146" s="9"/>
    </row>
    <row r="147" spans="1:3">
      <c r="A147" s="13" t="s">
        <v>476</v>
      </c>
      <c r="B147" s="9"/>
      <c r="C147" s="9"/>
    </row>
    <row r="149" spans="1:3" ht="20.399999999999999">
      <c r="A149" s="528" t="s">
        <v>477</v>
      </c>
      <c r="B149" s="529"/>
      <c r="C149" s="530"/>
    </row>
    <row r="150" spans="1:3" ht="15.6">
      <c r="A150" s="5" t="s">
        <v>478</v>
      </c>
      <c r="B150" s="530"/>
      <c r="C150" s="533" t="s">
        <v>2</v>
      </c>
    </row>
    <row r="151" spans="1:3">
      <c r="A151" s="11" t="s">
        <v>5</v>
      </c>
      <c r="B151" s="9" t="s">
        <v>419</v>
      </c>
      <c r="C151" s="9"/>
    </row>
    <row r="152" spans="1:3">
      <c r="A152" s="11" t="s">
        <v>449</v>
      </c>
      <c r="B152" s="9"/>
      <c r="C152" s="9"/>
    </row>
    <row r="153" spans="1:3">
      <c r="A153" s="18" t="s">
        <v>479</v>
      </c>
      <c r="B153" s="9"/>
      <c r="C153" s="9"/>
    </row>
    <row r="154" spans="1:3">
      <c r="A154" s="11" t="s">
        <v>447</v>
      </c>
      <c r="B154" s="9"/>
      <c r="C154" s="9"/>
    </row>
    <row r="155" spans="1:3">
      <c r="A155" s="18" t="s">
        <v>473</v>
      </c>
      <c r="B155" s="9"/>
      <c r="C155" s="9"/>
    </row>
    <row r="156" spans="1:3">
      <c r="A156" s="18" t="s">
        <v>480</v>
      </c>
      <c r="B156" s="9"/>
      <c r="C156" s="9"/>
    </row>
    <row r="157" spans="1:3">
      <c r="A157" s="13" t="s">
        <v>481</v>
      </c>
      <c r="B157" s="9"/>
      <c r="C157" s="9"/>
    </row>
    <row r="158" spans="1:3">
      <c r="A158" s="11" t="s">
        <v>482</v>
      </c>
      <c r="B158" s="9"/>
      <c r="C158" s="9"/>
    </row>
    <row r="159" spans="1:3" ht="15.6">
      <c r="A159" s="17" t="s">
        <v>10</v>
      </c>
      <c r="B159" s="9"/>
      <c r="C159" s="9"/>
    </row>
    <row r="160" spans="1:3" ht="15.6">
      <c r="A160" s="17" t="s">
        <v>12</v>
      </c>
      <c r="B160" s="9"/>
      <c r="C160" s="9"/>
    </row>
    <row r="161" spans="1:3" ht="15.6">
      <c r="A161" s="17" t="s">
        <v>483</v>
      </c>
      <c r="B161" s="9"/>
      <c r="C161" s="9"/>
    </row>
    <row r="162" spans="1:3">
      <c r="A162" s="11" t="s">
        <v>484</v>
      </c>
      <c r="B162" s="9"/>
      <c r="C162" s="9"/>
    </row>
    <row r="163" spans="1:3" ht="15.6">
      <c r="A163" s="17" t="s">
        <v>485</v>
      </c>
      <c r="B163" s="9"/>
      <c r="C163" s="9"/>
    </row>
    <row r="164" spans="1:3" ht="15.6">
      <c r="A164" s="17" t="s">
        <v>486</v>
      </c>
      <c r="B164" s="9"/>
      <c r="C164" s="9"/>
    </row>
    <row r="165" spans="1:3">
      <c r="A165" s="11"/>
      <c r="B165" s="21"/>
      <c r="C165" s="21"/>
    </row>
    <row r="166" spans="1:3" ht="15.6">
      <c r="A166" s="5" t="s">
        <v>36</v>
      </c>
      <c r="B166" s="530"/>
      <c r="C166" s="533" t="s">
        <v>2</v>
      </c>
    </row>
    <row r="167" spans="1:3">
      <c r="A167" s="11" t="s">
        <v>487</v>
      </c>
      <c r="B167" s="9" t="s">
        <v>419</v>
      </c>
      <c r="C167" s="9"/>
    </row>
    <row r="168" spans="1:3">
      <c r="A168" s="11" t="s">
        <v>42</v>
      </c>
      <c r="B168" s="9"/>
      <c r="C168" s="9"/>
    </row>
    <row r="169" spans="1:3">
      <c r="A169" s="11" t="s">
        <v>44</v>
      </c>
      <c r="B169" s="9"/>
      <c r="C169" s="9"/>
    </row>
    <row r="170" spans="1:3">
      <c r="A170" s="11" t="s">
        <v>488</v>
      </c>
      <c r="B170" s="9"/>
      <c r="C170" s="9"/>
    </row>
    <row r="171" spans="1:3">
      <c r="A171" s="11"/>
      <c r="B171" s="21"/>
      <c r="C171" s="21"/>
    </row>
    <row r="172" spans="1:3" ht="15.6">
      <c r="A172" s="5" t="s">
        <v>489</v>
      </c>
      <c r="B172" s="530"/>
      <c r="C172" s="533" t="s">
        <v>2</v>
      </c>
    </row>
    <row r="173" spans="1:3">
      <c r="A173" s="11" t="s">
        <v>490</v>
      </c>
      <c r="B173" s="9"/>
      <c r="C173" s="9"/>
    </row>
    <row r="174" spans="1:3">
      <c r="A174" s="11" t="s">
        <v>491</v>
      </c>
      <c r="B174" s="9"/>
      <c r="C174" s="9"/>
    </row>
    <row r="175" spans="1:3">
      <c r="A175" s="11" t="s">
        <v>492</v>
      </c>
      <c r="B175" s="9"/>
      <c r="C175" s="9"/>
    </row>
    <row r="176" spans="1:3">
      <c r="A176" s="11" t="s">
        <v>493</v>
      </c>
      <c r="B176" s="9"/>
      <c r="C176" s="9"/>
    </row>
    <row r="177" spans="1:3">
      <c r="A177" s="11"/>
      <c r="B177" s="21"/>
      <c r="C177" s="21"/>
    </row>
    <row r="178" spans="1:3" ht="15.6">
      <c r="A178" s="5" t="s">
        <v>83</v>
      </c>
      <c r="B178" s="530"/>
      <c r="C178" s="533" t="s">
        <v>2</v>
      </c>
    </row>
    <row r="179" spans="1:3">
      <c r="A179" s="11" t="s">
        <v>90</v>
      </c>
      <c r="B179" s="9"/>
      <c r="C179" s="9"/>
    </row>
    <row r="180" spans="1:3">
      <c r="A180" s="8" t="s">
        <v>494</v>
      </c>
      <c r="B180" s="9"/>
      <c r="C180" s="9"/>
    </row>
    <row r="181" spans="1:3">
      <c r="A181" s="11" t="s">
        <v>495</v>
      </c>
      <c r="B181" s="9"/>
      <c r="C181" s="9"/>
    </row>
    <row r="182" spans="1:3" ht="15.6">
      <c r="A182" s="534" t="s">
        <v>496</v>
      </c>
      <c r="B182" s="9"/>
      <c r="C182" s="9"/>
    </row>
    <row r="183" spans="1:3">
      <c r="A183" s="11"/>
      <c r="B183" s="21"/>
      <c r="C183" s="21"/>
    </row>
    <row r="184" spans="1:3" ht="15.6">
      <c r="A184" s="5" t="s">
        <v>497</v>
      </c>
      <c r="B184" s="530"/>
      <c r="C184" s="533" t="s">
        <v>2</v>
      </c>
    </row>
    <row r="185" spans="1:3">
      <c r="A185" s="11" t="s">
        <v>498</v>
      </c>
      <c r="B185" s="9"/>
      <c r="C185" s="9"/>
    </row>
    <row r="186" spans="1:3">
      <c r="A186" s="11" t="s">
        <v>499</v>
      </c>
      <c r="B186" s="9"/>
      <c r="C186" s="9"/>
    </row>
    <row r="187" spans="1:3">
      <c r="A187" s="11" t="s">
        <v>500</v>
      </c>
      <c r="B187" s="9"/>
      <c r="C187" s="9"/>
    </row>
    <row r="188" spans="1:3">
      <c r="A188" s="11" t="s">
        <v>501</v>
      </c>
      <c r="B188" s="9"/>
      <c r="C188" s="9"/>
    </row>
    <row r="189" spans="1:3">
      <c r="A189" s="11" t="s">
        <v>502</v>
      </c>
      <c r="B189" s="9"/>
      <c r="C189" s="9"/>
    </row>
    <row r="190" spans="1:3">
      <c r="A190" s="8" t="s">
        <v>503</v>
      </c>
      <c r="B190" s="9"/>
      <c r="C190" s="9"/>
    </row>
    <row r="191" spans="1:3">
      <c r="A191" s="8" t="s">
        <v>504</v>
      </c>
      <c r="B191" s="9"/>
      <c r="C191" s="9"/>
    </row>
    <row r="192" spans="1:3">
      <c r="A192" s="8" t="s">
        <v>505</v>
      </c>
      <c r="B192" s="9"/>
      <c r="C192" s="9"/>
    </row>
    <row r="193" spans="1:3">
      <c r="A193" s="11" t="s">
        <v>506</v>
      </c>
      <c r="B193" s="9"/>
      <c r="C193" s="9"/>
    </row>
  </sheetData>
  <dataValidations count="10">
    <dataValidation type="list" allowBlank="1" showInputMessage="1" showErrorMessage="1" sqref="B167 P45 L45 J45 H45 D45 F45 B45 T45" xr:uid="{F3949EE9-831A-4C9C-9899-CD33A0BEBEEC}">
      <formula1>"Please select, Simple random, Stratified random, Other (please specify)"</formula1>
    </dataValidation>
    <dataValidation type="list" allowBlank="1" showInputMessage="1" showErrorMessage="1" sqref="T44" xr:uid="{5AAB864A-4B91-4F9E-87A7-7991F737BAE5}">
      <formula1>"Please select, Vehicle, Driver, Occupant, Rider, Passenger, Other (please specify)"</formula1>
    </dataValidation>
    <dataValidation type="list" allowBlank="1" showInputMessage="1" showErrorMessage="1" sqref="B132" xr:uid="{CD49587D-5099-42C7-A19C-9B588410C15D}">
      <formula1>"Please select, Area of the road, Functional class, Speed limits, Type of carriageway, Other (Please specify)"</formula1>
    </dataValidation>
    <dataValidation type="list" allowBlank="1" showInputMessage="1" showErrorMessage="1" sqref="D5 F5 H5 J5 P5 T5 B106 B131 B151 B5" xr:uid="{EF9F9AA8-AA2A-4E12-B2A5-46E924019317}">
      <formula1>"Please select, Roadside observations by researchers, Automated measurements, Self-reported behaviour, Observations/measurements by the police, Analysis of video images, Analysis of existing databases, Other (please specify)"</formula1>
    </dataValidation>
    <dataValidation type="list" allowBlank="1" showInputMessage="1" showErrorMessage="1" sqref="T83" xr:uid="{BF2EABD5-BFE8-4521-8575-D62B5E25889D}">
      <formula1>"Please select, National mobility survey, Automatic traffic measuring points, Traffic counts during measurements, Other (please specify)"</formula1>
    </dataValidation>
    <dataValidation type="list" allowBlank="1" showInputMessage="1" showErrorMessage="1" sqref="L5" xr:uid="{B6BE7C2E-B61F-48FC-B89E-10E17E43538C}">
      <formula1>"Please select, Roadside observations by researchers, Automated measurements, Self-reported behaviour, Observations/measurements by the police, Analysis of video images, Analysis of existing databases, Enforcement data, Other (please specify)"</formula1>
    </dataValidation>
    <dataValidation type="list" allowBlank="1" showInputMessage="1" showErrorMessage="1" sqref="D44 F44 B44 H44 J44 L44 P44 N44" xr:uid="{A5009884-A17E-4BD4-A813-3D6C0D5F011D}">
      <formula1>"Please select, Vehicle, Driver, Rider, Passenger, Driver and Passenger, Rider and Passenger, Other (please specify)"</formula1>
    </dataValidation>
    <dataValidation type="list" allowBlank="1" showInputMessage="1" showErrorMessage="1" sqref="N5" xr:uid="{9BEF8AA3-49F7-4314-B846-6C195252B280}">
      <formula1>"Please select, Roadside interviews, Telephone interviews, Online survey, Other (please specify)"</formula1>
    </dataValidation>
    <dataValidation type="list" allowBlank="1" showInputMessage="1" showErrorMessage="1" sqref="N6" xr:uid="{08F8EE70-B9C8-45A2-9249-4A0655E0E891}">
      <formula1>"Please select, Period-based prevalence survey, Trip-based prevalence survey"</formula1>
    </dataValidation>
    <dataValidation type="list" allowBlank="1" showInputMessage="1" showErrorMessage="1" sqref="B83 D83 F83 H83 J83 L83 N83 P83" xr:uid="{0681B83C-A451-4727-9B6A-FAEA04EE05B9}">
      <formula1>"National mobility survey, Automatic traffic measuring points, Traffic counts during measurements, Other (please specify)"</formula1>
    </dataValidation>
  </dataValidation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70C71-DD0A-4A26-A037-B1205DD2D0AB}">
  <sheetPr>
    <tabColor rgb="FF92D050"/>
  </sheetPr>
  <dimension ref="A2"/>
  <sheetViews>
    <sheetView workbookViewId="0">
      <selection activeCell="A3" sqref="A3"/>
    </sheetView>
  </sheetViews>
  <sheetFormatPr defaultRowHeight="14.4"/>
  <sheetData>
    <row r="2" spans="1:1">
      <c r="A2" t="s">
        <v>236</v>
      </c>
    </row>
  </sheetData>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DA603-0ABF-4498-8DD5-2800C7D8A1E9}">
  <dimension ref="B1:Y43"/>
  <sheetViews>
    <sheetView workbookViewId="0">
      <selection activeCell="D20" sqref="D20"/>
    </sheetView>
  </sheetViews>
  <sheetFormatPr defaultRowHeight="14.4"/>
  <cols>
    <col min="1" max="1" width="5.6640625" customWidth="1"/>
    <col min="2" max="2" width="19.109375" style="157" customWidth="1"/>
    <col min="3" max="3" width="15.6640625" customWidth="1"/>
    <col min="4" max="4" width="39.109375" customWidth="1"/>
    <col min="5" max="5" width="20.44140625" style="143" customWidth="1"/>
    <col min="6" max="6" width="13.88671875" style="143" customWidth="1"/>
    <col min="7" max="7" width="19.5546875" style="143" customWidth="1"/>
    <col min="8" max="8" width="23.5546875" style="143" customWidth="1"/>
    <col min="9" max="9" width="20.33203125" customWidth="1"/>
    <col min="10" max="10" width="10" customWidth="1"/>
    <col min="11" max="11" width="25.88671875" customWidth="1"/>
    <col min="12" max="12" width="26.109375" customWidth="1"/>
    <col min="13" max="13" width="32.44140625" customWidth="1"/>
    <col min="14" max="14" width="30.6640625" customWidth="1"/>
    <col min="15" max="15" width="11.44140625" customWidth="1"/>
    <col min="16" max="16" width="30.6640625" customWidth="1"/>
    <col min="17" max="17" width="31.109375" customWidth="1"/>
    <col min="18" max="18" width="11.109375" customWidth="1"/>
    <col min="19" max="19" width="11.44140625" customWidth="1"/>
    <col min="20" max="20" width="30.6640625" customWidth="1"/>
    <col min="21" max="21" width="31.109375" customWidth="1"/>
    <col min="22" max="22" width="10" style="297" customWidth="1"/>
    <col min="23" max="23" width="28.5546875" style="297" customWidth="1"/>
    <col min="24" max="24" width="28.88671875" style="297" bestFit="1" customWidth="1"/>
    <col min="33" max="33" width="12.88671875" bestFit="1" customWidth="1"/>
  </cols>
  <sheetData>
    <row r="1" spans="2:25" ht="20.399999999999999">
      <c r="B1" s="26" t="s">
        <v>96</v>
      </c>
      <c r="C1" s="27"/>
      <c r="D1" s="27"/>
      <c r="E1" s="30"/>
      <c r="F1" s="30"/>
      <c r="G1" s="30"/>
      <c r="H1" s="30"/>
      <c r="I1" s="30"/>
      <c r="J1" s="30"/>
      <c r="K1" s="30"/>
      <c r="L1" s="27"/>
      <c r="M1" s="30"/>
      <c r="N1" s="30"/>
      <c r="O1" s="30"/>
      <c r="P1" s="30"/>
      <c r="Q1" s="27"/>
      <c r="R1" s="30"/>
      <c r="S1" s="30"/>
      <c r="T1" s="30"/>
      <c r="U1" s="30"/>
      <c r="V1" s="249"/>
      <c r="W1" s="248"/>
    </row>
    <row r="2" spans="2:25" ht="18">
      <c r="B2" s="161" t="s">
        <v>166</v>
      </c>
      <c r="C2" s="36"/>
      <c r="D2" s="36"/>
      <c r="E2" s="36"/>
      <c r="F2" s="36"/>
      <c r="G2" s="36"/>
      <c r="H2" s="36"/>
      <c r="I2" s="36"/>
      <c r="J2" s="36"/>
      <c r="K2" s="164"/>
      <c r="L2" s="164"/>
      <c r="M2" s="36"/>
      <c r="N2" s="36"/>
      <c r="O2" s="36"/>
      <c r="P2" s="164"/>
      <c r="Q2" s="164"/>
      <c r="R2" s="36"/>
      <c r="S2" s="36"/>
      <c r="T2" s="36"/>
      <c r="U2" s="164"/>
      <c r="V2" s="252"/>
      <c r="W2" s="251"/>
      <c r="X2" s="882"/>
    </row>
    <row r="3" spans="2:25" s="44" customFormat="1" ht="15.6">
      <c r="B3" s="167" t="s">
        <v>97</v>
      </c>
      <c r="C3" s="168" t="s">
        <v>98</v>
      </c>
      <c r="D3" s="168" t="s">
        <v>100</v>
      </c>
      <c r="E3" s="169" t="s">
        <v>101</v>
      </c>
      <c r="F3" s="169" t="s">
        <v>102</v>
      </c>
      <c r="G3" s="169" t="s">
        <v>103</v>
      </c>
      <c r="H3" s="169" t="s">
        <v>104</v>
      </c>
      <c r="I3" s="169" t="s">
        <v>105</v>
      </c>
      <c r="J3" s="169" t="s">
        <v>106</v>
      </c>
      <c r="K3" s="367" t="s">
        <v>107</v>
      </c>
      <c r="L3" s="367" t="s">
        <v>108</v>
      </c>
      <c r="M3" s="168" t="s">
        <v>109</v>
      </c>
      <c r="N3" s="168" t="s">
        <v>110</v>
      </c>
      <c r="O3" s="168" t="s">
        <v>111</v>
      </c>
      <c r="P3" s="177" t="s">
        <v>112</v>
      </c>
      <c r="Q3" s="177" t="s">
        <v>113</v>
      </c>
      <c r="R3" s="168" t="s">
        <v>114</v>
      </c>
      <c r="S3" s="168" t="s">
        <v>115</v>
      </c>
      <c r="T3" s="177" t="s">
        <v>116</v>
      </c>
      <c r="U3" s="177" t="s">
        <v>117</v>
      </c>
      <c r="V3" s="883" t="s">
        <v>817</v>
      </c>
      <c r="W3" s="883" t="s">
        <v>818</v>
      </c>
      <c r="X3" s="883" t="s">
        <v>819</v>
      </c>
      <c r="Y3" s="884" t="s">
        <v>820</v>
      </c>
    </row>
    <row r="4" spans="2:25">
      <c r="B4" s="179" t="s">
        <v>18</v>
      </c>
      <c r="C4" s="121" t="s">
        <v>14</v>
      </c>
      <c r="D4" s="121" t="s">
        <v>31</v>
      </c>
      <c r="E4" s="261">
        <v>277</v>
      </c>
      <c r="F4" s="773">
        <v>1970000</v>
      </c>
      <c r="G4" s="773">
        <v>1970000</v>
      </c>
      <c r="H4" s="535">
        <v>0.2847622022879755</v>
      </c>
      <c r="I4" s="350">
        <v>108.1</v>
      </c>
      <c r="J4" s="350">
        <v>0.45</v>
      </c>
      <c r="K4" s="350">
        <v>107.2</v>
      </c>
      <c r="L4" s="885">
        <v>109</v>
      </c>
      <c r="M4" s="885"/>
      <c r="N4" s="885"/>
      <c r="O4" s="885"/>
      <c r="P4" s="885"/>
      <c r="Q4" s="885"/>
      <c r="R4" s="885">
        <v>44.4</v>
      </c>
      <c r="S4" s="885">
        <v>1.3</v>
      </c>
      <c r="T4" s="885">
        <v>41.8</v>
      </c>
      <c r="U4" s="885">
        <v>47</v>
      </c>
      <c r="V4" s="886">
        <f t="shared" ref="V4:V7" si="0">R4/100</f>
        <v>0.44400000000000001</v>
      </c>
      <c r="W4" s="886">
        <f>1-V4</f>
        <v>0.55600000000000005</v>
      </c>
      <c r="X4" s="886">
        <f t="shared" ref="X4:X7" si="1">SQRT((V4*W4)/G4)</f>
        <v>3.5399389136947485E-4</v>
      </c>
      <c r="Y4" s="886">
        <f t="shared" ref="Y4:Y7" si="2">X4*100</f>
        <v>3.5399389136947484E-2</v>
      </c>
    </row>
    <row r="5" spans="2:25">
      <c r="B5" s="179" t="s">
        <v>18</v>
      </c>
      <c r="C5" s="121" t="s">
        <v>12</v>
      </c>
      <c r="D5" s="121" t="s">
        <v>31</v>
      </c>
      <c r="E5" s="261">
        <v>990</v>
      </c>
      <c r="F5" s="773">
        <v>3040000</v>
      </c>
      <c r="G5" s="773">
        <v>3040000</v>
      </c>
      <c r="H5" s="535">
        <v>0.44468246530102201</v>
      </c>
      <c r="I5" s="350">
        <v>69.7</v>
      </c>
      <c r="J5" s="350">
        <v>0.5</v>
      </c>
      <c r="K5" s="350">
        <v>68.7</v>
      </c>
      <c r="L5" s="885">
        <v>70.7</v>
      </c>
      <c r="M5" s="885"/>
      <c r="N5" s="885"/>
      <c r="O5" s="885"/>
      <c r="P5" s="885"/>
      <c r="Q5" s="885"/>
      <c r="R5" s="885">
        <v>51.7</v>
      </c>
      <c r="S5" s="885">
        <v>1.35</v>
      </c>
      <c r="T5" s="885">
        <v>49</v>
      </c>
      <c r="U5" s="885">
        <v>54.4</v>
      </c>
      <c r="V5" s="264">
        <f t="shared" si="0"/>
        <v>0.51700000000000002</v>
      </c>
      <c r="W5" s="264">
        <f t="shared" ref="W5:W7" si="3">1-V5</f>
        <v>0.48299999999999998</v>
      </c>
      <c r="X5" s="264">
        <f t="shared" si="1"/>
        <v>2.8660386654019422E-4</v>
      </c>
      <c r="Y5" s="264">
        <f t="shared" si="2"/>
        <v>2.8660386654019421E-2</v>
      </c>
    </row>
    <row r="6" spans="2:25">
      <c r="B6" s="179" t="s">
        <v>18</v>
      </c>
      <c r="C6" s="121" t="s">
        <v>10</v>
      </c>
      <c r="D6" s="121" t="s">
        <v>31</v>
      </c>
      <c r="E6" s="261">
        <v>67</v>
      </c>
      <c r="F6" s="773">
        <v>1439000</v>
      </c>
      <c r="G6" s="773">
        <v>1439000</v>
      </c>
      <c r="H6" s="535">
        <v>0.27055533241100249</v>
      </c>
      <c r="I6" s="350">
        <v>46.8</v>
      </c>
      <c r="J6" s="350">
        <v>0.7</v>
      </c>
      <c r="K6" s="350">
        <v>45.3</v>
      </c>
      <c r="L6" s="350">
        <v>48.2</v>
      </c>
      <c r="M6" s="885"/>
      <c r="N6" s="885"/>
      <c r="O6" s="885"/>
      <c r="P6" s="885"/>
      <c r="Q6" s="885"/>
      <c r="R6" s="885">
        <v>66</v>
      </c>
      <c r="S6" s="885">
        <v>3</v>
      </c>
      <c r="T6" s="885">
        <v>60.2</v>
      </c>
      <c r="U6" s="885">
        <v>71.8</v>
      </c>
      <c r="V6" s="264">
        <f t="shared" si="0"/>
        <v>0.66</v>
      </c>
      <c r="W6" s="264">
        <f t="shared" si="3"/>
        <v>0.33999999999999997</v>
      </c>
      <c r="X6" s="264">
        <f t="shared" si="1"/>
        <v>3.9489444935230023E-4</v>
      </c>
      <c r="Y6" s="264">
        <f t="shared" si="2"/>
        <v>3.9489444935230024E-2</v>
      </c>
    </row>
    <row r="7" spans="2:25" ht="15.6">
      <c r="B7" s="185" t="s">
        <v>18</v>
      </c>
      <c r="C7" s="186" t="s">
        <v>135</v>
      </c>
      <c r="D7" s="187" t="s">
        <v>137</v>
      </c>
      <c r="E7" s="887">
        <f>SUM(E4:E6)</f>
        <v>1334</v>
      </c>
      <c r="F7" s="887">
        <f>SUM(F4:F6)</f>
        <v>6449000</v>
      </c>
      <c r="G7" s="887">
        <f>SUM(G4:G6)</f>
        <v>6449000</v>
      </c>
      <c r="H7" s="888"/>
      <c r="I7" s="889">
        <f>SUMPRODUCT(H4:H6,I4:I6)</f>
        <v>74.439151455646297</v>
      </c>
      <c r="J7" s="890">
        <f>SQRT(H4^2*J4^2+H5^2*J5^2+H6^2*J6^2)</f>
        <v>0.31894253707464565</v>
      </c>
      <c r="K7" s="890">
        <f>Table1025[[#This Row],[Average Speed]]-1.96*Table1025[[#This Row],[SE1]]</f>
        <v>73.814024082979998</v>
      </c>
      <c r="L7" s="891">
        <f>Table1025[[#This Row],[Average Speed]]+1.96*Table1025[[#This Row],[SE1]]</f>
        <v>75.064278828312595</v>
      </c>
      <c r="M7" s="891"/>
      <c r="N7" s="891"/>
      <c r="O7" s="891"/>
      <c r="P7" s="891"/>
      <c r="Q7" s="891"/>
      <c r="R7" s="889">
        <f>SUMPRODUCT(H4:H6,R4:R6)</f>
        <v>53.49017717677512</v>
      </c>
      <c r="S7" s="890">
        <f>SQRT(H4^2*S4^2+H5^2*S5^2+H6^2*S6^2)</f>
        <v>1.0752807368931148</v>
      </c>
      <c r="T7" s="890">
        <f>Table1025[[#This Row],[KPI]]-1.96*Table1025[[#This Row],[SE3]]</f>
        <v>51.382626932464618</v>
      </c>
      <c r="U7" s="891">
        <f>Table1025[[#This Row],[KPI]]+1.96*Table1025[[#This Row],[SE3]]</f>
        <v>55.597727421085622</v>
      </c>
      <c r="V7" s="892">
        <f t="shared" si="0"/>
        <v>0.53490177176775122</v>
      </c>
      <c r="W7" s="892">
        <f t="shared" si="3"/>
        <v>0.46509822823224878</v>
      </c>
      <c r="X7" s="892">
        <f t="shared" si="1"/>
        <v>1.9640980853811394E-4</v>
      </c>
      <c r="Y7" s="892">
        <f t="shared" si="2"/>
        <v>1.9640980853811395E-2</v>
      </c>
    </row>
    <row r="8" spans="2:25" ht="15.6">
      <c r="B8" s="197"/>
      <c r="C8" s="198"/>
      <c r="D8" s="199"/>
      <c r="E8" s="200"/>
      <c r="F8" s="200"/>
      <c r="G8" s="273"/>
      <c r="H8" s="386"/>
      <c r="I8" s="387"/>
      <c r="J8" s="386"/>
      <c r="K8" s="386"/>
      <c r="L8" s="893"/>
      <c r="M8" s="386"/>
      <c r="N8" s="387"/>
      <c r="O8" s="386"/>
      <c r="P8" s="386"/>
      <c r="Q8" s="893"/>
      <c r="R8" s="386"/>
      <c r="S8" s="387"/>
      <c r="T8" s="386"/>
      <c r="U8" s="386"/>
      <c r="V8" s="277"/>
      <c r="W8" s="276"/>
    </row>
    <row r="9" spans="2:25" s="44" customFormat="1" ht="18">
      <c r="B9" s="161" t="s">
        <v>167</v>
      </c>
      <c r="C9" s="36"/>
      <c r="D9" s="36"/>
      <c r="E9" s="36"/>
      <c r="F9" s="36"/>
      <c r="G9" s="36"/>
      <c r="H9" s="36"/>
      <c r="I9" s="894"/>
      <c r="J9" s="894"/>
      <c r="K9" s="458"/>
      <c r="L9" s="458"/>
      <c r="M9" s="894"/>
      <c r="N9" s="894"/>
      <c r="O9" s="894"/>
      <c r="P9" s="458"/>
      <c r="Q9" s="458"/>
      <c r="R9" s="894"/>
      <c r="S9" s="894"/>
      <c r="T9" s="894"/>
      <c r="U9" s="458"/>
      <c r="V9" s="252"/>
      <c r="W9" s="251"/>
      <c r="X9" s="895"/>
      <c r="Y9" s="43"/>
    </row>
    <row r="10" spans="2:25" s="44" customFormat="1" ht="15.6">
      <c r="B10" s="167" t="s">
        <v>97</v>
      </c>
      <c r="C10" s="168" t="s">
        <v>98</v>
      </c>
      <c r="D10" s="168" t="s">
        <v>100</v>
      </c>
      <c r="E10" s="169" t="s">
        <v>101</v>
      </c>
      <c r="F10" s="169" t="s">
        <v>102</v>
      </c>
      <c r="G10" s="169" t="s">
        <v>103</v>
      </c>
      <c r="H10" s="169" t="s">
        <v>104</v>
      </c>
      <c r="I10" s="896" t="s">
        <v>105</v>
      </c>
      <c r="J10" s="896" t="s">
        <v>106</v>
      </c>
      <c r="K10" s="897" t="s">
        <v>107</v>
      </c>
      <c r="L10" s="897" t="s">
        <v>108</v>
      </c>
      <c r="M10" s="896" t="s">
        <v>109</v>
      </c>
      <c r="N10" s="896" t="s">
        <v>110</v>
      </c>
      <c r="O10" s="898" t="s">
        <v>111</v>
      </c>
      <c r="P10" s="899" t="s">
        <v>112</v>
      </c>
      <c r="Q10" s="899" t="s">
        <v>113</v>
      </c>
      <c r="R10" s="898" t="s">
        <v>114</v>
      </c>
      <c r="S10" s="898" t="s">
        <v>115</v>
      </c>
      <c r="T10" s="899" t="s">
        <v>116</v>
      </c>
      <c r="U10" s="899" t="s">
        <v>117</v>
      </c>
      <c r="V10" s="900"/>
      <c r="W10" s="901"/>
      <c r="X10" s="900"/>
    </row>
    <row r="11" spans="2:25">
      <c r="B11" s="179" t="s">
        <v>18</v>
      </c>
      <c r="C11" s="121" t="s">
        <v>14</v>
      </c>
      <c r="D11" s="121" t="s">
        <v>31</v>
      </c>
      <c r="E11" s="261">
        <v>277</v>
      </c>
      <c r="F11" s="773">
        <v>1970000</v>
      </c>
      <c r="G11" s="773">
        <v>1970000</v>
      </c>
      <c r="H11" s="261" t="s">
        <v>16</v>
      </c>
      <c r="I11" s="350">
        <v>108.1</v>
      </c>
      <c r="J11" s="350">
        <v>0.45</v>
      </c>
      <c r="K11" s="350">
        <v>107.2</v>
      </c>
      <c r="L11" s="885">
        <v>109</v>
      </c>
      <c r="M11" s="885"/>
      <c r="N11" s="885"/>
      <c r="O11" s="885"/>
      <c r="P11" s="885"/>
      <c r="Q11" s="885"/>
      <c r="R11" s="885">
        <v>44.4</v>
      </c>
      <c r="S11" s="885">
        <v>1.3</v>
      </c>
      <c r="T11" s="885">
        <v>41.8</v>
      </c>
      <c r="U11" s="885">
        <v>47</v>
      </c>
    </row>
    <row r="12" spans="2:25">
      <c r="B12" s="179" t="s">
        <v>18</v>
      </c>
      <c r="C12" s="121" t="s">
        <v>14</v>
      </c>
      <c r="D12" s="121" t="s">
        <v>118</v>
      </c>
      <c r="E12" s="261"/>
      <c r="F12" s="773"/>
      <c r="G12" s="261"/>
      <c r="H12" s="261" t="s">
        <v>16</v>
      </c>
      <c r="I12" s="261" t="s">
        <v>16</v>
      </c>
      <c r="J12" s="350"/>
      <c r="K12" s="350"/>
      <c r="L12" s="350"/>
      <c r="M12" s="350"/>
      <c r="N12" s="350"/>
      <c r="O12" s="350"/>
      <c r="P12" s="350"/>
      <c r="Q12" s="350"/>
      <c r="R12" s="350" t="s">
        <v>16</v>
      </c>
      <c r="S12" s="350"/>
      <c r="T12" s="350"/>
      <c r="U12" s="350"/>
    </row>
    <row r="13" spans="2:25">
      <c r="B13" s="179" t="s">
        <v>18</v>
      </c>
      <c r="C13" s="121" t="s">
        <v>14</v>
      </c>
      <c r="D13" s="121" t="s">
        <v>119</v>
      </c>
      <c r="E13" s="261">
        <v>277</v>
      </c>
      <c r="F13" s="773">
        <v>128000</v>
      </c>
      <c r="G13" s="773">
        <v>128000</v>
      </c>
      <c r="H13" s="261" t="s">
        <v>16</v>
      </c>
      <c r="I13" s="350">
        <v>84.2</v>
      </c>
      <c r="J13" s="350">
        <v>0.2</v>
      </c>
      <c r="K13" s="350">
        <v>83.8</v>
      </c>
      <c r="L13" s="350">
        <v>84.6</v>
      </c>
      <c r="M13" s="350"/>
      <c r="N13" s="350"/>
      <c r="O13" s="350"/>
      <c r="P13" s="350"/>
      <c r="Q13" s="350"/>
      <c r="R13" s="885">
        <v>15</v>
      </c>
      <c r="S13" s="350">
        <v>1</v>
      </c>
      <c r="T13" s="350">
        <v>13</v>
      </c>
      <c r="U13" s="350">
        <v>17</v>
      </c>
    </row>
    <row r="14" spans="2:25">
      <c r="B14" s="179" t="s">
        <v>18</v>
      </c>
      <c r="C14" s="121" t="s">
        <v>14</v>
      </c>
      <c r="D14" s="121" t="s">
        <v>34</v>
      </c>
      <c r="E14" s="261">
        <v>277</v>
      </c>
      <c r="F14" s="773">
        <v>21000</v>
      </c>
      <c r="G14" s="773">
        <v>21000</v>
      </c>
      <c r="H14" s="261" t="s">
        <v>16</v>
      </c>
      <c r="I14" s="350">
        <v>103.5</v>
      </c>
      <c r="J14" s="350">
        <v>0.85</v>
      </c>
      <c r="K14" s="350">
        <v>101.8</v>
      </c>
      <c r="L14" s="350">
        <v>105.2</v>
      </c>
      <c r="M14" s="350"/>
      <c r="N14" s="350"/>
      <c r="O14" s="350"/>
      <c r="P14" s="350"/>
      <c r="Q14" s="350"/>
      <c r="R14" s="885">
        <v>49.2</v>
      </c>
      <c r="S14" s="350">
        <v>1.9</v>
      </c>
      <c r="T14" s="350">
        <v>45.4</v>
      </c>
      <c r="U14" s="350">
        <v>53</v>
      </c>
    </row>
    <row r="15" spans="2:25" s="66" customFormat="1" ht="15.6">
      <c r="B15" s="218" t="s">
        <v>18</v>
      </c>
      <c r="C15" s="130" t="s">
        <v>128</v>
      </c>
      <c r="D15" s="97" t="s">
        <v>121</v>
      </c>
      <c r="E15" s="279">
        <v>277</v>
      </c>
      <c r="F15" s="863">
        <v>2350000</v>
      </c>
      <c r="G15" s="863">
        <v>2350000</v>
      </c>
      <c r="H15" s="279"/>
      <c r="I15" s="902">
        <v>104.1</v>
      </c>
      <c r="J15" s="902">
        <v>0.35</v>
      </c>
      <c r="K15" s="902">
        <v>103.4</v>
      </c>
      <c r="L15" s="902">
        <v>104.8</v>
      </c>
      <c r="M15" s="902"/>
      <c r="N15" s="902"/>
      <c r="O15" s="902"/>
      <c r="P15" s="902"/>
      <c r="Q15" s="902"/>
      <c r="R15" s="902">
        <v>40.1</v>
      </c>
      <c r="S15" s="902">
        <v>1.3</v>
      </c>
      <c r="T15" s="902">
        <v>37.6</v>
      </c>
      <c r="U15" s="902">
        <v>42.6</v>
      </c>
      <c r="V15" s="903"/>
      <c r="W15" s="903"/>
      <c r="X15" s="903"/>
    </row>
    <row r="16" spans="2:25">
      <c r="B16" s="179" t="s">
        <v>18</v>
      </c>
      <c r="C16" s="121" t="s">
        <v>12</v>
      </c>
      <c r="D16" s="121" t="s">
        <v>31</v>
      </c>
      <c r="E16" s="261">
        <v>990</v>
      </c>
      <c r="F16" s="773">
        <v>3040000</v>
      </c>
      <c r="G16" s="773">
        <v>3040000</v>
      </c>
      <c r="H16" s="261" t="s">
        <v>16</v>
      </c>
      <c r="I16" s="350">
        <v>69.7</v>
      </c>
      <c r="J16" s="350">
        <v>0.5</v>
      </c>
      <c r="K16" s="350">
        <v>68.7</v>
      </c>
      <c r="L16" s="885">
        <v>70.7</v>
      </c>
      <c r="M16" s="885"/>
      <c r="N16" s="885"/>
      <c r="O16" s="885"/>
      <c r="P16" s="885"/>
      <c r="Q16" s="885"/>
      <c r="R16" s="885">
        <v>51.7</v>
      </c>
      <c r="S16" s="885">
        <v>1.35</v>
      </c>
      <c r="T16" s="885">
        <v>49</v>
      </c>
      <c r="U16" s="885">
        <v>54.4</v>
      </c>
    </row>
    <row r="17" spans="2:24">
      <c r="B17" s="179" t="s">
        <v>18</v>
      </c>
      <c r="C17" s="121" t="s">
        <v>12</v>
      </c>
      <c r="D17" s="121" t="s">
        <v>118</v>
      </c>
      <c r="E17" s="261"/>
      <c r="F17" s="261"/>
      <c r="G17" s="261"/>
      <c r="H17" s="261" t="s">
        <v>16</v>
      </c>
      <c r="I17" s="261" t="s">
        <v>16</v>
      </c>
      <c r="J17" s="350"/>
      <c r="K17" s="350"/>
      <c r="L17" s="350"/>
      <c r="M17" s="350"/>
      <c r="N17" s="350"/>
      <c r="O17" s="350"/>
      <c r="P17" s="350"/>
      <c r="Q17" s="350"/>
      <c r="R17" s="350" t="s">
        <v>16</v>
      </c>
      <c r="S17" s="350"/>
      <c r="T17" s="350"/>
      <c r="U17" s="350"/>
    </row>
    <row r="18" spans="2:24">
      <c r="B18" s="179" t="s">
        <v>18</v>
      </c>
      <c r="C18" s="121" t="s">
        <v>12</v>
      </c>
      <c r="D18" s="121" t="s">
        <v>119</v>
      </c>
      <c r="E18" s="261">
        <v>990</v>
      </c>
      <c r="F18" s="773">
        <v>198000</v>
      </c>
      <c r="G18" s="773">
        <v>198000</v>
      </c>
      <c r="H18" s="261" t="s">
        <v>16</v>
      </c>
      <c r="I18" s="350">
        <v>72.7</v>
      </c>
      <c r="J18" s="350">
        <v>0.3</v>
      </c>
      <c r="K18" s="350">
        <v>72.099999999999994</v>
      </c>
      <c r="L18" s="350">
        <v>73.3</v>
      </c>
      <c r="M18" s="350"/>
      <c r="N18" s="350"/>
      <c r="O18" s="350"/>
      <c r="P18" s="350"/>
      <c r="Q18" s="350"/>
      <c r="R18" s="885">
        <v>44.9</v>
      </c>
      <c r="S18" s="350">
        <v>1.5</v>
      </c>
      <c r="T18" s="350">
        <v>41.9</v>
      </c>
      <c r="U18" s="350">
        <v>47.9</v>
      </c>
    </row>
    <row r="19" spans="2:24">
      <c r="B19" s="179" t="s">
        <v>18</v>
      </c>
      <c r="C19" s="121" t="s">
        <v>12</v>
      </c>
      <c r="D19" s="121" t="s">
        <v>34</v>
      </c>
      <c r="E19" s="261">
        <v>990</v>
      </c>
      <c r="F19" s="773">
        <v>32000</v>
      </c>
      <c r="G19" s="773">
        <v>32000</v>
      </c>
      <c r="H19" s="261" t="s">
        <v>16</v>
      </c>
      <c r="I19" s="350">
        <v>72</v>
      </c>
      <c r="J19" s="350">
        <v>0.6</v>
      </c>
      <c r="K19" s="350">
        <v>70.8</v>
      </c>
      <c r="L19" s="350">
        <v>73.2</v>
      </c>
      <c r="M19" s="350"/>
      <c r="N19" s="350"/>
      <c r="O19" s="350"/>
      <c r="P19" s="350"/>
      <c r="Q19" s="350"/>
      <c r="R19" s="885">
        <v>41.2</v>
      </c>
      <c r="S19" s="350">
        <v>1.6</v>
      </c>
      <c r="T19" s="350">
        <v>38</v>
      </c>
      <c r="U19" s="350">
        <v>44.4</v>
      </c>
    </row>
    <row r="20" spans="2:24" ht="15.6">
      <c r="B20" s="218" t="s">
        <v>18</v>
      </c>
      <c r="C20" s="130" t="s">
        <v>131</v>
      </c>
      <c r="D20" s="97" t="s">
        <v>121</v>
      </c>
      <c r="E20" s="279">
        <v>990</v>
      </c>
      <c r="F20" s="863">
        <v>3630000</v>
      </c>
      <c r="G20" s="863">
        <v>3630000</v>
      </c>
      <c r="H20" s="279"/>
      <c r="I20" s="904">
        <v>69.7</v>
      </c>
      <c r="J20" s="389">
        <v>0.45</v>
      </c>
      <c r="K20" s="389">
        <v>68.8</v>
      </c>
      <c r="L20" s="389">
        <v>79.599999999999994</v>
      </c>
      <c r="M20" s="389"/>
      <c r="N20" s="389"/>
      <c r="O20" s="389"/>
      <c r="P20" s="389"/>
      <c r="Q20" s="905"/>
      <c r="R20" s="906">
        <v>51.4</v>
      </c>
      <c r="S20" s="906">
        <v>1.3</v>
      </c>
      <c r="T20" s="906">
        <v>48.8</v>
      </c>
      <c r="U20" s="906">
        <v>54</v>
      </c>
      <c r="V20" s="903"/>
      <c r="X20" s="903"/>
    </row>
    <row r="21" spans="2:24">
      <c r="B21" s="179" t="s">
        <v>18</v>
      </c>
      <c r="C21" s="121" t="s">
        <v>10</v>
      </c>
      <c r="D21" s="121" t="s">
        <v>31</v>
      </c>
      <c r="E21" s="261">
        <v>67</v>
      </c>
      <c r="F21" s="773">
        <v>1439000</v>
      </c>
      <c r="G21" s="773">
        <v>1439000</v>
      </c>
      <c r="H21" s="261" t="s">
        <v>16</v>
      </c>
      <c r="I21" s="350">
        <v>46.8</v>
      </c>
      <c r="J21" s="350">
        <v>0.7</v>
      </c>
      <c r="K21" s="350">
        <v>45.3</v>
      </c>
      <c r="L21" s="350">
        <v>48.2</v>
      </c>
      <c r="M21" s="885"/>
      <c r="N21" s="885"/>
      <c r="O21" s="885"/>
      <c r="P21" s="885"/>
      <c r="Q21" s="885"/>
      <c r="R21" s="885">
        <v>66</v>
      </c>
      <c r="S21" s="885">
        <v>3</v>
      </c>
      <c r="T21" s="885">
        <v>60.2</v>
      </c>
      <c r="U21" s="885">
        <v>71.8</v>
      </c>
    </row>
    <row r="22" spans="2:24">
      <c r="B22" s="179" t="s">
        <v>18</v>
      </c>
      <c r="C22" s="121" t="s">
        <v>10</v>
      </c>
      <c r="D22" s="121" t="s">
        <v>118</v>
      </c>
      <c r="E22" s="261">
        <v>67</v>
      </c>
      <c r="F22" s="773">
        <v>56000</v>
      </c>
      <c r="G22" s="773">
        <v>56000</v>
      </c>
      <c r="H22" s="261" t="s">
        <v>16</v>
      </c>
      <c r="I22" s="350">
        <v>44.7</v>
      </c>
      <c r="J22" s="350">
        <v>0.9</v>
      </c>
      <c r="K22" s="350">
        <v>42.9</v>
      </c>
      <c r="L22" s="350">
        <v>46.5</v>
      </c>
      <c r="M22" s="350"/>
      <c r="N22" s="350"/>
      <c r="O22" s="350"/>
      <c r="P22" s="350"/>
      <c r="Q22" s="350"/>
      <c r="R22" s="885">
        <v>72.099999999999994</v>
      </c>
      <c r="S22" s="350">
        <v>3.1</v>
      </c>
      <c r="T22" s="350">
        <v>66</v>
      </c>
      <c r="U22" s="350">
        <v>78.099999999999994</v>
      </c>
    </row>
    <row r="23" spans="2:24">
      <c r="B23" s="179" t="s">
        <v>18</v>
      </c>
      <c r="C23" s="121" t="s">
        <v>10</v>
      </c>
      <c r="D23" s="121" t="s">
        <v>119</v>
      </c>
      <c r="E23" s="261">
        <v>67</v>
      </c>
      <c r="F23" s="773">
        <v>22000</v>
      </c>
      <c r="G23" s="773">
        <v>22000</v>
      </c>
      <c r="H23" s="261" t="s">
        <v>16</v>
      </c>
      <c r="I23" s="350">
        <v>43</v>
      </c>
      <c r="J23" s="350">
        <v>1.5</v>
      </c>
      <c r="K23" s="350">
        <v>40</v>
      </c>
      <c r="L23" s="350">
        <v>46</v>
      </c>
      <c r="M23" s="350"/>
      <c r="N23" s="350"/>
      <c r="O23" s="350"/>
      <c r="P23" s="350"/>
      <c r="Q23" s="350"/>
      <c r="R23" s="885">
        <v>81.5</v>
      </c>
      <c r="S23" s="350">
        <v>3.7</v>
      </c>
      <c r="T23" s="350">
        <v>74.2</v>
      </c>
      <c r="U23" s="350">
        <v>88.8</v>
      </c>
    </row>
    <row r="24" spans="2:24" ht="15.6">
      <c r="B24" s="179" t="s">
        <v>18</v>
      </c>
      <c r="C24" s="121" t="s">
        <v>10</v>
      </c>
      <c r="D24" s="121" t="s">
        <v>34</v>
      </c>
      <c r="E24" s="261">
        <v>67</v>
      </c>
      <c r="F24" s="860">
        <v>51000</v>
      </c>
      <c r="G24" s="860">
        <v>51000</v>
      </c>
      <c r="H24" s="261" t="s">
        <v>16</v>
      </c>
      <c r="I24" s="350">
        <v>39.700000000000003</v>
      </c>
      <c r="J24" s="350">
        <v>0.9</v>
      </c>
      <c r="K24" s="350">
        <v>37.799999999999997</v>
      </c>
      <c r="L24" s="350">
        <v>41.5</v>
      </c>
      <c r="M24" s="907"/>
      <c r="N24" s="907"/>
      <c r="O24" s="907"/>
      <c r="P24" s="907"/>
      <c r="Q24" s="907"/>
      <c r="R24" s="261" t="s">
        <v>16</v>
      </c>
      <c r="S24" s="907"/>
      <c r="T24" s="907"/>
      <c r="U24" s="907"/>
    </row>
    <row r="25" spans="2:24" s="914" customFormat="1" ht="15.6">
      <c r="B25" s="908" t="s">
        <v>18</v>
      </c>
      <c r="C25" s="909" t="s">
        <v>168</v>
      </c>
      <c r="D25" s="910" t="s">
        <v>121</v>
      </c>
      <c r="E25" s="911">
        <v>67</v>
      </c>
      <c r="F25" s="912">
        <v>1568000</v>
      </c>
      <c r="G25" s="912">
        <v>1568000</v>
      </c>
      <c r="H25" s="911"/>
      <c r="I25" s="902">
        <v>46.3</v>
      </c>
      <c r="J25" s="902">
        <v>0.7</v>
      </c>
      <c r="K25" s="902">
        <v>44.9</v>
      </c>
      <c r="L25" s="902">
        <v>47.7</v>
      </c>
      <c r="M25" s="902"/>
      <c r="N25" s="902"/>
      <c r="O25" s="902"/>
      <c r="P25" s="902"/>
      <c r="Q25" s="902"/>
      <c r="R25" s="902">
        <v>66.900000000000006</v>
      </c>
      <c r="S25" s="902">
        <v>2.9</v>
      </c>
      <c r="T25" s="902">
        <v>61.2</v>
      </c>
      <c r="U25" s="902">
        <v>72.5</v>
      </c>
      <c r="V25" s="913"/>
      <c r="W25" s="913"/>
      <c r="X25" s="913"/>
    </row>
    <row r="26" spans="2:24" ht="15.6">
      <c r="B26" s="218" t="s">
        <v>18</v>
      </c>
      <c r="C26" s="97" t="s">
        <v>135</v>
      </c>
      <c r="D26" s="130" t="s">
        <v>137</v>
      </c>
      <c r="E26" s="287">
        <v>1334</v>
      </c>
      <c r="F26" s="915">
        <v>6449000</v>
      </c>
      <c r="G26" s="916">
        <v>6449000</v>
      </c>
      <c r="H26" s="288"/>
      <c r="I26" s="389">
        <v>74.439151455646297</v>
      </c>
      <c r="J26" s="393">
        <v>0.31894253707464565</v>
      </c>
      <c r="K26" s="389">
        <v>73.814024082979998</v>
      </c>
      <c r="L26" s="389">
        <v>75.064278828312595</v>
      </c>
      <c r="M26" s="353"/>
      <c r="N26" s="353"/>
      <c r="O26" s="353"/>
      <c r="P26" s="389"/>
      <c r="Q26" s="393"/>
      <c r="R26" s="389">
        <v>53.49017717677512</v>
      </c>
      <c r="S26" s="389">
        <v>1.0752807368931101</v>
      </c>
      <c r="T26" s="389">
        <v>51.382626932464618</v>
      </c>
      <c r="U26" s="389">
        <v>55.597727421085622</v>
      </c>
    </row>
    <row r="27" spans="2:24" ht="15.6">
      <c r="B27" s="218" t="s">
        <v>18</v>
      </c>
      <c r="C27" s="97" t="s">
        <v>135</v>
      </c>
      <c r="D27" s="130" t="s">
        <v>138</v>
      </c>
      <c r="E27" s="287" t="s">
        <v>16</v>
      </c>
      <c r="F27" s="287"/>
      <c r="G27" s="288"/>
      <c r="H27" s="288"/>
      <c r="I27" s="389" t="s">
        <v>16</v>
      </c>
      <c r="J27" s="393"/>
      <c r="K27" s="390"/>
      <c r="L27" s="353"/>
      <c r="M27" s="353"/>
      <c r="N27" s="353"/>
      <c r="O27" s="353"/>
      <c r="P27" s="389"/>
      <c r="Q27" s="393"/>
      <c r="R27" s="390" t="s">
        <v>16</v>
      </c>
      <c r="S27" s="353"/>
      <c r="T27" s="353"/>
      <c r="U27" s="353"/>
    </row>
    <row r="28" spans="2:24" ht="15.6">
      <c r="B28" s="218" t="s">
        <v>18</v>
      </c>
      <c r="C28" s="97" t="s">
        <v>135</v>
      </c>
      <c r="D28" s="130" t="s">
        <v>139</v>
      </c>
      <c r="E28" s="287">
        <v>1334</v>
      </c>
      <c r="F28" s="915">
        <f>F13+F18+F23</f>
        <v>348000</v>
      </c>
      <c r="G28" s="915">
        <f>G13+G18+G23</f>
        <v>348000</v>
      </c>
      <c r="H28" s="288"/>
      <c r="I28" s="889">
        <f>$H$4*I13+$H$5*I18+$H$6*I23</f>
        <v>67.939271953704946</v>
      </c>
      <c r="J28" s="393">
        <f>SQRT($H$4^2*J13^2+$H$5^2*J18^2+$H$6^2*J23^2)</f>
        <v>0.43097659772346869</v>
      </c>
      <c r="K28" s="890">
        <f>Table1126[[#This Row],[Average Speed]]-1.96*Table1126[[#This Row],[SE1]]</f>
        <v>67.094557822166948</v>
      </c>
      <c r="L28" s="389">
        <f>Table1126[[#This Row],[Average Speed]]+1.96*Table1126[[#This Row],[SE1]]</f>
        <v>68.783986085242944</v>
      </c>
      <c r="M28" s="353"/>
      <c r="N28" s="353"/>
      <c r="O28" s="353"/>
      <c r="P28" s="389"/>
      <c r="Q28" s="393"/>
      <c r="R28" s="889">
        <f>$H$4*R13+$H$5*R18+$H$6*R23</f>
        <v>46.287935317832222</v>
      </c>
      <c r="S28" s="902">
        <f>SQRT($H$4^2*S13^2+$H$5^2*S18^2+$H$6^2*S23^2)</f>
        <v>1.2361717913694115</v>
      </c>
      <c r="T28" s="389">
        <f>Table1126[[#This Row],[KPI]]-1.96*Table1126[[#This Row],[SE3]]</f>
        <v>43.865038606748172</v>
      </c>
      <c r="U28" s="389">
        <f>Table1126[[#This Row],[KPI]]+1.96*Table1126[[#This Row],[SE3]]</f>
        <v>48.710832028916272</v>
      </c>
    </row>
    <row r="29" spans="2:24" ht="15.6">
      <c r="B29" s="218" t="s">
        <v>18</v>
      </c>
      <c r="C29" s="97" t="s">
        <v>135</v>
      </c>
      <c r="D29" s="130" t="s">
        <v>140</v>
      </c>
      <c r="E29" s="287">
        <v>1334</v>
      </c>
      <c r="F29" s="915">
        <f>F14+F19+F24</f>
        <v>104000</v>
      </c>
      <c r="G29" s="915">
        <f>G14+G19+G24</f>
        <v>104000</v>
      </c>
      <c r="H29" s="287"/>
      <c r="I29" s="889">
        <f>$H$4*I14+$H$5*I19+$H$6*I24</f>
        <v>72.231072135195859</v>
      </c>
      <c r="J29" s="393">
        <f>SQRT($H$4^2*J14^2+$H$5^2*J19^2+$H$6^2*J24^2)</f>
        <v>0.43481791900680566</v>
      </c>
      <c r="K29" s="890">
        <f>Table1126[[#This Row],[Average Speed]]-1.96*Table1126[[#This Row],[SE1]]</f>
        <v>71.378829013942521</v>
      </c>
      <c r="L29" s="389">
        <f>Table1126[[#This Row],[Average Speed]]+1.96*Table1126[[#This Row],[SE1]]</f>
        <v>73.083315256449197</v>
      </c>
      <c r="M29" s="395"/>
      <c r="N29" s="395"/>
      <c r="O29" s="395"/>
      <c r="P29" s="393"/>
      <c r="Q29" s="393"/>
      <c r="R29" s="889" t="s">
        <v>16</v>
      </c>
      <c r="S29" s="395"/>
      <c r="T29" s="395"/>
      <c r="U29" s="395"/>
    </row>
    <row r="30" spans="2:24" s="914" customFormat="1" ht="15.6">
      <c r="B30" s="917" t="s">
        <v>18</v>
      </c>
      <c r="C30" s="918" t="s">
        <v>135</v>
      </c>
      <c r="D30" s="919" t="s">
        <v>121</v>
      </c>
      <c r="E30" s="920">
        <f>E25+E20+E15</f>
        <v>1334</v>
      </c>
      <c r="F30" s="920">
        <f>F25+F20+F15</f>
        <v>7548000</v>
      </c>
      <c r="G30" s="920">
        <f>G25+G20+G15</f>
        <v>7548000</v>
      </c>
      <c r="H30" s="921"/>
      <c r="I30" s="922">
        <f>H4*I15+H5*I20+H6*I25</f>
        <v>73.164824980288898</v>
      </c>
      <c r="J30" s="923">
        <f>SQRT(H4^2*J15^2+H5^2*J20^2+H6^2*J25^2)</f>
        <v>0.29299217139288147</v>
      </c>
      <c r="K30" s="923">
        <f>Table1126[[#This Row],[Average Speed]]-1.96*Table1126[[#This Row],[SE1]]</f>
        <v>72.590560324358847</v>
      </c>
      <c r="L30" s="923">
        <f>Table1126[[#This Row],[Average Speed]]+1.96*Table1126[[#This Row],[SE1]]</f>
        <v>73.739089636218949</v>
      </c>
      <c r="M30" s="924"/>
      <c r="N30" s="924"/>
      <c r="O30" s="924"/>
      <c r="P30" s="924"/>
      <c r="Q30" s="924"/>
      <c r="R30" s="922">
        <f>H4*R15+H5*R20+H6*R25</f>
        <v>52.375794766516414</v>
      </c>
      <c r="S30" s="923">
        <f>SQRT(H4^2*S15^2+H5^2*S20^2+H6^2*S25^2)</f>
        <v>1.0425160294663927</v>
      </c>
      <c r="T30" s="923">
        <f>Table1126[[#This Row],[KPI]]-1.96*Table1126[[#This Row],[SE3]]</f>
        <v>50.332463348762282</v>
      </c>
      <c r="U30" s="923">
        <f>Table1126[[#This Row],[KPI]]+1.96*Table1126[[#This Row],[SE3]]</f>
        <v>54.419126184270546</v>
      </c>
      <c r="V30" s="913"/>
      <c r="W30" s="913"/>
      <c r="X30" s="913"/>
    </row>
    <row r="31" spans="2:24" ht="15.6">
      <c r="B31" s="140"/>
    </row>
    <row r="32" spans="2:24">
      <c r="B32" s="147" t="s">
        <v>147</v>
      </c>
      <c r="C32" s="148"/>
      <c r="D32" s="148"/>
      <c r="E32" s="148"/>
    </row>
    <row r="33" spans="2:8">
      <c r="B33" s="149"/>
      <c r="C33" s="148" t="s">
        <v>148</v>
      </c>
      <c r="D33" s="148" t="s">
        <v>149</v>
      </c>
      <c r="E33"/>
      <c r="F33"/>
      <c r="G33"/>
      <c r="H33"/>
    </row>
    <row r="34" spans="2:8">
      <c r="B34" s="152"/>
      <c r="C34" s="148" t="s">
        <v>150</v>
      </c>
      <c r="D34" s="148" t="s">
        <v>151</v>
      </c>
      <c r="E34"/>
      <c r="F34"/>
      <c r="G34"/>
      <c r="H34"/>
    </row>
    <row r="35" spans="2:8">
      <c r="B35" s="153"/>
      <c r="C35" s="148" t="s">
        <v>152</v>
      </c>
      <c r="D35" s="148" t="s">
        <v>153</v>
      </c>
      <c r="E35"/>
      <c r="F35"/>
      <c r="G35"/>
      <c r="H35"/>
    </row>
    <row r="36" spans="2:8">
      <c r="B36"/>
      <c r="E36"/>
    </row>
    <row r="37" spans="2:8">
      <c r="B37" s="156" t="s">
        <v>158</v>
      </c>
      <c r="C37" s="148" t="s">
        <v>159</v>
      </c>
      <c r="D37" s="148"/>
      <c r="E37"/>
    </row>
    <row r="38" spans="2:8">
      <c r="B38" s="156" t="s">
        <v>102</v>
      </c>
      <c r="C38" s="156" t="s">
        <v>160</v>
      </c>
      <c r="D38" s="156"/>
      <c r="E38"/>
    </row>
    <row r="39" spans="2:8">
      <c r="B39" s="156" t="s">
        <v>114</v>
      </c>
      <c r="C39" s="156" t="s">
        <v>161</v>
      </c>
      <c r="D39" s="156"/>
      <c r="E39"/>
    </row>
    <row r="40" spans="2:8">
      <c r="B40" s="156" t="s">
        <v>162</v>
      </c>
      <c r="C40" s="156" t="s">
        <v>163</v>
      </c>
      <c r="D40" s="156"/>
      <c r="E40"/>
    </row>
    <row r="41" spans="2:8">
      <c r="B41" s="156" t="s">
        <v>164</v>
      </c>
      <c r="C41" s="156" t="s">
        <v>165</v>
      </c>
      <c r="D41" s="156"/>
      <c r="E41"/>
    </row>
    <row r="42" spans="2:8">
      <c r="E42"/>
    </row>
    <row r="43" spans="2:8">
      <c r="E43"/>
    </row>
  </sheetData>
  <pageMargins left="0.7" right="0.7" top="0.75" bottom="0.75" header="0.3" footer="0.3"/>
  <tableParts count="2">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0800D-508F-49C8-AE79-C7730FB24F99}">
  <dimension ref="A2:C92"/>
  <sheetViews>
    <sheetView workbookViewId="0">
      <selection activeCell="A100" sqref="A100"/>
    </sheetView>
  </sheetViews>
  <sheetFormatPr defaultColWidth="9.21875" defaultRowHeight="14.4"/>
  <cols>
    <col min="1" max="1" width="80.77734375" style="24" customWidth="1"/>
    <col min="2" max="2" width="45.77734375" style="4" customWidth="1"/>
    <col min="3" max="3" width="38" style="4" customWidth="1"/>
    <col min="4" max="16384" width="9.21875" style="4"/>
  </cols>
  <sheetData>
    <row r="2" spans="1:3" ht="20.399999999999999">
      <c r="A2" s="1"/>
      <c r="B2" s="2" t="s">
        <v>0</v>
      </c>
      <c r="C2" s="3"/>
    </row>
    <row r="3" spans="1:3" ht="15.6">
      <c r="A3" s="5" t="s">
        <v>1</v>
      </c>
      <c r="B3" s="6"/>
      <c r="C3" s="7" t="s">
        <v>2</v>
      </c>
    </row>
    <row r="4" spans="1:3" ht="80.55" customHeight="1">
      <c r="A4" s="8" t="s">
        <v>3</v>
      </c>
      <c r="B4" s="10" t="s">
        <v>169</v>
      </c>
      <c r="C4" s="10" t="s">
        <v>170</v>
      </c>
    </row>
    <row r="5" spans="1:3" ht="33" customHeight="1">
      <c r="A5" s="11" t="s">
        <v>5</v>
      </c>
      <c r="B5" s="9" t="s">
        <v>6</v>
      </c>
      <c r="C5" s="9" t="s">
        <v>171</v>
      </c>
    </row>
    <row r="6" spans="1:3" ht="20.25" customHeight="1">
      <c r="A6" s="11" t="s">
        <v>8</v>
      </c>
      <c r="B6" s="12"/>
      <c r="C6" s="12"/>
    </row>
    <row r="7" spans="1:3" ht="15.6">
      <c r="A7" s="15" t="s">
        <v>9</v>
      </c>
      <c r="B7" s="16"/>
      <c r="C7" s="12"/>
    </row>
    <row r="8" spans="1:3" ht="15.6">
      <c r="A8" s="17" t="s">
        <v>10</v>
      </c>
      <c r="B8" s="9" t="s">
        <v>173</v>
      </c>
      <c r="C8" s="9"/>
    </row>
    <row r="9" spans="1:3" ht="15.6">
      <c r="A9" s="17" t="s">
        <v>12</v>
      </c>
      <c r="B9" s="9" t="s">
        <v>174</v>
      </c>
      <c r="C9" s="9"/>
    </row>
    <row r="10" spans="1:3" ht="131.25" customHeight="1">
      <c r="A10" s="17" t="s">
        <v>14</v>
      </c>
      <c r="B10" s="9" t="s">
        <v>175</v>
      </c>
      <c r="C10" s="9"/>
    </row>
    <row r="11" spans="1:3" ht="15.75" customHeight="1">
      <c r="A11" s="15" t="s">
        <v>17</v>
      </c>
      <c r="B11" s="16"/>
      <c r="C11" s="12"/>
    </row>
    <row r="12" spans="1:3" ht="15.75" customHeight="1">
      <c r="A12" s="17" t="s">
        <v>18</v>
      </c>
      <c r="B12" s="9" t="s">
        <v>176</v>
      </c>
      <c r="C12" s="9"/>
    </row>
    <row r="13" spans="1:3" ht="15.75" customHeight="1">
      <c r="A13" s="17" t="s">
        <v>21</v>
      </c>
      <c r="B13" s="9" t="s">
        <v>177</v>
      </c>
      <c r="C13" s="9"/>
    </row>
    <row r="14" spans="1:3" ht="15.75" customHeight="1">
      <c r="A14" s="17" t="s">
        <v>23</v>
      </c>
      <c r="B14" s="9" t="s">
        <v>178</v>
      </c>
      <c r="C14" s="9"/>
    </row>
    <row r="15" spans="1:3" ht="15.75" customHeight="1">
      <c r="A15" s="17" t="s">
        <v>25</v>
      </c>
      <c r="B15" s="9" t="s">
        <v>179</v>
      </c>
      <c r="C15" s="9"/>
    </row>
    <row r="16" spans="1:3" ht="15.75" customHeight="1">
      <c r="A16" s="17" t="s">
        <v>27</v>
      </c>
      <c r="B16" s="9"/>
      <c r="C16" s="9"/>
    </row>
    <row r="17" spans="1:3" ht="15.75" customHeight="1">
      <c r="A17" s="17" t="s">
        <v>28</v>
      </c>
      <c r="B17" s="9"/>
      <c r="C17" s="9"/>
    </row>
    <row r="18" spans="1:3">
      <c r="A18" s="18" t="s">
        <v>29</v>
      </c>
      <c r="B18" s="12"/>
      <c r="C18" s="12"/>
    </row>
    <row r="19" spans="1:3" ht="28.8">
      <c r="A19" s="13" t="s">
        <v>30</v>
      </c>
      <c r="B19" s="12"/>
      <c r="C19" s="19"/>
    </row>
    <row r="20" spans="1:3">
      <c r="A20" s="18" t="s">
        <v>14</v>
      </c>
      <c r="B20" s="9"/>
      <c r="C20" s="9"/>
    </row>
    <row r="21" spans="1:3">
      <c r="A21" s="20" t="s">
        <v>31</v>
      </c>
      <c r="B21" s="9" t="s">
        <v>180</v>
      </c>
      <c r="C21" s="9"/>
    </row>
    <row r="22" spans="1:3">
      <c r="A22" s="20" t="s">
        <v>32</v>
      </c>
      <c r="B22" s="9"/>
      <c r="C22" s="9"/>
    </row>
    <row r="23" spans="1:3">
      <c r="A23" s="20" t="s">
        <v>33</v>
      </c>
      <c r="B23" s="9"/>
      <c r="C23" s="9"/>
    </row>
    <row r="24" spans="1:3">
      <c r="A24" s="20" t="s">
        <v>34</v>
      </c>
      <c r="B24" s="9"/>
      <c r="C24" s="9"/>
    </row>
    <row r="25" spans="1:3">
      <c r="A25" s="18" t="s">
        <v>12</v>
      </c>
      <c r="B25" s="9"/>
      <c r="C25" s="9"/>
    </row>
    <row r="26" spans="1:3">
      <c r="A26" s="20" t="s">
        <v>31</v>
      </c>
      <c r="B26" s="9" t="s">
        <v>181</v>
      </c>
      <c r="C26" s="9"/>
    </row>
    <row r="27" spans="1:3">
      <c r="A27" s="20" t="s">
        <v>32</v>
      </c>
      <c r="B27" s="9"/>
      <c r="C27" s="9"/>
    </row>
    <row r="28" spans="1:3">
      <c r="A28" s="20" t="s">
        <v>33</v>
      </c>
      <c r="B28" s="9"/>
      <c r="C28" s="9"/>
    </row>
    <row r="29" spans="1:3">
      <c r="A29" s="20" t="s">
        <v>34</v>
      </c>
      <c r="B29" s="9"/>
      <c r="C29" s="9"/>
    </row>
    <row r="30" spans="1:3">
      <c r="A30" s="18" t="s">
        <v>10</v>
      </c>
      <c r="B30" s="9"/>
      <c r="C30" s="9"/>
    </row>
    <row r="31" spans="1:3">
      <c r="A31" s="20" t="s">
        <v>31</v>
      </c>
      <c r="B31" s="9" t="s">
        <v>182</v>
      </c>
      <c r="C31" s="9"/>
    </row>
    <row r="32" spans="1:3">
      <c r="A32" s="20" t="s">
        <v>32</v>
      </c>
      <c r="B32" s="9"/>
      <c r="C32" s="9"/>
    </row>
    <row r="33" spans="1:3">
      <c r="A33" s="20" t="s">
        <v>33</v>
      </c>
      <c r="B33" s="9"/>
      <c r="C33" s="9"/>
    </row>
    <row r="34" spans="1:3">
      <c r="A34" s="20" t="s">
        <v>34</v>
      </c>
      <c r="B34" s="9"/>
      <c r="C34" s="9"/>
    </row>
    <row r="35" spans="1:3" ht="15.75" customHeight="1">
      <c r="A35" s="18" t="s">
        <v>35</v>
      </c>
      <c r="B35" s="12"/>
      <c r="C35" s="12"/>
    </row>
    <row r="36" spans="1:3" ht="7.5" customHeight="1">
      <c r="A36" s="11"/>
      <c r="B36" s="21"/>
      <c r="C36" s="21"/>
    </row>
    <row r="37" spans="1:3" ht="15.6">
      <c r="A37" s="5" t="s">
        <v>36</v>
      </c>
      <c r="B37" s="6"/>
      <c r="C37" s="7" t="s">
        <v>2</v>
      </c>
    </row>
    <row r="38" spans="1:3">
      <c r="A38" s="11" t="s">
        <v>37</v>
      </c>
      <c r="B38" s="21" t="s">
        <v>38</v>
      </c>
      <c r="C38" s="21"/>
    </row>
    <row r="39" spans="1:3">
      <c r="A39" s="11" t="s">
        <v>39</v>
      </c>
      <c r="B39" s="21" t="s">
        <v>40</v>
      </c>
      <c r="C39" s="21"/>
    </row>
    <row r="40" spans="1:3">
      <c r="A40" s="8" t="s">
        <v>41</v>
      </c>
      <c r="B40" s="12"/>
      <c r="C40" s="12"/>
    </row>
    <row r="41" spans="1:3" ht="43.2">
      <c r="A41" s="11" t="s">
        <v>42</v>
      </c>
      <c r="B41" s="9" t="s">
        <v>183</v>
      </c>
      <c r="C41" s="9"/>
    </row>
    <row r="42" spans="1:3">
      <c r="A42" s="11" t="s">
        <v>44</v>
      </c>
      <c r="B42" s="9" t="s">
        <v>184</v>
      </c>
      <c r="C42" s="9"/>
    </row>
    <row r="43" spans="1:3" ht="15.6">
      <c r="A43" s="15" t="s">
        <v>46</v>
      </c>
      <c r="B43" s="12"/>
      <c r="C43" s="12"/>
    </row>
    <row r="44" spans="1:3" ht="28.8">
      <c r="A44" s="17" t="s">
        <v>47</v>
      </c>
      <c r="B44" s="9" t="s">
        <v>185</v>
      </c>
      <c r="C44" s="9" t="s">
        <v>186</v>
      </c>
    </row>
    <row r="45" spans="1:3" ht="43.2">
      <c r="A45" s="17" t="s">
        <v>49</v>
      </c>
      <c r="B45" s="9" t="s">
        <v>187</v>
      </c>
      <c r="C45" s="9" t="s">
        <v>186</v>
      </c>
    </row>
    <row r="46" spans="1:3" ht="15.6">
      <c r="A46" s="17" t="s">
        <v>50</v>
      </c>
      <c r="B46" s="9" t="s">
        <v>188</v>
      </c>
      <c r="C46" s="9" t="s">
        <v>186</v>
      </c>
    </row>
    <row r="47" spans="1:3" ht="15.6">
      <c r="A47" s="22" t="s">
        <v>52</v>
      </c>
      <c r="B47" s="12"/>
      <c r="C47" s="12"/>
    </row>
    <row r="48" spans="1:3">
      <c r="A48" s="18" t="s">
        <v>53</v>
      </c>
      <c r="B48" s="14"/>
      <c r="C48" s="14"/>
    </row>
    <row r="49" spans="1:3" ht="15.75" customHeight="1">
      <c r="A49" s="18" t="s">
        <v>54</v>
      </c>
      <c r="B49" s="12"/>
      <c r="C49" s="12"/>
    </row>
    <row r="50" spans="1:3" ht="15.75" customHeight="1">
      <c r="A50" s="20" t="s">
        <v>55</v>
      </c>
      <c r="B50" s="12"/>
      <c r="C50" s="12"/>
    </row>
    <row r="51" spans="1:3" ht="15.75" customHeight="1">
      <c r="A51" s="20" t="s">
        <v>56</v>
      </c>
      <c r="B51" s="12"/>
      <c r="C51" s="12"/>
    </row>
    <row r="52" spans="1:3" ht="28.8">
      <c r="A52" s="13" t="s">
        <v>57</v>
      </c>
      <c r="B52" s="14"/>
      <c r="C52" s="14"/>
    </row>
    <row r="53" spans="1:3" ht="7.5" customHeight="1">
      <c r="A53" s="11"/>
      <c r="B53" s="21"/>
      <c r="C53" s="21"/>
    </row>
    <row r="54" spans="1:3" ht="15.6">
      <c r="A54" s="5" t="s">
        <v>58</v>
      </c>
      <c r="B54" s="6"/>
      <c r="C54" s="7" t="s">
        <v>2</v>
      </c>
    </row>
    <row r="55" spans="1:3" ht="15.6">
      <c r="A55" s="15" t="s">
        <v>59</v>
      </c>
      <c r="B55" s="12"/>
      <c r="C55" s="12"/>
    </row>
    <row r="56" spans="1:3" ht="17.25" customHeight="1">
      <c r="A56" s="17" t="s">
        <v>60</v>
      </c>
      <c r="B56" s="23" t="s">
        <v>189</v>
      </c>
      <c r="C56" s="9"/>
    </row>
    <row r="57" spans="1:3" ht="15.6">
      <c r="A57" s="17" t="s">
        <v>62</v>
      </c>
      <c r="B57" s="9" t="s">
        <v>190</v>
      </c>
      <c r="C57" s="9"/>
    </row>
    <row r="58" spans="1:3" ht="15.6">
      <c r="A58" s="15" t="s">
        <v>64</v>
      </c>
      <c r="B58" s="12"/>
      <c r="C58" s="12"/>
    </row>
    <row r="59" spans="1:3" ht="15.6">
      <c r="A59" s="17" t="s">
        <v>10</v>
      </c>
      <c r="B59" s="9">
        <v>88</v>
      </c>
      <c r="C59" s="9"/>
    </row>
    <row r="60" spans="1:3" ht="15.6">
      <c r="A60" s="17" t="s">
        <v>12</v>
      </c>
      <c r="B60" s="9">
        <v>57</v>
      </c>
      <c r="C60" s="9"/>
    </row>
    <row r="61" spans="1:3" ht="15.6">
      <c r="A61" s="17" t="s">
        <v>14</v>
      </c>
      <c r="B61" s="9">
        <v>27</v>
      </c>
      <c r="C61" s="9"/>
    </row>
    <row r="62" spans="1:3" ht="15.6">
      <c r="A62" s="15" t="s">
        <v>65</v>
      </c>
      <c r="B62" s="14"/>
      <c r="C62" s="14"/>
    </row>
    <row r="63" spans="1:3" ht="28.8">
      <c r="A63" s="17" t="s">
        <v>10</v>
      </c>
      <c r="B63" s="9">
        <v>88</v>
      </c>
      <c r="C63" s="9" t="s">
        <v>191</v>
      </c>
    </row>
    <row r="64" spans="1:3" ht="15.6">
      <c r="A64" s="17" t="s">
        <v>12</v>
      </c>
      <c r="B64" s="9">
        <v>57</v>
      </c>
      <c r="C64" s="9"/>
    </row>
    <row r="65" spans="1:3" ht="15.6">
      <c r="A65" s="17" t="s">
        <v>14</v>
      </c>
      <c r="B65" s="9">
        <v>27</v>
      </c>
      <c r="C65" s="9"/>
    </row>
    <row r="66" spans="1:3" ht="15.6">
      <c r="A66" s="17" t="s">
        <v>18</v>
      </c>
      <c r="B66" s="9">
        <v>172</v>
      </c>
      <c r="C66" s="9" t="s">
        <v>192</v>
      </c>
    </row>
    <row r="67" spans="1:3" ht="15.6">
      <c r="A67" s="17" t="s">
        <v>21</v>
      </c>
      <c r="B67" s="9">
        <v>172</v>
      </c>
      <c r="C67" s="9"/>
    </row>
    <row r="68" spans="1:3" ht="15.6">
      <c r="A68" s="17" t="s">
        <v>23</v>
      </c>
      <c r="B68" s="9">
        <v>172</v>
      </c>
      <c r="C68" s="9"/>
    </row>
    <row r="69" spans="1:3" ht="15.6">
      <c r="A69" s="17" t="s">
        <v>25</v>
      </c>
      <c r="B69" s="9">
        <v>172</v>
      </c>
      <c r="C69" s="9"/>
    </row>
    <row r="70" spans="1:3" ht="15.6">
      <c r="A70" s="17" t="s">
        <v>27</v>
      </c>
      <c r="B70" s="9">
        <v>172</v>
      </c>
      <c r="C70" s="9"/>
    </row>
    <row r="71" spans="1:3" ht="15.6">
      <c r="A71" s="17" t="s">
        <v>28</v>
      </c>
      <c r="B71" s="9">
        <v>172</v>
      </c>
      <c r="C71" s="9"/>
    </row>
    <row r="72" spans="1:3">
      <c r="A72" s="11" t="s">
        <v>66</v>
      </c>
      <c r="B72" s="300" t="s">
        <v>193</v>
      </c>
      <c r="C72" s="9"/>
    </row>
    <row r="73" spans="1:3">
      <c r="A73" s="11" t="s">
        <v>68</v>
      </c>
      <c r="B73" s="14"/>
      <c r="C73" s="14"/>
    </row>
    <row r="74" spans="1:3" ht="43.2">
      <c r="A74" s="11" t="s">
        <v>69</v>
      </c>
      <c r="B74" s="9" t="s">
        <v>31</v>
      </c>
      <c r="C74" s="9" t="s">
        <v>194</v>
      </c>
    </row>
    <row r="75" spans="1:3" ht="73.2" customHeight="1">
      <c r="A75" s="18" t="s">
        <v>71</v>
      </c>
      <c r="B75" s="9" t="s">
        <v>72</v>
      </c>
      <c r="C75" s="9" t="s">
        <v>195</v>
      </c>
    </row>
    <row r="76" spans="1:3" ht="54.6" customHeight="1">
      <c r="A76" s="13" t="s">
        <v>74</v>
      </c>
      <c r="B76" s="9" t="s">
        <v>197</v>
      </c>
      <c r="C76" s="9"/>
    </row>
    <row r="77" spans="1:3" ht="33.75" customHeight="1">
      <c r="A77" s="11" t="s">
        <v>76</v>
      </c>
      <c r="B77" s="9" t="s">
        <v>198</v>
      </c>
      <c r="C77" s="9"/>
    </row>
    <row r="78" spans="1:3" ht="34.950000000000003" customHeight="1">
      <c r="A78" s="11" t="s">
        <v>77</v>
      </c>
      <c r="B78" s="301" t="s">
        <v>200</v>
      </c>
      <c r="C78" s="9"/>
    </row>
    <row r="79" spans="1:3" ht="39" customHeight="1">
      <c r="A79" s="11" t="s">
        <v>79</v>
      </c>
      <c r="B79" s="301" t="s">
        <v>202</v>
      </c>
      <c r="C79" s="9"/>
    </row>
    <row r="80" spans="1:3" ht="15.75" customHeight="1">
      <c r="A80" s="22" t="s">
        <v>52</v>
      </c>
      <c r="B80" s="14"/>
      <c r="C80" s="14"/>
    </row>
    <row r="81" spans="1:3" ht="29.25" customHeight="1">
      <c r="A81" s="11" t="s">
        <v>82</v>
      </c>
      <c r="B81" s="14"/>
      <c r="C81" s="14"/>
    </row>
    <row r="82" spans="1:3" ht="7.5" customHeight="1">
      <c r="A82" s="11"/>
      <c r="B82" s="21"/>
      <c r="C82" s="21"/>
    </row>
    <row r="83" spans="1:3" ht="15.6">
      <c r="A83" s="5" t="s">
        <v>83</v>
      </c>
      <c r="B83" s="6"/>
      <c r="C83" s="7" t="s">
        <v>2</v>
      </c>
    </row>
    <row r="84" spans="1:3" ht="28.8">
      <c r="A84" s="11" t="s">
        <v>84</v>
      </c>
      <c r="B84" s="9" t="s">
        <v>203</v>
      </c>
      <c r="C84" s="9" t="s">
        <v>204</v>
      </c>
    </row>
    <row r="85" spans="1:3" ht="28.8">
      <c r="A85" s="11" t="s">
        <v>86</v>
      </c>
      <c r="B85" s="9" t="s">
        <v>205</v>
      </c>
      <c r="C85" s="9" t="s">
        <v>204</v>
      </c>
    </row>
    <row r="86" spans="1:3" ht="28.8">
      <c r="A86" s="11" t="s">
        <v>87</v>
      </c>
      <c r="B86" s="9" t="s">
        <v>206</v>
      </c>
      <c r="C86" s="9"/>
    </row>
    <row r="87" spans="1:3">
      <c r="A87" s="11" t="s">
        <v>89</v>
      </c>
      <c r="B87" s="302" t="s">
        <v>207</v>
      </c>
      <c r="C87" s="9"/>
    </row>
    <row r="88" spans="1:3" ht="211.5" customHeight="1">
      <c r="A88" s="18" t="s">
        <v>90</v>
      </c>
      <c r="B88" s="302" t="s">
        <v>208</v>
      </c>
      <c r="C88" s="9" t="s">
        <v>209</v>
      </c>
    </row>
    <row r="89" spans="1:3" ht="15.75" customHeight="1">
      <c r="A89" s="18" t="s">
        <v>92</v>
      </c>
      <c r="B89" s="9" t="s">
        <v>210</v>
      </c>
      <c r="C89" s="9"/>
    </row>
    <row r="90" spans="1:3" ht="7.5" customHeight="1">
      <c r="A90" s="11"/>
      <c r="B90" s="21"/>
      <c r="C90" s="21"/>
    </row>
    <row r="91" spans="1:3" ht="15.6">
      <c r="A91" s="5" t="s">
        <v>93</v>
      </c>
      <c r="B91" s="6"/>
      <c r="C91" s="7" t="s">
        <v>2</v>
      </c>
    </row>
    <row r="92" spans="1:3" ht="132" customHeight="1">
      <c r="A92" s="11" t="s">
        <v>94</v>
      </c>
      <c r="B92" s="9" t="s">
        <v>211</v>
      </c>
      <c r="C92" s="9"/>
    </row>
  </sheetData>
  <dataValidations count="4">
    <dataValidation type="list" allowBlank="1" showInputMessage="1" showErrorMessage="1" sqref="B39" xr:uid="{18498C13-B27D-44C2-96FB-0611EB097144}">
      <formula1>"Please select, Simple random, Stratified random, Other (please specify)"</formula1>
    </dataValidation>
    <dataValidation type="list" allowBlank="1" showInputMessage="1" showErrorMessage="1" sqref="B5" xr:uid="{ABC86BC5-AC0B-469C-9A26-D1132CE0AC85}">
      <formula1>"Please select, Roadside observations by researchers, Automated measurements, Self-reported behaviour, Observations/measurements by the police, Analysis of video images, Analysis of existing databases, Other (please specify)"</formula1>
    </dataValidation>
    <dataValidation type="list" allowBlank="1" showInputMessage="1" showErrorMessage="1" sqref="B38" xr:uid="{56F29819-8963-4725-A001-688756B27CDB}">
      <formula1>"Please select, Vehicle, Driver, Rider, Passenger, Driver and Passenger, Rider and Passenger, Other (please specify)"</formula1>
    </dataValidation>
    <dataValidation type="list" allowBlank="1" showInputMessage="1" showErrorMessage="1" sqref="B75" xr:uid="{5ECC3DAB-3C91-41CA-AABE-F16089E93A51}">
      <formula1>"National mobility survey, Automatic traffic measuring points, Traffic counts during measurements, Other (please specify)"</formula1>
    </dataValidation>
  </dataValidation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FFC86-4E99-4B3A-BB67-550F20C051D5}">
  <dimension ref="A1"/>
  <sheetViews>
    <sheetView workbookViewId="0"/>
  </sheetViews>
  <sheetFormatPr defaultRowHeight="14.4"/>
  <sheetData/>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7C89A-93D2-4DB6-A4EC-AC848A320291}">
  <dimension ref="A2:U185"/>
  <sheetViews>
    <sheetView workbookViewId="0">
      <selection activeCell="A9" sqref="A9"/>
    </sheetView>
  </sheetViews>
  <sheetFormatPr defaultColWidth="9.109375" defaultRowHeight="14.4"/>
  <cols>
    <col min="1" max="1" width="80.88671875" style="24" customWidth="1"/>
    <col min="2" max="2" width="45.6640625" style="4" customWidth="1"/>
    <col min="3" max="3" width="34.88671875" style="398" customWidth="1"/>
    <col min="4" max="4" width="45.6640625" style="4" customWidth="1"/>
    <col min="5" max="5" width="24.6640625" style="4" customWidth="1"/>
    <col min="6" max="6" width="45.6640625" style="4" customWidth="1"/>
    <col min="7" max="7" width="11.6640625" style="4" customWidth="1"/>
    <col min="8" max="8" width="45.6640625" style="4" customWidth="1"/>
    <col min="9" max="9" width="11.6640625" style="4" customWidth="1"/>
    <col min="10" max="10" width="45.6640625" style="4" customWidth="1"/>
    <col min="11" max="11" width="11.6640625" style="4" customWidth="1"/>
    <col min="12" max="12" width="45.6640625" style="4" customWidth="1"/>
    <col min="13" max="13" width="11.6640625" style="4" customWidth="1"/>
    <col min="14" max="14" width="45.6640625" style="4" customWidth="1"/>
    <col min="15" max="15" width="11.88671875" style="4" customWidth="1"/>
    <col min="16" max="16" width="45.6640625" style="4" customWidth="1"/>
    <col min="17" max="17" width="11.6640625" style="4" customWidth="1"/>
    <col min="18" max="18" width="9.109375" style="4"/>
    <col min="19" max="19" width="80.88671875" style="24" bestFit="1" customWidth="1"/>
    <col min="20" max="20" width="47.33203125" style="4" customWidth="1"/>
    <col min="21" max="21" width="19.44140625" style="4" customWidth="1"/>
    <col min="22" max="16384" width="9.109375" style="4"/>
  </cols>
  <sheetData>
    <row r="2" spans="1:21" ht="20.399999999999999">
      <c r="A2" s="1"/>
      <c r="B2" s="2" t="s">
        <v>0</v>
      </c>
      <c r="C2" s="877"/>
      <c r="D2" s="2" t="s">
        <v>411</v>
      </c>
      <c r="E2" s="3"/>
      <c r="F2" s="2" t="s">
        <v>412</v>
      </c>
      <c r="G2" s="3"/>
      <c r="H2" s="2" t="s">
        <v>413</v>
      </c>
      <c r="I2" s="3"/>
      <c r="J2" s="2" t="s">
        <v>414</v>
      </c>
      <c r="K2" s="3"/>
      <c r="L2" s="2" t="s">
        <v>415</v>
      </c>
      <c r="M2" s="3"/>
      <c r="N2" s="2" t="s">
        <v>416</v>
      </c>
      <c r="O2" s="2"/>
      <c r="P2" s="2" t="s">
        <v>417</v>
      </c>
      <c r="Q2" s="3"/>
      <c r="S2" s="1"/>
      <c r="T2" s="2" t="s">
        <v>418</v>
      </c>
      <c r="U2" s="3"/>
    </row>
    <row r="3" spans="1:21" ht="15.6">
      <c r="A3" s="5" t="s">
        <v>1</v>
      </c>
      <c r="B3" s="6"/>
      <c r="C3" s="878" t="s">
        <v>2</v>
      </c>
      <c r="D3" s="6"/>
      <c r="E3" s="7" t="s">
        <v>2</v>
      </c>
      <c r="F3" s="6"/>
      <c r="G3" s="7" t="s">
        <v>2</v>
      </c>
      <c r="H3" s="6"/>
      <c r="I3" s="7" t="s">
        <v>2</v>
      </c>
      <c r="J3" s="6"/>
      <c r="K3" s="7" t="s">
        <v>2</v>
      </c>
      <c r="L3" s="6"/>
      <c r="M3" s="7" t="s">
        <v>2</v>
      </c>
      <c r="N3" s="7"/>
      <c r="O3" s="7" t="s">
        <v>2</v>
      </c>
      <c r="P3" s="6"/>
      <c r="Q3" s="7" t="s">
        <v>2</v>
      </c>
      <c r="S3" s="5" t="s">
        <v>1</v>
      </c>
      <c r="T3" s="6"/>
      <c r="U3" s="7" t="s">
        <v>2</v>
      </c>
    </row>
    <row r="4" spans="1:21" ht="51" customHeight="1">
      <c r="A4" s="8" t="s">
        <v>3</v>
      </c>
      <c r="B4" s="9" t="s">
        <v>4</v>
      </c>
      <c r="C4" s="10"/>
      <c r="D4" s="10" t="s">
        <v>751</v>
      </c>
      <c r="E4" s="10" t="s">
        <v>752</v>
      </c>
      <c r="F4" s="10"/>
      <c r="G4" s="10"/>
      <c r="H4" s="10" t="s">
        <v>753</v>
      </c>
      <c r="I4" s="10"/>
      <c r="J4" s="10" t="s">
        <v>754</v>
      </c>
      <c r="K4" s="10"/>
      <c r="L4" s="10"/>
      <c r="M4" s="10"/>
      <c r="N4" s="10"/>
      <c r="O4" s="10"/>
      <c r="P4" s="10"/>
      <c r="Q4" s="10"/>
      <c r="S4" s="8" t="s">
        <v>3</v>
      </c>
      <c r="T4" s="9" t="s">
        <v>4</v>
      </c>
      <c r="U4" s="10"/>
    </row>
    <row r="5" spans="1:21" ht="20.25" customHeight="1">
      <c r="A5" s="11" t="s">
        <v>5</v>
      </c>
      <c r="B5" s="9" t="s">
        <v>6</v>
      </c>
      <c r="C5" s="9"/>
      <c r="D5" s="9" t="s">
        <v>172</v>
      </c>
      <c r="E5" s="9"/>
      <c r="F5" s="9" t="s">
        <v>419</v>
      </c>
      <c r="G5" s="9"/>
      <c r="H5" s="9" t="s">
        <v>172</v>
      </c>
      <c r="I5" s="9"/>
      <c r="J5" s="9" t="s">
        <v>419</v>
      </c>
      <c r="K5" s="9"/>
      <c r="L5" s="9" t="s">
        <v>419</v>
      </c>
      <c r="M5" s="9"/>
      <c r="N5" s="9" t="s">
        <v>419</v>
      </c>
      <c r="O5" s="9"/>
      <c r="P5" s="9" t="s">
        <v>419</v>
      </c>
      <c r="Q5" s="9"/>
      <c r="S5" s="11" t="s">
        <v>5</v>
      </c>
      <c r="T5" s="9" t="s">
        <v>172</v>
      </c>
      <c r="U5" s="9"/>
    </row>
    <row r="6" spans="1:21" ht="20.25" customHeight="1">
      <c r="A6" s="11" t="s">
        <v>8</v>
      </c>
      <c r="B6" s="12"/>
      <c r="C6" s="12"/>
      <c r="D6" s="12"/>
      <c r="E6" s="12"/>
      <c r="F6" s="12"/>
      <c r="G6" s="12"/>
      <c r="H6" s="12"/>
      <c r="I6" s="12"/>
      <c r="J6" s="12"/>
      <c r="K6" s="12"/>
      <c r="L6" s="12"/>
      <c r="M6" s="12"/>
      <c r="N6" s="13" t="s">
        <v>419</v>
      </c>
      <c r="O6" s="9"/>
      <c r="P6" s="12"/>
      <c r="Q6" s="12"/>
      <c r="S6" s="11" t="s">
        <v>8</v>
      </c>
      <c r="T6" s="14"/>
      <c r="U6" s="14"/>
    </row>
    <row r="7" spans="1:21" ht="15.6">
      <c r="A7" s="15" t="s">
        <v>9</v>
      </c>
      <c r="B7" s="16"/>
      <c r="C7" s="12"/>
      <c r="D7" s="12"/>
      <c r="E7" s="12"/>
      <c r="F7" s="12"/>
      <c r="G7" s="12"/>
      <c r="H7" s="12"/>
      <c r="I7" s="12"/>
      <c r="J7" s="12"/>
      <c r="K7" s="12"/>
      <c r="L7" s="12"/>
      <c r="M7" s="12"/>
      <c r="N7" s="12"/>
      <c r="O7" s="12"/>
      <c r="P7" s="12"/>
      <c r="Q7" s="12"/>
      <c r="S7" s="15" t="s">
        <v>9</v>
      </c>
      <c r="T7" s="525"/>
      <c r="U7" s="14"/>
    </row>
    <row r="8" spans="1:21" ht="72">
      <c r="A8" s="17" t="s">
        <v>10</v>
      </c>
      <c r="B8" s="9" t="s">
        <v>755</v>
      </c>
      <c r="C8" s="9"/>
      <c r="D8" s="9"/>
      <c r="E8" s="9" t="s">
        <v>756</v>
      </c>
      <c r="F8" s="9"/>
      <c r="G8" s="9"/>
      <c r="H8" s="9" t="s">
        <v>757</v>
      </c>
      <c r="I8" s="9"/>
      <c r="J8" s="9"/>
      <c r="K8" s="9"/>
      <c r="L8" s="9"/>
      <c r="M8" s="9"/>
      <c r="N8" s="9"/>
      <c r="O8" s="9"/>
      <c r="P8" s="9"/>
      <c r="Q8" s="9"/>
      <c r="S8" s="17" t="s">
        <v>10</v>
      </c>
      <c r="T8" s="9" t="s">
        <v>11</v>
      </c>
      <c r="U8" s="9"/>
    </row>
    <row r="9" spans="1:21" ht="86.4">
      <c r="A9" s="17" t="s">
        <v>12</v>
      </c>
      <c r="B9" s="9" t="s">
        <v>758</v>
      </c>
      <c r="C9" s="9"/>
      <c r="D9" s="9"/>
      <c r="E9" s="9" t="s">
        <v>756</v>
      </c>
      <c r="F9" s="9"/>
      <c r="G9" s="9"/>
      <c r="H9" s="9" t="s">
        <v>16</v>
      </c>
      <c r="I9" s="9"/>
      <c r="J9" s="9"/>
      <c r="K9" s="9"/>
      <c r="L9" s="9"/>
      <c r="M9" s="9"/>
      <c r="N9" s="9"/>
      <c r="O9" s="9"/>
      <c r="P9" s="9"/>
      <c r="Q9" s="9"/>
      <c r="S9" s="17" t="s">
        <v>12</v>
      </c>
      <c r="T9" s="9" t="s">
        <v>13</v>
      </c>
      <c r="U9" s="9"/>
    </row>
    <row r="10" spans="1:21" ht="131.25" customHeight="1">
      <c r="A10" s="17" t="s">
        <v>14</v>
      </c>
      <c r="B10" s="9" t="s">
        <v>15</v>
      </c>
      <c r="C10" s="9"/>
      <c r="D10" s="9"/>
      <c r="E10" s="9" t="s">
        <v>756</v>
      </c>
      <c r="F10" s="9"/>
      <c r="G10" s="9"/>
      <c r="H10" s="9" t="s">
        <v>16</v>
      </c>
      <c r="I10" s="9"/>
      <c r="J10" s="9"/>
      <c r="K10" s="9"/>
      <c r="L10" s="9"/>
      <c r="M10" s="9"/>
      <c r="N10" s="9"/>
      <c r="O10" s="9"/>
      <c r="P10" s="9"/>
      <c r="Q10" s="9"/>
      <c r="S10" s="17" t="s">
        <v>14</v>
      </c>
      <c r="T10" s="9" t="s">
        <v>15</v>
      </c>
      <c r="U10" s="9"/>
    </row>
    <row r="11" spans="1:21" ht="15.75" customHeight="1">
      <c r="A11" s="15" t="s">
        <v>17</v>
      </c>
      <c r="B11" s="14"/>
      <c r="C11" s="14"/>
      <c r="D11" s="12"/>
      <c r="E11" s="12"/>
      <c r="F11" s="12"/>
      <c r="G11" s="12"/>
      <c r="H11" s="12"/>
      <c r="I11" s="12"/>
      <c r="J11" s="12"/>
      <c r="K11" s="12"/>
      <c r="L11" s="12"/>
      <c r="M11" s="12"/>
      <c r="N11" s="12"/>
      <c r="O11" s="12"/>
      <c r="P11" s="12"/>
      <c r="Q11" s="12"/>
      <c r="S11" s="15" t="s">
        <v>17</v>
      </c>
      <c r="T11" s="14"/>
      <c r="U11" s="14"/>
    </row>
    <row r="12" spans="1:21" ht="68.55" customHeight="1">
      <c r="A12" s="17" t="s">
        <v>18</v>
      </c>
      <c r="B12" s="10" t="s">
        <v>759</v>
      </c>
      <c r="C12" s="9" t="s">
        <v>760</v>
      </c>
      <c r="D12" s="9" t="s">
        <v>761</v>
      </c>
      <c r="E12" s="9"/>
      <c r="F12" s="9"/>
      <c r="G12" s="9"/>
      <c r="H12" s="9" t="s">
        <v>762</v>
      </c>
      <c r="I12" s="9"/>
      <c r="J12" s="9"/>
      <c r="K12" s="9"/>
      <c r="L12" s="9"/>
      <c r="M12" s="9"/>
      <c r="N12" s="9"/>
      <c r="O12" s="9"/>
      <c r="P12" s="9"/>
      <c r="Q12" s="9"/>
      <c r="S12" s="17" t="s">
        <v>18</v>
      </c>
      <c r="T12" s="10" t="s">
        <v>20</v>
      </c>
      <c r="U12" s="9"/>
    </row>
    <row r="13" spans="1:21" ht="15.75" customHeight="1">
      <c r="A13" s="17" t="s">
        <v>21</v>
      </c>
      <c r="B13" s="10" t="s">
        <v>20</v>
      </c>
      <c r="C13" s="9"/>
      <c r="D13" s="9"/>
      <c r="E13" s="9"/>
      <c r="F13" s="9"/>
      <c r="G13" s="9"/>
      <c r="H13" s="9"/>
      <c r="I13" s="9"/>
      <c r="J13" s="9"/>
      <c r="K13" s="9"/>
      <c r="L13" s="9"/>
      <c r="M13" s="9"/>
      <c r="N13" s="9"/>
      <c r="O13" s="9"/>
      <c r="P13" s="9"/>
      <c r="Q13" s="9"/>
      <c r="S13" s="17" t="s">
        <v>21</v>
      </c>
      <c r="T13" s="10" t="s">
        <v>20</v>
      </c>
      <c r="U13" s="9"/>
    </row>
    <row r="14" spans="1:21" ht="15.75" customHeight="1">
      <c r="A14" s="17" t="s">
        <v>23</v>
      </c>
      <c r="B14" s="10" t="s">
        <v>20</v>
      </c>
      <c r="C14" s="9"/>
      <c r="D14" s="9"/>
      <c r="E14" s="9"/>
      <c r="F14" s="9"/>
      <c r="G14" s="9"/>
      <c r="H14" s="9"/>
      <c r="I14" s="9"/>
      <c r="J14" s="9"/>
      <c r="K14" s="9"/>
      <c r="L14" s="9"/>
      <c r="M14" s="9"/>
      <c r="N14" s="9"/>
      <c r="O14" s="9"/>
      <c r="P14" s="9"/>
      <c r="Q14" s="9"/>
      <c r="S14" s="17" t="s">
        <v>23</v>
      </c>
      <c r="T14" s="10" t="s">
        <v>20</v>
      </c>
      <c r="U14" s="9"/>
    </row>
    <row r="15" spans="1:21" ht="15.75" customHeight="1">
      <c r="A15" s="17" t="s">
        <v>25</v>
      </c>
      <c r="B15" s="10" t="s">
        <v>20</v>
      </c>
      <c r="C15" s="9"/>
      <c r="D15" s="9"/>
      <c r="E15" s="9"/>
      <c r="F15" s="9"/>
      <c r="G15" s="9"/>
      <c r="H15" s="9"/>
      <c r="I15" s="9"/>
      <c r="J15" s="9"/>
      <c r="K15" s="9"/>
      <c r="L15" s="9"/>
      <c r="M15" s="9"/>
      <c r="N15" s="9"/>
      <c r="O15" s="9"/>
      <c r="P15" s="9"/>
      <c r="Q15" s="9"/>
      <c r="S15" s="17" t="s">
        <v>25</v>
      </c>
      <c r="T15" s="10" t="s">
        <v>20</v>
      </c>
      <c r="U15" s="9"/>
    </row>
    <row r="16" spans="1:21" ht="15.75" customHeight="1">
      <c r="A16" s="17" t="s">
        <v>27</v>
      </c>
      <c r="B16" s="10" t="s">
        <v>20</v>
      </c>
      <c r="C16" s="9"/>
      <c r="D16" s="9"/>
      <c r="E16" s="9"/>
      <c r="F16" s="9"/>
      <c r="G16" s="9"/>
      <c r="H16" s="9"/>
      <c r="I16" s="9"/>
      <c r="J16" s="9"/>
      <c r="K16" s="9"/>
      <c r="L16" s="9"/>
      <c r="M16" s="9"/>
      <c r="N16" s="9"/>
      <c r="O16" s="9"/>
      <c r="P16" s="9"/>
      <c r="Q16" s="9"/>
      <c r="S16" s="17" t="s">
        <v>27</v>
      </c>
      <c r="T16" s="10" t="s">
        <v>20</v>
      </c>
      <c r="U16" s="9"/>
    </row>
    <row r="17" spans="1:21" ht="15.75" customHeight="1">
      <c r="A17" s="17" t="s">
        <v>28</v>
      </c>
      <c r="B17" s="10" t="s">
        <v>20</v>
      </c>
      <c r="C17" s="9"/>
      <c r="D17" s="9"/>
      <c r="E17" s="9"/>
      <c r="F17" s="9"/>
      <c r="G17" s="9"/>
      <c r="H17" s="9"/>
      <c r="I17" s="9"/>
      <c r="J17" s="9"/>
      <c r="K17" s="9"/>
      <c r="L17" s="9"/>
      <c r="M17" s="9"/>
      <c r="N17" s="9"/>
      <c r="O17" s="9"/>
      <c r="P17" s="9"/>
      <c r="Q17" s="9"/>
      <c r="S17" s="17" t="s">
        <v>28</v>
      </c>
      <c r="T17" s="10" t="s">
        <v>20</v>
      </c>
      <c r="U17" s="9"/>
    </row>
    <row r="18" spans="1:21" ht="28.8">
      <c r="A18" s="18" t="s">
        <v>29</v>
      </c>
      <c r="B18" s="14"/>
      <c r="C18" s="14"/>
      <c r="D18" s="12"/>
      <c r="E18" s="12"/>
      <c r="F18" s="12"/>
      <c r="G18" s="12"/>
      <c r="H18" s="9" t="s">
        <v>763</v>
      </c>
      <c r="I18" s="9"/>
      <c r="J18" s="12"/>
      <c r="K18" s="12"/>
      <c r="L18" s="12"/>
      <c r="M18" s="12"/>
      <c r="N18" s="12"/>
      <c r="O18" s="12"/>
      <c r="P18" s="12"/>
      <c r="Q18" s="12"/>
      <c r="S18" s="18" t="s">
        <v>29</v>
      </c>
      <c r="T18" s="14"/>
      <c r="U18" s="14"/>
    </row>
    <row r="19" spans="1:21" ht="72">
      <c r="A19" s="13" t="s">
        <v>30</v>
      </c>
      <c r="B19" s="14"/>
      <c r="C19" s="9" t="s">
        <v>422</v>
      </c>
      <c r="D19" s="12"/>
      <c r="E19" s="12"/>
      <c r="F19" s="12"/>
      <c r="G19" s="12"/>
      <c r="H19" s="12"/>
      <c r="I19" s="12"/>
      <c r="J19" s="12"/>
      <c r="K19" s="12"/>
      <c r="L19" s="12"/>
      <c r="M19" s="12"/>
      <c r="N19" s="12"/>
      <c r="O19" s="12"/>
      <c r="P19" s="12"/>
      <c r="Q19" s="12"/>
      <c r="S19" s="13" t="s">
        <v>30</v>
      </c>
      <c r="T19" s="14"/>
      <c r="U19" s="9" t="s">
        <v>422</v>
      </c>
    </row>
    <row r="20" spans="1:21" ht="43.2">
      <c r="A20" s="18" t="s">
        <v>14</v>
      </c>
      <c r="B20" s="9"/>
      <c r="C20" s="9" t="s">
        <v>764</v>
      </c>
      <c r="D20" s="12"/>
      <c r="E20" s="12"/>
      <c r="F20" s="12"/>
      <c r="G20" s="12"/>
      <c r="H20" s="12"/>
      <c r="I20" s="12"/>
      <c r="J20" s="12"/>
      <c r="K20" s="12"/>
      <c r="L20" s="12"/>
      <c r="M20" s="12"/>
      <c r="N20" s="12"/>
      <c r="O20" s="12"/>
      <c r="P20" s="12"/>
      <c r="Q20" s="12"/>
      <c r="S20" s="18" t="s">
        <v>14</v>
      </c>
      <c r="T20" s="9"/>
      <c r="U20" s="9"/>
    </row>
    <row r="21" spans="1:21">
      <c r="A21" s="20" t="s">
        <v>31</v>
      </c>
      <c r="B21" s="9" t="s">
        <v>765</v>
      </c>
      <c r="C21" s="9"/>
      <c r="D21" s="12"/>
      <c r="E21" s="12"/>
      <c r="F21" s="12"/>
      <c r="G21" s="12"/>
      <c r="H21" s="12"/>
      <c r="I21" s="12"/>
      <c r="J21" s="12"/>
      <c r="K21" s="12"/>
      <c r="L21" s="12"/>
      <c r="M21" s="12"/>
      <c r="N21" s="12"/>
      <c r="O21" s="12"/>
      <c r="P21" s="12"/>
      <c r="Q21" s="12"/>
      <c r="S21" s="20" t="s">
        <v>31</v>
      </c>
      <c r="T21" s="9">
        <v>100</v>
      </c>
      <c r="U21" s="9"/>
    </row>
    <row r="22" spans="1:21">
      <c r="A22" s="20" t="s">
        <v>32</v>
      </c>
      <c r="B22" s="9">
        <v>90</v>
      </c>
      <c r="C22" s="9"/>
      <c r="D22" s="12"/>
      <c r="E22" s="12"/>
      <c r="F22" s="12"/>
      <c r="G22" s="12"/>
      <c r="H22" s="12"/>
      <c r="I22" s="12"/>
      <c r="J22" s="12"/>
      <c r="K22" s="12"/>
      <c r="L22" s="12"/>
      <c r="M22" s="12"/>
      <c r="N22" s="12"/>
      <c r="O22" s="12"/>
      <c r="P22" s="12"/>
      <c r="Q22" s="12"/>
      <c r="S22" s="20" t="s">
        <v>32</v>
      </c>
      <c r="T22" s="9">
        <v>100</v>
      </c>
      <c r="U22" s="9"/>
    </row>
    <row r="23" spans="1:21">
      <c r="A23" s="20" t="s">
        <v>33</v>
      </c>
      <c r="B23" s="9" t="s">
        <v>766</v>
      </c>
      <c r="C23" s="9"/>
      <c r="D23" s="12"/>
      <c r="E23" s="12"/>
      <c r="F23" s="12"/>
      <c r="G23" s="12"/>
      <c r="H23" s="12"/>
      <c r="I23" s="12"/>
      <c r="J23" s="12"/>
      <c r="K23" s="12"/>
      <c r="L23" s="12"/>
      <c r="M23" s="12"/>
      <c r="N23" s="12"/>
      <c r="O23" s="12"/>
      <c r="P23" s="12"/>
      <c r="Q23" s="12"/>
      <c r="S23" s="20" t="s">
        <v>33</v>
      </c>
      <c r="T23" s="9">
        <v>100</v>
      </c>
      <c r="U23" s="9"/>
    </row>
    <row r="24" spans="1:21">
      <c r="A24" s="20" t="s">
        <v>34</v>
      </c>
      <c r="B24" s="526" t="s">
        <v>767</v>
      </c>
      <c r="C24" s="9"/>
      <c r="D24" s="12"/>
      <c r="E24" s="12"/>
      <c r="F24" s="12"/>
      <c r="G24" s="12"/>
      <c r="H24" s="12"/>
      <c r="I24" s="12"/>
      <c r="J24" s="12"/>
      <c r="K24" s="12"/>
      <c r="L24" s="12"/>
      <c r="M24" s="12"/>
      <c r="N24" s="12"/>
      <c r="O24" s="12"/>
      <c r="P24" s="12"/>
      <c r="Q24" s="12"/>
      <c r="S24" s="20" t="s">
        <v>34</v>
      </c>
      <c r="T24" s="526" t="s">
        <v>20</v>
      </c>
      <c r="U24" s="9"/>
    </row>
    <row r="25" spans="1:21">
      <c r="A25" s="18" t="s">
        <v>12</v>
      </c>
      <c r="B25" s="9"/>
      <c r="C25" s="9"/>
      <c r="D25" s="12"/>
      <c r="E25" s="12"/>
      <c r="F25" s="12"/>
      <c r="G25" s="12"/>
      <c r="H25" s="12"/>
      <c r="I25" s="12"/>
      <c r="J25" s="12"/>
      <c r="K25" s="12"/>
      <c r="L25" s="12"/>
      <c r="M25" s="12"/>
      <c r="N25" s="12"/>
      <c r="O25" s="12"/>
      <c r="P25" s="12"/>
      <c r="Q25" s="12"/>
      <c r="S25" s="18" t="s">
        <v>12</v>
      </c>
      <c r="T25" s="9"/>
      <c r="U25" s="9"/>
    </row>
    <row r="26" spans="1:21">
      <c r="A26" s="20" t="s">
        <v>31</v>
      </c>
      <c r="B26" s="9" t="s">
        <v>768</v>
      </c>
      <c r="C26" s="9"/>
      <c r="D26" s="12"/>
      <c r="E26" s="12"/>
      <c r="F26" s="12"/>
      <c r="G26" s="12"/>
      <c r="H26" s="12"/>
      <c r="I26" s="12"/>
      <c r="J26" s="12"/>
      <c r="K26" s="12"/>
      <c r="L26" s="12"/>
      <c r="M26" s="12"/>
      <c r="N26" s="12"/>
      <c r="O26" s="12"/>
      <c r="P26" s="12"/>
      <c r="Q26" s="12"/>
      <c r="S26" s="20" t="s">
        <v>31</v>
      </c>
      <c r="T26" s="9">
        <v>70</v>
      </c>
      <c r="U26" s="9"/>
    </row>
    <row r="27" spans="1:21" ht="28.8">
      <c r="A27" s="20" t="s">
        <v>32</v>
      </c>
      <c r="B27" s="9" t="s">
        <v>768</v>
      </c>
      <c r="C27" s="9" t="s">
        <v>769</v>
      </c>
      <c r="D27" s="12"/>
      <c r="E27" s="12"/>
      <c r="F27" s="12"/>
      <c r="G27" s="12"/>
      <c r="H27" s="12"/>
      <c r="I27" s="12"/>
      <c r="J27" s="12"/>
      <c r="K27" s="12"/>
      <c r="L27" s="12"/>
      <c r="M27" s="12"/>
      <c r="N27" s="12"/>
      <c r="O27" s="12"/>
      <c r="P27" s="12"/>
      <c r="Q27" s="12"/>
      <c r="S27" s="20" t="s">
        <v>32</v>
      </c>
      <c r="T27" s="9">
        <v>70</v>
      </c>
      <c r="U27" s="9"/>
    </row>
    <row r="28" spans="1:21">
      <c r="A28" s="20" t="s">
        <v>33</v>
      </c>
      <c r="B28" s="9" t="s">
        <v>770</v>
      </c>
      <c r="C28" s="9"/>
      <c r="D28" s="12"/>
      <c r="E28" s="12"/>
      <c r="F28" s="12"/>
      <c r="G28" s="12"/>
      <c r="H28" s="12"/>
      <c r="I28" s="12"/>
      <c r="J28" s="12"/>
      <c r="K28" s="12"/>
      <c r="L28" s="12"/>
      <c r="M28" s="12"/>
      <c r="N28" s="12"/>
      <c r="O28" s="12"/>
      <c r="P28" s="12"/>
      <c r="Q28" s="12"/>
      <c r="S28" s="20" t="s">
        <v>33</v>
      </c>
      <c r="T28" s="9">
        <v>70</v>
      </c>
      <c r="U28" s="9"/>
    </row>
    <row r="29" spans="1:21">
      <c r="A29" s="20" t="s">
        <v>34</v>
      </c>
      <c r="B29" s="9" t="s">
        <v>768</v>
      </c>
      <c r="C29" s="9"/>
      <c r="D29" s="12"/>
      <c r="E29" s="12"/>
      <c r="F29" s="12"/>
      <c r="G29" s="12"/>
      <c r="H29" s="12"/>
      <c r="I29" s="12"/>
      <c r="J29" s="12"/>
      <c r="K29" s="12"/>
      <c r="L29" s="12"/>
      <c r="M29" s="12"/>
      <c r="N29" s="12"/>
      <c r="O29" s="12"/>
      <c r="P29" s="12"/>
      <c r="Q29" s="12"/>
      <c r="S29" s="20" t="s">
        <v>34</v>
      </c>
      <c r="T29" s="526" t="s">
        <v>20</v>
      </c>
      <c r="U29" s="9"/>
    </row>
    <row r="30" spans="1:21">
      <c r="A30" s="18" t="s">
        <v>10</v>
      </c>
      <c r="B30" s="9"/>
      <c r="C30" s="9"/>
      <c r="D30" s="12"/>
      <c r="E30" s="12"/>
      <c r="F30" s="12"/>
      <c r="G30" s="12"/>
      <c r="H30" s="12"/>
      <c r="I30" s="12"/>
      <c r="J30" s="12"/>
      <c r="K30" s="12"/>
      <c r="L30" s="12"/>
      <c r="M30" s="12"/>
      <c r="N30" s="12"/>
      <c r="O30" s="12"/>
      <c r="P30" s="12"/>
      <c r="Q30" s="12"/>
      <c r="S30" s="18" t="s">
        <v>10</v>
      </c>
      <c r="T30" s="9"/>
      <c r="U30" s="9"/>
    </row>
    <row r="31" spans="1:21">
      <c r="A31" s="20" t="s">
        <v>31</v>
      </c>
      <c r="B31" s="9" t="s">
        <v>771</v>
      </c>
      <c r="C31" s="9"/>
      <c r="D31" s="12"/>
      <c r="E31" s="12"/>
      <c r="F31" s="12"/>
      <c r="G31" s="12"/>
      <c r="H31" s="12"/>
      <c r="I31" s="12"/>
      <c r="J31" s="12"/>
      <c r="K31" s="12"/>
      <c r="L31" s="12"/>
      <c r="M31" s="12"/>
      <c r="N31" s="12"/>
      <c r="O31" s="12"/>
      <c r="P31" s="12"/>
      <c r="Q31" s="12"/>
      <c r="S31" s="20" t="s">
        <v>31</v>
      </c>
      <c r="T31" s="9">
        <v>50</v>
      </c>
      <c r="U31" s="9"/>
    </row>
    <row r="32" spans="1:21">
      <c r="A32" s="20" t="s">
        <v>32</v>
      </c>
      <c r="B32" s="9" t="s">
        <v>771</v>
      </c>
      <c r="C32" s="9"/>
      <c r="D32" s="12"/>
      <c r="E32" s="12"/>
      <c r="F32" s="12"/>
      <c r="G32" s="12"/>
      <c r="H32" s="12"/>
      <c r="I32" s="12"/>
      <c r="J32" s="12"/>
      <c r="K32" s="12"/>
      <c r="L32" s="12"/>
      <c r="M32" s="12"/>
      <c r="N32" s="12"/>
      <c r="O32" s="12"/>
      <c r="P32" s="12"/>
      <c r="Q32" s="12"/>
      <c r="S32" s="20" t="s">
        <v>32</v>
      </c>
      <c r="T32" s="9">
        <v>50</v>
      </c>
      <c r="U32" s="9"/>
    </row>
    <row r="33" spans="1:21">
      <c r="A33" s="20" t="s">
        <v>33</v>
      </c>
      <c r="B33" s="9" t="s">
        <v>771</v>
      </c>
      <c r="C33" s="9"/>
      <c r="D33" s="12"/>
      <c r="E33" s="12"/>
      <c r="F33" s="12"/>
      <c r="G33" s="12"/>
      <c r="H33" s="12"/>
      <c r="I33" s="12"/>
      <c r="J33" s="12"/>
      <c r="K33" s="12"/>
      <c r="L33" s="12"/>
      <c r="M33" s="12"/>
      <c r="N33" s="12"/>
      <c r="O33" s="12"/>
      <c r="P33" s="12"/>
      <c r="Q33" s="12"/>
      <c r="S33" s="20" t="s">
        <v>33</v>
      </c>
      <c r="T33" s="9">
        <v>50</v>
      </c>
      <c r="U33" s="9"/>
    </row>
    <row r="34" spans="1:21">
      <c r="A34" s="20" t="s">
        <v>34</v>
      </c>
      <c r="B34" s="9" t="s">
        <v>771</v>
      </c>
      <c r="C34" s="9"/>
      <c r="D34" s="12"/>
      <c r="E34" s="12"/>
      <c r="F34" s="12"/>
      <c r="G34" s="12"/>
      <c r="H34" s="12"/>
      <c r="I34" s="12"/>
      <c r="J34" s="12"/>
      <c r="K34" s="12"/>
      <c r="L34" s="12"/>
      <c r="M34" s="12"/>
      <c r="N34" s="12"/>
      <c r="O34" s="12"/>
      <c r="P34" s="12"/>
      <c r="Q34" s="12"/>
      <c r="S34" s="20" t="s">
        <v>34</v>
      </c>
      <c r="T34" s="526" t="s">
        <v>20</v>
      </c>
      <c r="U34" s="9"/>
    </row>
    <row r="35" spans="1:21" ht="15.75" customHeight="1">
      <c r="A35" s="18" t="s">
        <v>35</v>
      </c>
      <c r="B35" s="14"/>
      <c r="C35" s="14"/>
      <c r="D35" s="12"/>
      <c r="E35" s="12"/>
      <c r="F35" s="12"/>
      <c r="G35" s="12"/>
      <c r="H35" s="12"/>
      <c r="I35" s="12"/>
      <c r="J35" s="12"/>
      <c r="K35" s="12"/>
      <c r="L35" s="12"/>
      <c r="M35" s="12"/>
      <c r="N35" s="9"/>
      <c r="O35" s="9"/>
      <c r="P35" s="12"/>
      <c r="Q35" s="12"/>
      <c r="S35" s="18" t="s">
        <v>35</v>
      </c>
      <c r="T35" s="14"/>
      <c r="U35" s="14"/>
    </row>
    <row r="36" spans="1:21" ht="7.5" customHeight="1">
      <c r="A36" s="11"/>
      <c r="B36" s="21"/>
      <c r="C36" s="9"/>
      <c r="D36" s="21"/>
      <c r="E36" s="21"/>
      <c r="F36" s="21"/>
      <c r="G36" s="21"/>
      <c r="H36" s="21"/>
      <c r="I36" s="21"/>
      <c r="J36" s="21"/>
      <c r="K36" s="21"/>
      <c r="L36" s="21"/>
      <c r="M36" s="21"/>
      <c r="N36" s="21"/>
      <c r="O36" s="21"/>
      <c r="P36" s="21"/>
      <c r="Q36" s="21"/>
      <c r="S36" s="11"/>
      <c r="T36" s="21"/>
      <c r="U36" s="21"/>
    </row>
    <row r="37" spans="1:21" ht="15.6">
      <c r="A37" s="5" t="s">
        <v>36</v>
      </c>
      <c r="B37" s="6"/>
      <c r="C37" s="878" t="s">
        <v>2</v>
      </c>
      <c r="D37" s="6"/>
      <c r="E37" s="7" t="s">
        <v>2</v>
      </c>
      <c r="F37" s="6"/>
      <c r="G37" s="7" t="s">
        <v>2</v>
      </c>
      <c r="H37" s="6"/>
      <c r="I37" s="7" t="s">
        <v>2</v>
      </c>
      <c r="J37" s="6"/>
      <c r="K37" s="7" t="s">
        <v>2</v>
      </c>
      <c r="L37" s="6"/>
      <c r="M37" s="7" t="s">
        <v>2</v>
      </c>
      <c r="N37" s="7"/>
      <c r="O37" s="7" t="s">
        <v>2</v>
      </c>
      <c r="P37" s="6"/>
      <c r="Q37" s="7" t="s">
        <v>2</v>
      </c>
      <c r="S37" s="5" t="s">
        <v>36</v>
      </c>
      <c r="T37" s="6"/>
      <c r="U37" s="7" t="s">
        <v>2</v>
      </c>
    </row>
    <row r="38" spans="1:21">
      <c r="A38" s="11" t="s">
        <v>37</v>
      </c>
      <c r="B38" s="21" t="s">
        <v>38</v>
      </c>
      <c r="C38" s="9"/>
      <c r="D38" s="21" t="s">
        <v>532</v>
      </c>
      <c r="E38" s="21"/>
      <c r="F38" s="21" t="s">
        <v>419</v>
      </c>
      <c r="G38" s="21"/>
      <c r="H38" s="21" t="s">
        <v>424</v>
      </c>
      <c r="I38" s="21"/>
      <c r="J38" s="21" t="s">
        <v>419</v>
      </c>
      <c r="K38" s="21"/>
      <c r="L38" s="21" t="s">
        <v>419</v>
      </c>
      <c r="M38" s="21"/>
      <c r="N38" s="21" t="s">
        <v>419</v>
      </c>
      <c r="O38" s="21"/>
      <c r="P38" s="21" t="s">
        <v>419</v>
      </c>
      <c r="Q38" s="21"/>
      <c r="S38" s="11" t="s">
        <v>37</v>
      </c>
      <c r="T38" s="21" t="s">
        <v>38</v>
      </c>
      <c r="U38" s="21"/>
    </row>
    <row r="39" spans="1:21" ht="331.2">
      <c r="A39" s="11" t="s">
        <v>39</v>
      </c>
      <c r="B39" s="21" t="s">
        <v>40</v>
      </c>
      <c r="C39" s="9"/>
      <c r="D39" s="21" t="s">
        <v>213</v>
      </c>
      <c r="E39" s="879" t="s">
        <v>772</v>
      </c>
      <c r="F39" s="21" t="s">
        <v>419</v>
      </c>
      <c r="G39" s="21"/>
      <c r="H39" s="21" t="s">
        <v>219</v>
      </c>
      <c r="I39" s="21"/>
      <c r="J39" s="21" t="s">
        <v>419</v>
      </c>
      <c r="K39" s="21"/>
      <c r="L39" s="21" t="s">
        <v>419</v>
      </c>
      <c r="M39" s="21"/>
      <c r="N39" s="12"/>
      <c r="O39" s="21"/>
      <c r="P39" s="21" t="s">
        <v>419</v>
      </c>
      <c r="Q39" s="21"/>
      <c r="S39" s="11" t="s">
        <v>39</v>
      </c>
      <c r="T39" s="21" t="s">
        <v>40</v>
      </c>
      <c r="U39" s="21"/>
    </row>
    <row r="40" spans="1:21">
      <c r="A40" s="8" t="s">
        <v>41</v>
      </c>
      <c r="B40" s="14"/>
      <c r="C40" s="14"/>
      <c r="D40" s="12"/>
      <c r="E40" s="12"/>
      <c r="F40" s="9"/>
      <c r="G40" s="9"/>
      <c r="H40" s="12"/>
      <c r="I40" s="12"/>
      <c r="J40" s="12"/>
      <c r="K40" s="12"/>
      <c r="L40" s="12"/>
      <c r="M40" s="12"/>
      <c r="N40" s="12"/>
      <c r="O40" s="12"/>
      <c r="P40" s="12"/>
      <c r="Q40" s="12"/>
      <c r="S40" s="8" t="s">
        <v>41</v>
      </c>
      <c r="T40" s="14"/>
      <c r="U40" s="14"/>
    </row>
    <row r="41" spans="1:21">
      <c r="A41" s="11" t="s">
        <v>42</v>
      </c>
      <c r="B41" s="9">
        <v>7548000</v>
      </c>
      <c r="C41" s="9"/>
      <c r="D41" s="831" t="s">
        <v>773</v>
      </c>
      <c r="E41" s="9"/>
      <c r="F41" s="9"/>
      <c r="G41" s="9"/>
      <c r="H41" s="527">
        <v>38067</v>
      </c>
      <c r="I41" s="9"/>
      <c r="J41" s="9"/>
      <c r="K41" s="9"/>
      <c r="L41" s="9"/>
      <c r="M41" s="9"/>
      <c r="N41" s="9"/>
      <c r="O41" s="9"/>
      <c r="P41" s="9"/>
      <c r="Q41" s="9"/>
      <c r="S41" s="11" t="s">
        <v>42</v>
      </c>
      <c r="T41" s="9">
        <v>105600</v>
      </c>
      <c r="U41" s="9"/>
    </row>
    <row r="42" spans="1:21">
      <c r="A42" s="11" t="s">
        <v>44</v>
      </c>
      <c r="B42" s="9" t="s">
        <v>774</v>
      </c>
      <c r="C42" s="9"/>
      <c r="D42" s="9" t="s">
        <v>775</v>
      </c>
      <c r="E42" s="9"/>
      <c r="F42" s="9"/>
      <c r="G42" s="9"/>
      <c r="H42" s="9" t="s">
        <v>16</v>
      </c>
      <c r="I42" s="9"/>
      <c r="J42" s="9"/>
      <c r="K42" s="9"/>
      <c r="L42" s="9"/>
      <c r="M42" s="9"/>
      <c r="N42" s="9"/>
      <c r="O42" s="9"/>
      <c r="P42" s="9"/>
      <c r="Q42" s="9"/>
      <c r="S42" s="11" t="s">
        <v>44</v>
      </c>
      <c r="T42" s="9" t="s">
        <v>425</v>
      </c>
      <c r="U42" s="9"/>
    </row>
    <row r="43" spans="1:21" ht="15.6">
      <c r="A43" s="15" t="s">
        <v>46</v>
      </c>
      <c r="B43" s="14"/>
      <c r="C43" s="14"/>
      <c r="D43" s="12"/>
      <c r="E43" s="12"/>
      <c r="F43" s="12"/>
      <c r="G43" s="12"/>
      <c r="H43" s="12"/>
      <c r="I43" s="12"/>
      <c r="J43" s="12"/>
      <c r="K43" s="12"/>
      <c r="L43" s="12"/>
      <c r="M43" s="12"/>
      <c r="N43" s="12"/>
      <c r="O43" s="12"/>
      <c r="P43" s="12"/>
      <c r="Q43" s="12"/>
      <c r="S43" s="15" t="s">
        <v>46</v>
      </c>
      <c r="T43" s="14"/>
      <c r="U43" s="14"/>
    </row>
    <row r="44" spans="1:21" ht="31.2">
      <c r="A44" s="17" t="s">
        <v>47</v>
      </c>
      <c r="B44" s="301" t="s">
        <v>776</v>
      </c>
      <c r="C44" s="9"/>
      <c r="D44" s="9" t="s">
        <v>775</v>
      </c>
      <c r="E44" s="9"/>
      <c r="F44" s="9"/>
      <c r="G44" s="9"/>
      <c r="H44" s="9" t="s">
        <v>16</v>
      </c>
      <c r="I44" s="9"/>
      <c r="J44" s="9"/>
      <c r="K44" s="9"/>
      <c r="L44" s="9"/>
      <c r="M44" s="9"/>
      <c r="N44" s="9"/>
      <c r="O44" s="9"/>
      <c r="P44" s="9"/>
      <c r="Q44" s="9"/>
      <c r="S44" s="17" t="s">
        <v>47</v>
      </c>
      <c r="T44" s="9" t="s">
        <v>426</v>
      </c>
      <c r="U44" s="9"/>
    </row>
    <row r="45" spans="1:21" ht="15.6">
      <c r="A45" s="17" t="s">
        <v>49</v>
      </c>
      <c r="B45" s="9" t="s">
        <v>20</v>
      </c>
      <c r="C45" s="9"/>
      <c r="D45" s="9" t="s">
        <v>775</v>
      </c>
      <c r="E45" s="9"/>
      <c r="F45" s="9"/>
      <c r="G45" s="9"/>
      <c r="H45" s="9" t="s">
        <v>16</v>
      </c>
      <c r="I45" s="9"/>
      <c r="J45" s="9"/>
      <c r="K45" s="9"/>
      <c r="L45" s="9"/>
      <c r="M45" s="9"/>
      <c r="N45" s="9"/>
      <c r="O45" s="9"/>
      <c r="P45" s="9"/>
      <c r="Q45" s="9"/>
      <c r="S45" s="17" t="s">
        <v>49</v>
      </c>
      <c r="T45" s="9" t="s">
        <v>20</v>
      </c>
      <c r="U45" s="9"/>
    </row>
    <row r="46" spans="1:21" ht="28.8">
      <c r="A46" s="17" t="s">
        <v>50</v>
      </c>
      <c r="B46" s="9" t="s">
        <v>777</v>
      </c>
      <c r="C46" s="9"/>
      <c r="D46" s="9" t="s">
        <v>775</v>
      </c>
      <c r="E46" s="9"/>
      <c r="F46" s="14"/>
      <c r="G46" s="9"/>
      <c r="H46" s="9" t="s">
        <v>16</v>
      </c>
      <c r="I46" s="9"/>
      <c r="J46" s="9"/>
      <c r="K46" s="9"/>
      <c r="L46" s="9"/>
      <c r="M46" s="9"/>
      <c r="N46" s="9"/>
      <c r="O46" s="9"/>
      <c r="P46" s="9"/>
      <c r="Q46" s="9"/>
      <c r="S46" s="17" t="s">
        <v>50</v>
      </c>
      <c r="T46" s="9" t="s">
        <v>427</v>
      </c>
      <c r="U46" s="9"/>
    </row>
    <row r="47" spans="1:21" ht="15.6">
      <c r="A47" s="22" t="s">
        <v>52</v>
      </c>
      <c r="B47" s="14"/>
      <c r="C47" s="14"/>
      <c r="D47" s="12"/>
      <c r="E47" s="12"/>
      <c r="F47" s="12"/>
      <c r="G47" s="12"/>
      <c r="H47" s="12"/>
      <c r="I47" s="12"/>
      <c r="J47" s="12"/>
      <c r="K47" s="12"/>
      <c r="L47" s="12"/>
      <c r="M47" s="12"/>
      <c r="N47" s="12"/>
      <c r="O47" s="12"/>
      <c r="P47" s="12"/>
      <c r="Q47" s="12"/>
      <c r="S47" s="22" t="s">
        <v>52</v>
      </c>
      <c r="T47" s="14"/>
      <c r="U47" s="14"/>
    </row>
    <row r="48" spans="1:21">
      <c r="A48" s="18" t="s">
        <v>53</v>
      </c>
      <c r="B48" s="14"/>
      <c r="C48" s="14"/>
      <c r="D48" s="14"/>
      <c r="E48" s="14"/>
      <c r="F48" s="14"/>
      <c r="G48" s="14"/>
      <c r="H48" s="14"/>
      <c r="I48" s="14"/>
      <c r="J48" s="14"/>
      <c r="K48" s="14"/>
      <c r="L48" s="14"/>
      <c r="M48" s="14"/>
      <c r="N48" s="9"/>
      <c r="O48" s="9"/>
      <c r="P48" s="14"/>
      <c r="Q48" s="14"/>
      <c r="S48" s="18" t="s">
        <v>53</v>
      </c>
      <c r="T48" s="14"/>
      <c r="U48" s="14"/>
    </row>
    <row r="49" spans="1:21" ht="15.75" customHeight="1">
      <c r="A49" s="18" t="s">
        <v>54</v>
      </c>
      <c r="B49" s="14"/>
      <c r="C49" s="14"/>
      <c r="D49" s="12"/>
      <c r="E49" s="12"/>
      <c r="F49" s="12"/>
      <c r="G49" s="12"/>
      <c r="H49" s="12"/>
      <c r="I49" s="12"/>
      <c r="J49" s="12"/>
      <c r="K49" s="12"/>
      <c r="L49" s="12"/>
      <c r="M49" s="12"/>
      <c r="N49" s="12"/>
      <c r="O49" s="12"/>
      <c r="P49" s="12"/>
      <c r="Q49" s="12"/>
      <c r="S49" s="18" t="s">
        <v>54</v>
      </c>
      <c r="T49" s="14"/>
      <c r="U49" s="14"/>
    </row>
    <row r="50" spans="1:21" ht="15.75" customHeight="1">
      <c r="A50" s="20" t="s">
        <v>55</v>
      </c>
      <c r="B50" s="14"/>
      <c r="C50" s="14"/>
      <c r="D50" s="12"/>
      <c r="E50" s="12"/>
      <c r="F50" s="12"/>
      <c r="G50" s="12"/>
      <c r="H50" s="12"/>
      <c r="I50" s="12"/>
      <c r="J50" s="12"/>
      <c r="K50" s="12"/>
      <c r="L50" s="12"/>
      <c r="M50" s="12"/>
      <c r="N50" s="9"/>
      <c r="O50" s="9"/>
      <c r="P50" s="12"/>
      <c r="Q50" s="12"/>
      <c r="S50" s="20" t="s">
        <v>55</v>
      </c>
      <c r="T50" s="14"/>
      <c r="U50" s="14"/>
    </row>
    <row r="51" spans="1:21" ht="15.75" customHeight="1">
      <c r="A51" s="20" t="s">
        <v>56</v>
      </c>
      <c r="B51" s="14"/>
      <c r="C51" s="14"/>
      <c r="D51" s="12"/>
      <c r="E51" s="12"/>
      <c r="F51" s="12"/>
      <c r="G51" s="12"/>
      <c r="H51" s="12"/>
      <c r="I51" s="12"/>
      <c r="J51" s="12"/>
      <c r="K51" s="12"/>
      <c r="L51" s="12"/>
      <c r="M51" s="12"/>
      <c r="N51" s="9"/>
      <c r="O51" s="9"/>
      <c r="P51" s="12"/>
      <c r="Q51" s="12"/>
      <c r="S51" s="20" t="s">
        <v>56</v>
      </c>
      <c r="T51" s="14"/>
      <c r="U51" s="14"/>
    </row>
    <row r="52" spans="1:21" ht="28.8">
      <c r="A52" s="13" t="s">
        <v>57</v>
      </c>
      <c r="B52" s="14"/>
      <c r="C52" s="14"/>
      <c r="D52" s="14"/>
      <c r="E52" s="14"/>
      <c r="F52" s="14"/>
      <c r="G52" s="14"/>
      <c r="H52" s="14"/>
      <c r="I52" s="14"/>
      <c r="J52" s="14"/>
      <c r="K52" s="14"/>
      <c r="L52" s="14"/>
      <c r="M52" s="14"/>
      <c r="N52" s="9"/>
      <c r="O52" s="9"/>
      <c r="P52" s="14"/>
      <c r="Q52" s="14"/>
      <c r="S52" s="13" t="s">
        <v>57</v>
      </c>
      <c r="T52" s="14"/>
      <c r="U52" s="14"/>
    </row>
    <row r="53" spans="1:21" ht="7.5" customHeight="1">
      <c r="A53" s="11"/>
      <c r="B53" s="21"/>
      <c r="C53" s="9"/>
      <c r="D53" s="21"/>
      <c r="E53" s="21"/>
      <c r="F53" s="21"/>
      <c r="G53" s="21"/>
      <c r="H53" s="21"/>
      <c r="I53" s="21"/>
      <c r="J53" s="21"/>
      <c r="K53" s="21"/>
      <c r="L53" s="21"/>
      <c r="M53" s="21"/>
      <c r="N53" s="21"/>
      <c r="O53" s="21"/>
      <c r="P53" s="21"/>
      <c r="Q53" s="21"/>
      <c r="S53" s="11"/>
      <c r="T53" s="21"/>
      <c r="U53" s="21"/>
    </row>
    <row r="54" spans="1:21" ht="15.6">
      <c r="A54" s="5" t="s">
        <v>58</v>
      </c>
      <c r="B54" s="6"/>
      <c r="C54" s="878" t="s">
        <v>2</v>
      </c>
      <c r="D54" s="6"/>
      <c r="E54" s="7" t="s">
        <v>2</v>
      </c>
      <c r="F54" s="6"/>
      <c r="G54" s="7" t="s">
        <v>2</v>
      </c>
      <c r="H54" s="6"/>
      <c r="I54" s="7" t="s">
        <v>2</v>
      </c>
      <c r="J54" s="6"/>
      <c r="K54" s="7" t="s">
        <v>2</v>
      </c>
      <c r="L54" s="6"/>
      <c r="M54" s="7" t="s">
        <v>2</v>
      </c>
      <c r="N54" s="7"/>
      <c r="O54" s="7" t="s">
        <v>2</v>
      </c>
      <c r="P54" s="6"/>
      <c r="Q54" s="7" t="s">
        <v>2</v>
      </c>
      <c r="S54" s="5" t="s">
        <v>58</v>
      </c>
      <c r="T54" s="6"/>
      <c r="U54" s="7" t="s">
        <v>2</v>
      </c>
    </row>
    <row r="55" spans="1:21" ht="15.6">
      <c r="A55" s="15" t="s">
        <v>59</v>
      </c>
      <c r="B55" s="14"/>
      <c r="C55" s="14"/>
      <c r="D55" s="12"/>
      <c r="E55" s="12"/>
      <c r="F55" s="12"/>
      <c r="G55" s="12"/>
      <c r="H55" s="12"/>
      <c r="I55" s="12"/>
      <c r="J55" s="12"/>
      <c r="K55" s="12"/>
      <c r="L55" s="12"/>
      <c r="M55" s="12"/>
      <c r="N55" s="12"/>
      <c r="O55" s="12"/>
      <c r="P55" s="12"/>
      <c r="Q55" s="12"/>
      <c r="S55" s="15" t="s">
        <v>59</v>
      </c>
      <c r="T55" s="14"/>
      <c r="U55" s="14"/>
    </row>
    <row r="56" spans="1:21" ht="40.5" customHeight="1">
      <c r="A56" s="17" t="s">
        <v>60</v>
      </c>
      <c r="B56" s="9" t="s">
        <v>778</v>
      </c>
      <c r="C56" s="9"/>
      <c r="D56" s="23" t="s">
        <v>779</v>
      </c>
      <c r="E56" s="9"/>
      <c r="F56" s="23"/>
      <c r="G56" s="9"/>
      <c r="H56" s="23" t="s">
        <v>780</v>
      </c>
      <c r="I56" s="9"/>
      <c r="J56" s="23"/>
      <c r="K56" s="9"/>
      <c r="L56" s="23"/>
      <c r="M56" s="9"/>
      <c r="N56" s="9"/>
      <c r="O56" s="9"/>
      <c r="P56" s="23"/>
      <c r="Q56" s="9"/>
      <c r="S56" s="17" t="s">
        <v>60</v>
      </c>
      <c r="T56" s="9" t="s">
        <v>431</v>
      </c>
      <c r="U56" s="9"/>
    </row>
    <row r="57" spans="1:21" ht="100.8">
      <c r="A57" s="17" t="s">
        <v>62</v>
      </c>
      <c r="B57" s="9" t="s">
        <v>781</v>
      </c>
      <c r="C57" s="9"/>
      <c r="D57" s="9" t="s">
        <v>782</v>
      </c>
      <c r="E57" s="9"/>
      <c r="F57" s="9"/>
      <c r="G57" s="9"/>
      <c r="H57" s="9" t="s">
        <v>783</v>
      </c>
      <c r="I57" s="9"/>
      <c r="J57" s="9"/>
      <c r="K57" s="9"/>
      <c r="L57" s="9"/>
      <c r="M57" s="9"/>
      <c r="N57" s="9"/>
      <c r="O57" s="9"/>
      <c r="P57" s="9"/>
      <c r="Q57" s="9"/>
      <c r="S57" s="17" t="s">
        <v>62</v>
      </c>
      <c r="T57" s="9" t="s">
        <v>432</v>
      </c>
      <c r="U57" s="9"/>
    </row>
    <row r="58" spans="1:21" ht="15.6">
      <c r="A58" s="15" t="s">
        <v>64</v>
      </c>
      <c r="B58" s="14"/>
      <c r="C58" s="14"/>
      <c r="D58" s="12"/>
      <c r="E58" s="12"/>
      <c r="F58" s="12"/>
      <c r="G58" s="12"/>
      <c r="H58" s="12"/>
      <c r="I58" s="12"/>
      <c r="J58" s="12"/>
      <c r="K58" s="12"/>
      <c r="L58" s="12"/>
      <c r="M58" s="12"/>
      <c r="N58" s="12"/>
      <c r="O58" s="12"/>
      <c r="P58" s="12"/>
      <c r="Q58" s="12"/>
      <c r="S58" s="15" t="s">
        <v>64</v>
      </c>
      <c r="T58" s="14"/>
      <c r="U58" s="14"/>
    </row>
    <row r="59" spans="1:21" ht="15.6">
      <c r="A59" s="17" t="s">
        <v>10</v>
      </c>
      <c r="B59" s="9">
        <v>67</v>
      </c>
      <c r="C59" s="9"/>
      <c r="D59" s="9" t="s">
        <v>775</v>
      </c>
      <c r="E59" s="9"/>
      <c r="F59" s="9"/>
      <c r="G59" s="9"/>
      <c r="H59" s="9">
        <v>190</v>
      </c>
      <c r="I59" s="9"/>
      <c r="J59" s="9"/>
      <c r="K59" s="9"/>
      <c r="L59" s="9"/>
      <c r="M59" s="9"/>
      <c r="N59" s="9"/>
      <c r="O59" s="9"/>
      <c r="P59" s="9"/>
      <c r="Q59" s="9"/>
      <c r="S59" s="17" t="s">
        <v>10</v>
      </c>
      <c r="T59" s="9">
        <v>17</v>
      </c>
      <c r="U59" s="9"/>
    </row>
    <row r="60" spans="1:21" ht="15.6">
      <c r="A60" s="17" t="s">
        <v>12</v>
      </c>
      <c r="B60" s="9">
        <v>990</v>
      </c>
      <c r="C60" s="9"/>
      <c r="D60" s="9" t="s">
        <v>775</v>
      </c>
      <c r="E60" s="9"/>
      <c r="F60" s="9"/>
      <c r="G60" s="9"/>
      <c r="H60" s="9" t="s">
        <v>16</v>
      </c>
      <c r="I60" s="9"/>
      <c r="J60" s="9"/>
      <c r="K60" s="9"/>
      <c r="L60" s="9"/>
      <c r="M60" s="9"/>
      <c r="N60" s="9"/>
      <c r="O60" s="9"/>
      <c r="P60" s="9"/>
      <c r="Q60" s="9"/>
      <c r="S60" s="17" t="s">
        <v>12</v>
      </c>
      <c r="T60" s="9">
        <v>17</v>
      </c>
      <c r="U60" s="9"/>
    </row>
    <row r="61" spans="1:21" ht="15.6">
      <c r="A61" s="17" t="s">
        <v>14</v>
      </c>
      <c r="B61" s="9">
        <v>277</v>
      </c>
      <c r="C61" s="9"/>
      <c r="D61" s="9" t="s">
        <v>775</v>
      </c>
      <c r="E61" s="9"/>
      <c r="F61" s="9"/>
      <c r="G61" s="9"/>
      <c r="H61" s="9" t="s">
        <v>16</v>
      </c>
      <c r="I61" s="9"/>
      <c r="J61" s="9"/>
      <c r="K61" s="9"/>
      <c r="L61" s="9"/>
      <c r="M61" s="9"/>
      <c r="N61" s="9"/>
      <c r="O61" s="9"/>
      <c r="P61" s="9"/>
      <c r="Q61" s="9"/>
      <c r="S61" s="17" t="s">
        <v>14</v>
      </c>
      <c r="T61" s="9">
        <v>10</v>
      </c>
      <c r="U61" s="9"/>
    </row>
    <row r="62" spans="1:21" ht="15.6">
      <c r="A62" s="15" t="s">
        <v>65</v>
      </c>
      <c r="B62" s="14"/>
      <c r="C62" s="14"/>
      <c r="D62" s="14"/>
      <c r="E62" s="14"/>
      <c r="F62" s="14"/>
      <c r="G62" s="14"/>
      <c r="H62" s="14"/>
      <c r="I62" s="14"/>
      <c r="J62" s="14"/>
      <c r="K62" s="14"/>
      <c r="L62" s="14"/>
      <c r="M62" s="14"/>
      <c r="N62" s="14"/>
      <c r="O62" s="14"/>
      <c r="P62" s="14"/>
      <c r="Q62" s="14"/>
      <c r="S62" s="15" t="s">
        <v>65</v>
      </c>
      <c r="T62" s="14"/>
      <c r="U62" s="14"/>
    </row>
    <row r="63" spans="1:21" ht="15.6">
      <c r="A63" s="17" t="s">
        <v>10</v>
      </c>
      <c r="B63" s="9">
        <v>67</v>
      </c>
      <c r="C63" s="9"/>
      <c r="D63" s="9"/>
      <c r="E63" s="9"/>
      <c r="F63" s="9"/>
      <c r="G63" s="9"/>
      <c r="H63" s="9"/>
      <c r="I63" s="9"/>
      <c r="J63" s="9"/>
      <c r="K63" s="9"/>
      <c r="L63" s="9"/>
      <c r="M63" s="9"/>
      <c r="N63" s="9"/>
      <c r="O63" s="9"/>
      <c r="P63" s="9"/>
      <c r="Q63" s="9"/>
      <c r="S63" s="17" t="s">
        <v>10</v>
      </c>
      <c r="T63" s="299" t="s">
        <v>20</v>
      </c>
      <c r="U63" s="9"/>
    </row>
    <row r="64" spans="1:21" ht="15.6">
      <c r="A64" s="17" t="s">
        <v>12</v>
      </c>
      <c r="B64" s="9">
        <v>990</v>
      </c>
      <c r="C64" s="9"/>
      <c r="D64" s="9"/>
      <c r="E64" s="9"/>
      <c r="F64" s="9"/>
      <c r="G64" s="9"/>
      <c r="H64" s="9"/>
      <c r="I64" s="9"/>
      <c r="J64" s="9"/>
      <c r="K64" s="9"/>
      <c r="L64" s="9"/>
      <c r="M64" s="9"/>
      <c r="N64" s="9"/>
      <c r="O64" s="9"/>
      <c r="P64" s="9"/>
      <c r="Q64" s="9"/>
      <c r="S64" s="17" t="s">
        <v>12</v>
      </c>
      <c r="T64" s="299" t="s">
        <v>20</v>
      </c>
      <c r="U64" s="9"/>
    </row>
    <row r="65" spans="1:21" ht="15.6">
      <c r="A65" s="17" t="s">
        <v>14</v>
      </c>
      <c r="B65" s="9">
        <v>277</v>
      </c>
      <c r="C65" s="9"/>
      <c r="D65" s="9"/>
      <c r="E65" s="9"/>
      <c r="F65" s="9"/>
      <c r="G65" s="9"/>
      <c r="H65" s="9"/>
      <c r="I65" s="9"/>
      <c r="J65" s="9"/>
      <c r="K65" s="9"/>
      <c r="L65" s="9"/>
      <c r="M65" s="9"/>
      <c r="N65" s="9"/>
      <c r="O65" s="9"/>
      <c r="P65" s="9"/>
      <c r="Q65" s="9"/>
      <c r="S65" s="17" t="s">
        <v>14</v>
      </c>
      <c r="T65" s="299" t="s">
        <v>20</v>
      </c>
      <c r="U65" s="9"/>
    </row>
    <row r="66" spans="1:21" ht="15.6">
      <c r="A66" s="17" t="s">
        <v>18</v>
      </c>
      <c r="B66" s="299" t="s">
        <v>20</v>
      </c>
      <c r="C66" s="9"/>
      <c r="D66" s="9">
        <v>19</v>
      </c>
      <c r="E66" s="9"/>
      <c r="F66" s="9"/>
      <c r="G66" s="9"/>
      <c r="H66" s="9"/>
      <c r="I66" s="9"/>
      <c r="J66" s="9"/>
      <c r="K66" s="9"/>
      <c r="L66" s="9"/>
      <c r="M66" s="9"/>
      <c r="N66" s="9"/>
      <c r="O66" s="9"/>
      <c r="P66" s="9"/>
      <c r="Q66" s="9"/>
      <c r="S66" s="17" t="s">
        <v>18</v>
      </c>
      <c r="T66" s="299" t="s">
        <v>20</v>
      </c>
      <c r="U66" s="9"/>
    </row>
    <row r="67" spans="1:21" ht="15.6">
      <c r="A67" s="17" t="s">
        <v>21</v>
      </c>
      <c r="B67" s="299" t="s">
        <v>20</v>
      </c>
      <c r="C67" s="9"/>
      <c r="D67" s="9"/>
      <c r="E67" s="9"/>
      <c r="F67" s="9"/>
      <c r="G67" s="9"/>
      <c r="H67" s="9"/>
      <c r="I67" s="9"/>
      <c r="J67" s="9"/>
      <c r="K67" s="9"/>
      <c r="L67" s="9"/>
      <c r="M67" s="9"/>
      <c r="N67" s="9"/>
      <c r="O67" s="9"/>
      <c r="P67" s="9"/>
      <c r="Q67" s="9"/>
      <c r="S67" s="17" t="s">
        <v>21</v>
      </c>
      <c r="T67" s="299" t="s">
        <v>20</v>
      </c>
      <c r="U67" s="9"/>
    </row>
    <row r="68" spans="1:21" ht="28.8">
      <c r="A68" s="17" t="s">
        <v>23</v>
      </c>
      <c r="B68" s="299" t="s">
        <v>20</v>
      </c>
      <c r="C68" s="9"/>
      <c r="D68" s="9">
        <v>2</v>
      </c>
      <c r="E68" s="9" t="s">
        <v>784</v>
      </c>
      <c r="F68" s="9"/>
      <c r="G68" s="9"/>
      <c r="H68" s="9"/>
      <c r="I68" s="9"/>
      <c r="J68" s="9"/>
      <c r="K68" s="9"/>
      <c r="L68" s="9"/>
      <c r="M68" s="9"/>
      <c r="N68" s="9"/>
      <c r="O68" s="9"/>
      <c r="P68" s="9"/>
      <c r="Q68" s="9"/>
      <c r="S68" s="17" t="s">
        <v>23</v>
      </c>
      <c r="T68" s="299" t="s">
        <v>20</v>
      </c>
      <c r="U68" s="9"/>
    </row>
    <row r="69" spans="1:21" ht="15.6">
      <c r="A69" s="17" t="s">
        <v>25</v>
      </c>
      <c r="B69" s="299" t="s">
        <v>20</v>
      </c>
      <c r="C69" s="9"/>
      <c r="D69" s="9"/>
      <c r="E69" s="9"/>
      <c r="F69" s="9"/>
      <c r="G69" s="9"/>
      <c r="H69" s="9"/>
      <c r="I69" s="9"/>
      <c r="J69" s="9"/>
      <c r="K69" s="9"/>
      <c r="L69" s="9"/>
      <c r="M69" s="9"/>
      <c r="N69" s="9"/>
      <c r="O69" s="9"/>
      <c r="P69" s="9"/>
      <c r="Q69" s="9"/>
      <c r="S69" s="17" t="s">
        <v>25</v>
      </c>
      <c r="T69" s="299" t="s">
        <v>20</v>
      </c>
      <c r="U69" s="9"/>
    </row>
    <row r="70" spans="1:21" ht="15.6">
      <c r="A70" s="17" t="s">
        <v>27</v>
      </c>
      <c r="B70" s="299" t="s">
        <v>20</v>
      </c>
      <c r="C70" s="9"/>
      <c r="D70" s="9"/>
      <c r="E70" s="9"/>
      <c r="F70" s="9"/>
      <c r="G70" s="9"/>
      <c r="H70" s="9"/>
      <c r="I70" s="9"/>
      <c r="J70" s="9"/>
      <c r="K70" s="9"/>
      <c r="L70" s="9"/>
      <c r="M70" s="9"/>
      <c r="N70" s="9"/>
      <c r="O70" s="9"/>
      <c r="P70" s="9"/>
      <c r="Q70" s="9"/>
      <c r="S70" s="17" t="s">
        <v>27</v>
      </c>
      <c r="T70" s="299" t="s">
        <v>20</v>
      </c>
      <c r="U70" s="9"/>
    </row>
    <row r="71" spans="1:21" ht="15.6">
      <c r="A71" s="17" t="s">
        <v>28</v>
      </c>
      <c r="B71" s="299" t="s">
        <v>20</v>
      </c>
      <c r="C71" s="9"/>
      <c r="D71" s="9"/>
      <c r="E71" s="9"/>
      <c r="F71" s="9"/>
      <c r="G71" s="9"/>
      <c r="H71" s="9"/>
      <c r="I71" s="9"/>
      <c r="J71" s="9"/>
      <c r="K71" s="9"/>
      <c r="L71" s="9"/>
      <c r="M71" s="9"/>
      <c r="N71" s="9"/>
      <c r="O71" s="9"/>
      <c r="P71" s="9"/>
      <c r="Q71" s="9"/>
      <c r="S71" s="17" t="s">
        <v>28</v>
      </c>
      <c r="T71" s="299" t="s">
        <v>20</v>
      </c>
      <c r="U71" s="9"/>
    </row>
    <row r="72" spans="1:21">
      <c r="A72" s="11" t="s">
        <v>66</v>
      </c>
      <c r="B72" s="9" t="s">
        <v>785</v>
      </c>
      <c r="C72" s="9"/>
      <c r="D72" s="397">
        <v>0.11527777777777777</v>
      </c>
      <c r="E72" s="9"/>
      <c r="F72" s="9"/>
      <c r="G72" s="9"/>
      <c r="H72" s="9"/>
      <c r="I72" s="9"/>
      <c r="J72" s="9"/>
      <c r="K72" s="9"/>
      <c r="L72" s="9"/>
      <c r="M72" s="9"/>
      <c r="N72" s="9"/>
      <c r="O72" s="9"/>
      <c r="P72" s="9"/>
      <c r="Q72" s="9"/>
      <c r="S72" s="11" t="s">
        <v>66</v>
      </c>
      <c r="T72" s="9" t="s">
        <v>433</v>
      </c>
      <c r="U72" s="9"/>
    </row>
    <row r="73" spans="1:21">
      <c r="A73" s="11" t="s">
        <v>68</v>
      </c>
      <c r="B73" s="14"/>
      <c r="C73" s="14"/>
      <c r="D73" s="14"/>
      <c r="E73" s="14"/>
      <c r="F73" s="9"/>
      <c r="G73" s="9"/>
      <c r="H73" s="14"/>
      <c r="I73" s="14"/>
      <c r="J73" s="14"/>
      <c r="K73" s="14"/>
      <c r="L73" s="14"/>
      <c r="M73" s="14"/>
      <c r="N73" s="14"/>
      <c r="O73" s="14"/>
      <c r="P73" s="14"/>
      <c r="Q73" s="14"/>
      <c r="S73" s="11" t="s">
        <v>68</v>
      </c>
      <c r="T73" s="14"/>
      <c r="U73" s="14"/>
    </row>
    <row r="74" spans="1:21" ht="43.2">
      <c r="A74" s="11" t="s">
        <v>69</v>
      </c>
      <c r="B74" s="8" t="s">
        <v>786</v>
      </c>
      <c r="C74" s="9"/>
      <c r="D74" s="9" t="s">
        <v>787</v>
      </c>
      <c r="E74" s="9"/>
      <c r="F74" s="14"/>
      <c r="G74" s="9"/>
      <c r="H74" s="9" t="s">
        <v>788</v>
      </c>
      <c r="I74" s="9"/>
      <c r="J74" s="9"/>
      <c r="K74" s="9"/>
      <c r="L74" s="9"/>
      <c r="M74" s="9"/>
      <c r="N74" s="9"/>
      <c r="O74" s="9"/>
      <c r="P74" s="9"/>
      <c r="Q74" s="9"/>
      <c r="S74" s="11" t="s">
        <v>69</v>
      </c>
      <c r="T74" s="8" t="s">
        <v>70</v>
      </c>
      <c r="U74" s="9"/>
    </row>
    <row r="75" spans="1:21" ht="33" customHeight="1">
      <c r="A75" s="18" t="s">
        <v>71</v>
      </c>
      <c r="B75" s="9" t="s">
        <v>72</v>
      </c>
      <c r="C75" s="8"/>
      <c r="D75" s="9" t="s">
        <v>213</v>
      </c>
      <c r="E75" s="9" t="s">
        <v>789</v>
      </c>
      <c r="F75" s="14"/>
      <c r="G75" s="9"/>
      <c r="H75" s="9"/>
      <c r="I75" s="9"/>
      <c r="J75" s="9"/>
      <c r="K75" s="9"/>
      <c r="L75" s="9"/>
      <c r="M75" s="8"/>
      <c r="N75" s="9"/>
      <c r="O75" s="8"/>
      <c r="P75" s="9"/>
      <c r="Q75" s="8"/>
      <c r="R75" s="24"/>
      <c r="S75" s="18" t="s">
        <v>71</v>
      </c>
      <c r="T75" s="9" t="s">
        <v>196</v>
      </c>
      <c r="U75" s="11"/>
    </row>
    <row r="76" spans="1:21" ht="39" customHeight="1">
      <c r="A76" s="13" t="s">
        <v>74</v>
      </c>
      <c r="B76" s="11" t="s">
        <v>16</v>
      </c>
      <c r="C76" s="8"/>
      <c r="D76" s="9" t="s">
        <v>775</v>
      </c>
      <c r="E76" s="9"/>
      <c r="F76" s="14"/>
      <c r="G76" s="9"/>
      <c r="H76" s="9"/>
      <c r="I76" s="9"/>
      <c r="J76" s="9"/>
      <c r="K76" s="9"/>
      <c r="L76" s="9"/>
      <c r="M76" s="9"/>
      <c r="N76" s="9"/>
      <c r="O76" s="9"/>
      <c r="P76" s="9"/>
      <c r="Q76" s="9"/>
      <c r="R76" s="24"/>
      <c r="S76" s="13" t="s">
        <v>74</v>
      </c>
      <c r="T76" s="11" t="s">
        <v>16</v>
      </c>
      <c r="U76" s="11"/>
    </row>
    <row r="77" spans="1:21" ht="33.75" customHeight="1">
      <c r="A77" s="11" t="s">
        <v>76</v>
      </c>
      <c r="B77" s="8" t="s">
        <v>16</v>
      </c>
      <c r="C77" s="9"/>
      <c r="D77" s="9" t="s">
        <v>775</v>
      </c>
      <c r="E77" s="9"/>
      <c r="F77" s="14"/>
      <c r="G77" s="9"/>
      <c r="H77" s="9"/>
      <c r="I77" s="9"/>
      <c r="J77" s="9"/>
      <c r="K77" s="9"/>
      <c r="L77" s="9"/>
      <c r="M77" s="9"/>
      <c r="N77" s="9"/>
      <c r="O77" s="9"/>
      <c r="P77" s="9"/>
      <c r="Q77" s="9"/>
      <c r="S77" s="11" t="s">
        <v>76</v>
      </c>
      <c r="T77" s="8" t="s">
        <v>199</v>
      </c>
      <c r="U77" s="9" t="s">
        <v>435</v>
      </c>
    </row>
    <row r="78" spans="1:21" ht="29.25" customHeight="1">
      <c r="A78" s="11" t="s">
        <v>77</v>
      </c>
      <c r="B78" s="9" t="s">
        <v>790</v>
      </c>
      <c r="C78" s="9"/>
      <c r="D78" s="9" t="s">
        <v>791</v>
      </c>
      <c r="E78" s="9"/>
      <c r="F78" s="14"/>
      <c r="G78" s="9"/>
      <c r="H78" s="9"/>
      <c r="I78" s="9"/>
      <c r="J78" s="9"/>
      <c r="K78" s="9"/>
      <c r="L78" s="9"/>
      <c r="M78" s="9"/>
      <c r="N78" s="9"/>
      <c r="O78" s="9"/>
      <c r="P78" s="9"/>
      <c r="Q78" s="9"/>
      <c r="S78" s="11" t="s">
        <v>77</v>
      </c>
      <c r="T78" s="9" t="s">
        <v>201</v>
      </c>
      <c r="U78" s="9"/>
    </row>
    <row r="79" spans="1:21" ht="29.25" customHeight="1">
      <c r="A79" s="11" t="s">
        <v>79</v>
      </c>
      <c r="B79" s="9" t="s">
        <v>792</v>
      </c>
      <c r="C79" s="9"/>
      <c r="D79" s="9" t="s">
        <v>793</v>
      </c>
      <c r="E79" s="9"/>
      <c r="F79" s="14"/>
      <c r="G79" s="9"/>
      <c r="H79" s="9" t="s">
        <v>794</v>
      </c>
      <c r="I79" s="9"/>
      <c r="J79" s="9"/>
      <c r="K79" s="9"/>
      <c r="L79" s="9"/>
      <c r="M79" s="9"/>
      <c r="N79" s="9"/>
      <c r="O79" s="9"/>
      <c r="P79" s="9"/>
      <c r="Q79" s="9"/>
      <c r="S79" s="11" t="s">
        <v>79</v>
      </c>
      <c r="T79" s="9" t="s">
        <v>436</v>
      </c>
      <c r="U79" s="9"/>
    </row>
    <row r="80" spans="1:21" ht="15.75" customHeight="1">
      <c r="A80" s="22" t="s">
        <v>52</v>
      </c>
      <c r="B80" s="14"/>
      <c r="C80" s="14"/>
      <c r="D80" s="14"/>
      <c r="E80" s="14"/>
      <c r="F80" s="14"/>
      <c r="G80" s="14"/>
      <c r="H80" s="14"/>
      <c r="I80" s="14"/>
      <c r="J80" s="14"/>
      <c r="K80" s="14"/>
      <c r="L80" s="14"/>
      <c r="M80" s="14"/>
      <c r="N80" s="14"/>
      <c r="O80" s="14"/>
      <c r="P80" s="14"/>
      <c r="Q80" s="14"/>
      <c r="S80" s="22" t="s">
        <v>52</v>
      </c>
      <c r="T80" s="14"/>
      <c r="U80" s="14"/>
    </row>
    <row r="81" spans="1:21" ht="29.25" customHeight="1">
      <c r="A81" s="11" t="s">
        <v>82</v>
      </c>
      <c r="B81" s="14"/>
      <c r="C81" s="14"/>
      <c r="D81" s="14"/>
      <c r="E81" s="14"/>
      <c r="F81" s="14"/>
      <c r="G81" s="14"/>
      <c r="H81" s="14"/>
      <c r="I81" s="14"/>
      <c r="J81" s="14"/>
      <c r="K81" s="14"/>
      <c r="L81" s="14"/>
      <c r="M81" s="14"/>
      <c r="N81" s="9"/>
      <c r="O81" s="9"/>
      <c r="P81" s="14"/>
      <c r="Q81" s="14"/>
      <c r="S81" s="11" t="s">
        <v>82</v>
      </c>
      <c r="T81" s="14"/>
      <c r="U81" s="14"/>
    </row>
    <row r="82" spans="1:21" ht="7.5" customHeight="1">
      <c r="A82" s="11"/>
      <c r="B82" s="21"/>
      <c r="C82" s="9"/>
      <c r="D82" s="21"/>
      <c r="E82" s="21"/>
      <c r="F82" s="21"/>
      <c r="G82" s="21"/>
      <c r="H82" s="21"/>
      <c r="I82" s="21"/>
      <c r="J82" s="21"/>
      <c r="K82" s="21"/>
      <c r="L82" s="21"/>
      <c r="M82" s="21"/>
      <c r="N82" s="21"/>
      <c r="O82" s="21"/>
      <c r="P82" s="21"/>
      <c r="Q82" s="21"/>
      <c r="S82" s="11"/>
      <c r="T82" s="21"/>
      <c r="U82" s="21"/>
    </row>
    <row r="83" spans="1:21" ht="15.6">
      <c r="A83" s="5" t="s">
        <v>83</v>
      </c>
      <c r="B83" s="6"/>
      <c r="C83" s="878" t="s">
        <v>2</v>
      </c>
      <c r="D83" s="6"/>
      <c r="E83" s="7" t="s">
        <v>2</v>
      </c>
      <c r="F83" s="6"/>
      <c r="G83" s="7" t="s">
        <v>2</v>
      </c>
      <c r="H83" s="6"/>
      <c r="I83" s="7" t="s">
        <v>2</v>
      </c>
      <c r="J83" s="6"/>
      <c r="K83" s="7" t="s">
        <v>2</v>
      </c>
      <c r="L83" s="6"/>
      <c r="M83" s="7" t="s">
        <v>2</v>
      </c>
      <c r="N83" s="7"/>
      <c r="O83" s="7" t="s">
        <v>2</v>
      </c>
      <c r="P83" s="6"/>
      <c r="Q83" s="7" t="s">
        <v>2</v>
      </c>
      <c r="S83" s="5" t="s">
        <v>83</v>
      </c>
      <c r="T83" s="6"/>
      <c r="U83" s="7" t="s">
        <v>2</v>
      </c>
    </row>
    <row r="84" spans="1:21" ht="28.8">
      <c r="A84" s="11" t="s">
        <v>84</v>
      </c>
      <c r="B84" s="9" t="s">
        <v>795</v>
      </c>
      <c r="C84" s="9"/>
      <c r="D84" s="9" t="s">
        <v>775</v>
      </c>
      <c r="E84" s="9"/>
      <c r="F84" s="14"/>
      <c r="G84" s="14"/>
      <c r="H84" s="9"/>
      <c r="I84" s="9"/>
      <c r="J84" s="9"/>
      <c r="K84" s="9"/>
      <c r="L84" s="9"/>
      <c r="M84" s="9"/>
      <c r="N84" s="9"/>
      <c r="O84" s="9"/>
      <c r="P84" s="9"/>
      <c r="Q84" s="9"/>
      <c r="S84" s="11" t="s">
        <v>84</v>
      </c>
      <c r="T84" s="9" t="s">
        <v>438</v>
      </c>
      <c r="U84" s="9"/>
    </row>
    <row r="85" spans="1:21" ht="28.8">
      <c r="A85" s="11" t="s">
        <v>86</v>
      </c>
      <c r="B85" s="9" t="s">
        <v>795</v>
      </c>
      <c r="C85" s="9"/>
      <c r="D85" s="9" t="s">
        <v>775</v>
      </c>
      <c r="E85" s="9"/>
      <c r="F85" s="14"/>
      <c r="G85" s="14"/>
      <c r="H85" s="9"/>
      <c r="I85" s="9"/>
      <c r="J85" s="9"/>
      <c r="K85" s="9"/>
      <c r="L85" s="9"/>
      <c r="M85" s="9"/>
      <c r="N85" s="9"/>
      <c r="O85" s="9"/>
      <c r="P85" s="9"/>
      <c r="Q85" s="9"/>
      <c r="S85" s="11" t="s">
        <v>86</v>
      </c>
      <c r="T85" s="9" t="s">
        <v>439</v>
      </c>
      <c r="U85" s="9"/>
    </row>
    <row r="86" spans="1:21" ht="28.8">
      <c r="A86" s="11" t="s">
        <v>87</v>
      </c>
      <c r="B86" s="9" t="s">
        <v>796</v>
      </c>
      <c r="C86" s="9"/>
      <c r="D86" s="9" t="s">
        <v>775</v>
      </c>
      <c r="E86" s="9"/>
      <c r="F86" s="14"/>
      <c r="G86" s="14"/>
      <c r="H86" s="9"/>
      <c r="I86" s="9"/>
      <c r="J86" s="9"/>
      <c r="K86" s="9"/>
      <c r="L86" s="9"/>
      <c r="M86" s="9"/>
      <c r="N86" s="9"/>
      <c r="O86" s="9"/>
      <c r="P86" s="9"/>
      <c r="Q86" s="9"/>
      <c r="S86" s="11" t="s">
        <v>87</v>
      </c>
      <c r="T86" s="9" t="s">
        <v>16</v>
      </c>
      <c r="U86" s="9"/>
    </row>
    <row r="87" spans="1:21">
      <c r="A87" s="11" t="s">
        <v>89</v>
      </c>
      <c r="B87" s="9" t="s">
        <v>16</v>
      </c>
      <c r="C87" s="9"/>
      <c r="D87" s="9" t="s">
        <v>775</v>
      </c>
      <c r="E87" s="9"/>
      <c r="F87" s="14"/>
      <c r="G87" s="14"/>
      <c r="H87" s="9"/>
      <c r="I87" s="9"/>
      <c r="J87" s="9"/>
      <c r="K87" s="9"/>
      <c r="L87" s="9"/>
      <c r="M87" s="9"/>
      <c r="N87" s="9"/>
      <c r="O87" s="9"/>
      <c r="P87" s="9"/>
      <c r="Q87" s="9"/>
      <c r="S87" s="11" t="s">
        <v>89</v>
      </c>
      <c r="T87" s="9" t="s">
        <v>16</v>
      </c>
      <c r="U87" s="9"/>
    </row>
    <row r="88" spans="1:21" ht="354.45" customHeight="1">
      <c r="A88" s="18" t="s">
        <v>90</v>
      </c>
      <c r="B88" s="9" t="s">
        <v>797</v>
      </c>
      <c r="C88" s="9"/>
      <c r="D88" s="9" t="s">
        <v>798</v>
      </c>
      <c r="E88" s="9"/>
      <c r="F88" s="9"/>
      <c r="G88" s="9"/>
      <c r="H88" s="9"/>
      <c r="I88" s="9"/>
      <c r="J88" s="9"/>
      <c r="K88" s="9"/>
      <c r="L88" s="9"/>
      <c r="M88" s="9"/>
      <c r="N88" s="9"/>
      <c r="O88" s="9"/>
      <c r="P88" s="9"/>
      <c r="Q88" s="9"/>
      <c r="S88" s="18" t="s">
        <v>90</v>
      </c>
      <c r="T88" s="9" t="s">
        <v>441</v>
      </c>
      <c r="U88" s="9"/>
    </row>
    <row r="89" spans="1:21" ht="15.75" customHeight="1">
      <c r="A89" s="18" t="s">
        <v>92</v>
      </c>
      <c r="B89" s="9" t="s">
        <v>16</v>
      </c>
      <c r="C89" s="9"/>
      <c r="D89" s="9" t="s">
        <v>775</v>
      </c>
      <c r="E89" s="9"/>
      <c r="F89" s="14"/>
      <c r="G89" s="14"/>
      <c r="H89" s="9"/>
      <c r="I89" s="9"/>
      <c r="J89" s="9"/>
      <c r="K89" s="9"/>
      <c r="L89" s="9"/>
      <c r="M89" s="9"/>
      <c r="N89" s="9"/>
      <c r="O89" s="9"/>
      <c r="P89" s="9"/>
      <c r="Q89" s="9"/>
      <c r="S89" s="18" t="s">
        <v>92</v>
      </c>
      <c r="T89" s="9"/>
      <c r="U89" s="9"/>
    </row>
    <row r="90" spans="1:21" ht="7.5" customHeight="1">
      <c r="A90" s="11"/>
      <c r="B90" s="21"/>
      <c r="C90" s="9"/>
      <c r="D90" s="21"/>
      <c r="E90" s="21"/>
      <c r="F90" s="21"/>
      <c r="G90" s="21"/>
      <c r="H90" s="21"/>
      <c r="I90" s="21"/>
      <c r="J90" s="21"/>
      <c r="K90" s="21"/>
      <c r="L90" s="21"/>
      <c r="M90" s="21"/>
      <c r="N90" s="21"/>
      <c r="O90" s="21"/>
      <c r="P90" s="21"/>
      <c r="Q90" s="21"/>
      <c r="S90" s="11"/>
      <c r="T90" s="21"/>
      <c r="U90" s="21"/>
    </row>
    <row r="91" spans="1:21" ht="15.6">
      <c r="A91" s="5" t="s">
        <v>93</v>
      </c>
      <c r="B91" s="6"/>
      <c r="C91" s="878" t="s">
        <v>2</v>
      </c>
      <c r="D91" s="6"/>
      <c r="E91" s="7" t="s">
        <v>2</v>
      </c>
      <c r="F91" s="6"/>
      <c r="G91" s="7" t="s">
        <v>2</v>
      </c>
      <c r="H91" s="6"/>
      <c r="I91" s="7" t="s">
        <v>2</v>
      </c>
      <c r="J91" s="6"/>
      <c r="K91" s="7" t="s">
        <v>2</v>
      </c>
      <c r="L91" s="6"/>
      <c r="M91" s="7" t="s">
        <v>2</v>
      </c>
      <c r="N91" s="7"/>
      <c r="O91" s="7" t="s">
        <v>2</v>
      </c>
      <c r="P91" s="6"/>
      <c r="Q91" s="7" t="s">
        <v>2</v>
      </c>
      <c r="S91" s="5" t="s">
        <v>93</v>
      </c>
      <c r="T91" s="6"/>
      <c r="U91" s="7" t="s">
        <v>2</v>
      </c>
    </row>
    <row r="92" spans="1:21" ht="132" customHeight="1">
      <c r="A92" s="11" t="s">
        <v>94</v>
      </c>
      <c r="B92" s="9" t="s">
        <v>799</v>
      </c>
      <c r="C92" s="9"/>
      <c r="D92" s="9" t="s">
        <v>800</v>
      </c>
      <c r="E92" s="9" t="s">
        <v>801</v>
      </c>
      <c r="F92" s="9"/>
      <c r="G92" s="9"/>
      <c r="H92" s="9"/>
      <c r="I92" s="9"/>
      <c r="J92" s="9"/>
      <c r="K92" s="9"/>
      <c r="L92" s="9"/>
      <c r="M92" s="9"/>
      <c r="N92" s="9"/>
      <c r="O92" s="9"/>
      <c r="P92" s="9"/>
      <c r="Q92" s="9"/>
      <c r="S92" s="11" t="s">
        <v>94</v>
      </c>
      <c r="T92" s="9" t="s">
        <v>443</v>
      </c>
      <c r="U92" s="9"/>
    </row>
    <row r="94" spans="1:21" ht="20.399999999999999">
      <c r="A94" s="528" t="s">
        <v>444</v>
      </c>
      <c r="B94" s="529"/>
      <c r="C94" s="880"/>
    </row>
    <row r="95" spans="1:21" ht="15.6">
      <c r="A95" s="531" t="s">
        <v>445</v>
      </c>
      <c r="B95" s="532"/>
      <c r="C95" s="881" t="s">
        <v>2</v>
      </c>
    </row>
    <row r="96" spans="1:21">
      <c r="A96" s="11" t="s">
        <v>446</v>
      </c>
      <c r="B96" s="9"/>
      <c r="C96" s="9"/>
    </row>
    <row r="97" spans="1:3">
      <c r="A97" s="11" t="s">
        <v>447</v>
      </c>
      <c r="B97" s="9"/>
      <c r="C97" s="9"/>
    </row>
    <row r="98" spans="1:3">
      <c r="A98" s="11" t="s">
        <v>5</v>
      </c>
      <c r="B98" s="21" t="s">
        <v>419</v>
      </c>
      <c r="C98" s="9"/>
    </row>
    <row r="99" spans="1:3" ht="7.5" customHeight="1">
      <c r="A99" s="11"/>
      <c r="B99" s="21"/>
      <c r="C99" s="9"/>
    </row>
    <row r="100" spans="1:3" ht="15.6">
      <c r="A100" s="5" t="s">
        <v>448</v>
      </c>
      <c r="B100" s="530"/>
      <c r="C100" s="881" t="s">
        <v>2</v>
      </c>
    </row>
    <row r="101" spans="1:3">
      <c r="A101" s="11" t="s">
        <v>449</v>
      </c>
      <c r="B101" s="9"/>
      <c r="C101" s="9"/>
    </row>
    <row r="102" spans="1:3">
      <c r="A102" s="18" t="s">
        <v>450</v>
      </c>
      <c r="B102" s="9"/>
      <c r="C102" s="9"/>
    </row>
    <row r="103" spans="1:3" ht="28.8">
      <c r="A103" s="13" t="s">
        <v>451</v>
      </c>
      <c r="B103" s="9"/>
      <c r="C103" s="9"/>
    </row>
    <row r="104" spans="1:3" ht="30.75" customHeight="1">
      <c r="A104" s="13" t="s">
        <v>452</v>
      </c>
      <c r="B104" s="9"/>
      <c r="C104" s="9"/>
    </row>
    <row r="105" spans="1:3">
      <c r="A105" s="18" t="s">
        <v>453</v>
      </c>
      <c r="B105" s="9"/>
      <c r="C105" s="9"/>
    </row>
    <row r="106" spans="1:3">
      <c r="A106" s="18" t="s">
        <v>454</v>
      </c>
      <c r="B106" s="9"/>
      <c r="C106" s="9"/>
    </row>
    <row r="107" spans="1:3">
      <c r="A107" s="20">
        <v>2019</v>
      </c>
      <c r="B107" s="9"/>
      <c r="C107" s="9"/>
    </row>
    <row r="108" spans="1:3">
      <c r="A108" s="20">
        <v>2020</v>
      </c>
      <c r="B108" s="9"/>
      <c r="C108" s="9"/>
    </row>
    <row r="109" spans="1:3" ht="8.25" customHeight="1">
      <c r="A109" s="11"/>
      <c r="B109" s="21"/>
      <c r="C109" s="9"/>
    </row>
    <row r="110" spans="1:3" ht="15.6">
      <c r="A110" s="5" t="s">
        <v>455</v>
      </c>
      <c r="B110" s="530"/>
      <c r="C110" s="881" t="s">
        <v>2</v>
      </c>
    </row>
    <row r="111" spans="1:3">
      <c r="A111" s="11" t="s">
        <v>449</v>
      </c>
      <c r="B111" s="9"/>
      <c r="C111" s="9"/>
    </row>
    <row r="112" spans="1:3">
      <c r="A112" s="18" t="s">
        <v>450</v>
      </c>
      <c r="B112" s="9"/>
      <c r="C112" s="9"/>
    </row>
    <row r="113" spans="1:3">
      <c r="A113" s="11" t="s">
        <v>456</v>
      </c>
      <c r="B113" s="9"/>
      <c r="C113" s="9"/>
    </row>
    <row r="114" spans="1:3">
      <c r="A114" s="11" t="s">
        <v>457</v>
      </c>
      <c r="B114" s="9"/>
      <c r="C114" s="9"/>
    </row>
    <row r="115" spans="1:3">
      <c r="A115" s="11" t="s">
        <v>458</v>
      </c>
      <c r="B115" s="9"/>
      <c r="C115" s="9"/>
    </row>
    <row r="116" spans="1:3" ht="15" customHeight="1">
      <c r="A116" s="8" t="s">
        <v>459</v>
      </c>
      <c r="B116" s="9"/>
      <c r="C116" s="9"/>
    </row>
    <row r="117" spans="1:3">
      <c r="A117" s="11" t="s">
        <v>460</v>
      </c>
      <c r="B117" s="9"/>
      <c r="C117" s="9"/>
    </row>
    <row r="119" spans="1:3" ht="20.399999999999999">
      <c r="A119" s="528" t="s">
        <v>461</v>
      </c>
      <c r="B119" s="529"/>
      <c r="C119" s="880"/>
    </row>
    <row r="120" spans="1:3" ht="15.6">
      <c r="A120" s="531" t="s">
        <v>445</v>
      </c>
      <c r="B120" s="532"/>
      <c r="C120" s="881" t="s">
        <v>2</v>
      </c>
    </row>
    <row r="121" spans="1:3">
      <c r="A121" s="11" t="s">
        <v>462</v>
      </c>
      <c r="B121" s="9"/>
      <c r="C121" s="9"/>
    </row>
    <row r="122" spans="1:3">
      <c r="A122" s="11" t="s">
        <v>447</v>
      </c>
      <c r="B122" s="9"/>
      <c r="C122" s="9"/>
    </row>
    <row r="123" spans="1:3">
      <c r="A123" s="11" t="s">
        <v>5</v>
      </c>
      <c r="B123" s="9" t="s">
        <v>419</v>
      </c>
      <c r="C123" s="9"/>
    </row>
    <row r="124" spans="1:3">
      <c r="A124" s="11" t="s">
        <v>463</v>
      </c>
      <c r="B124" s="9" t="s">
        <v>419</v>
      </c>
      <c r="C124" s="9"/>
    </row>
    <row r="125" spans="1:3">
      <c r="A125" s="11" t="s">
        <v>464</v>
      </c>
      <c r="B125" s="9"/>
      <c r="C125" s="9"/>
    </row>
    <row r="126" spans="1:3">
      <c r="A126" s="11" t="s">
        <v>465</v>
      </c>
      <c r="B126" s="9"/>
      <c r="C126" s="9"/>
    </row>
    <row r="127" spans="1:3">
      <c r="A127" s="11" t="s">
        <v>466</v>
      </c>
      <c r="B127" s="9"/>
      <c r="C127" s="9"/>
    </row>
    <row r="128" spans="1:3" ht="7.5" customHeight="1">
      <c r="A128" s="11"/>
      <c r="B128" s="21"/>
      <c r="C128" s="9"/>
    </row>
    <row r="129" spans="1:3" ht="15.6">
      <c r="A129" s="5" t="s">
        <v>467</v>
      </c>
      <c r="B129" s="530"/>
      <c r="C129" s="881" t="s">
        <v>2</v>
      </c>
    </row>
    <row r="130" spans="1:3">
      <c r="A130" s="11" t="s">
        <v>468</v>
      </c>
      <c r="B130" s="9"/>
      <c r="C130" s="9"/>
    </row>
    <row r="131" spans="1:3">
      <c r="A131" s="11" t="s">
        <v>469</v>
      </c>
      <c r="B131" s="9"/>
      <c r="C131" s="9"/>
    </row>
    <row r="132" spans="1:3">
      <c r="A132" s="11" t="s">
        <v>470</v>
      </c>
      <c r="B132" s="9"/>
      <c r="C132" s="9"/>
    </row>
    <row r="133" spans="1:3">
      <c r="A133" s="11" t="s">
        <v>471</v>
      </c>
      <c r="B133" s="9"/>
      <c r="C133" s="9"/>
    </row>
    <row r="134" spans="1:3">
      <c r="A134" s="11" t="s">
        <v>472</v>
      </c>
      <c r="B134" s="9"/>
      <c r="C134" s="9"/>
    </row>
    <row r="135" spans="1:3">
      <c r="A135" s="18" t="s">
        <v>473</v>
      </c>
      <c r="B135" s="9"/>
      <c r="C135" s="9"/>
    </row>
    <row r="136" spans="1:3" ht="7.5" customHeight="1">
      <c r="A136" s="11"/>
      <c r="B136" s="21"/>
      <c r="C136" s="9"/>
    </row>
    <row r="137" spans="1:3" ht="15.6">
      <c r="A137" s="5" t="s">
        <v>474</v>
      </c>
      <c r="B137" s="530"/>
      <c r="C137" s="881" t="s">
        <v>2</v>
      </c>
    </row>
    <row r="138" spans="1:3">
      <c r="A138" s="11" t="s">
        <v>475</v>
      </c>
      <c r="B138" s="9"/>
      <c r="C138" s="9"/>
    </row>
    <row r="139" spans="1:3" ht="15.75" customHeight="1">
      <c r="A139" s="13" t="s">
        <v>476</v>
      </c>
      <c r="B139" s="9"/>
      <c r="C139" s="9"/>
    </row>
    <row r="141" spans="1:3" ht="20.399999999999999">
      <c r="A141" s="528" t="s">
        <v>477</v>
      </c>
      <c r="B141" s="529"/>
      <c r="C141" s="880"/>
    </row>
    <row r="142" spans="1:3" ht="15.6">
      <c r="A142" s="5" t="s">
        <v>478</v>
      </c>
      <c r="B142" s="530"/>
      <c r="C142" s="881" t="s">
        <v>2</v>
      </c>
    </row>
    <row r="143" spans="1:3">
      <c r="A143" s="11" t="s">
        <v>5</v>
      </c>
      <c r="B143" s="9" t="s">
        <v>235</v>
      </c>
      <c r="C143" s="9"/>
    </row>
    <row r="144" spans="1:3" ht="43.2">
      <c r="A144" s="11" t="s">
        <v>449</v>
      </c>
      <c r="B144" s="9" t="s">
        <v>802</v>
      </c>
      <c r="C144" s="9"/>
    </row>
    <row r="145" spans="1:3">
      <c r="A145" s="18" t="s">
        <v>479</v>
      </c>
      <c r="B145" s="9" t="s">
        <v>803</v>
      </c>
      <c r="C145" s="9"/>
    </row>
    <row r="146" spans="1:3">
      <c r="A146" s="11" t="s">
        <v>447</v>
      </c>
      <c r="B146" s="9" t="s">
        <v>804</v>
      </c>
      <c r="C146" s="9"/>
    </row>
    <row r="147" spans="1:3">
      <c r="A147" s="18" t="s">
        <v>473</v>
      </c>
      <c r="B147" s="9" t="s">
        <v>607</v>
      </c>
      <c r="C147" s="9"/>
    </row>
    <row r="148" spans="1:3" ht="28.8">
      <c r="A148" s="18" t="s">
        <v>480</v>
      </c>
      <c r="B148" s="9" t="s">
        <v>803</v>
      </c>
      <c r="C148" s="9" t="s">
        <v>805</v>
      </c>
    </row>
    <row r="149" spans="1:3" ht="28.8">
      <c r="A149" s="13" t="s">
        <v>481</v>
      </c>
      <c r="B149" s="9" t="s">
        <v>806</v>
      </c>
      <c r="C149" s="9"/>
    </row>
    <row r="150" spans="1:3">
      <c r="A150" s="11" t="s">
        <v>482</v>
      </c>
      <c r="B150" s="9"/>
      <c r="C150" s="9"/>
    </row>
    <row r="151" spans="1:3" ht="15.6">
      <c r="A151" s="17" t="s">
        <v>10</v>
      </c>
      <c r="B151" s="9"/>
      <c r="C151" s="9"/>
    </row>
    <row r="152" spans="1:3" ht="15.6">
      <c r="A152" s="17" t="s">
        <v>12</v>
      </c>
      <c r="B152" s="9"/>
      <c r="C152" s="9"/>
    </row>
    <row r="153" spans="1:3" ht="15.6">
      <c r="A153" s="17" t="s">
        <v>483</v>
      </c>
      <c r="B153" s="9"/>
      <c r="C153" s="9"/>
    </row>
    <row r="154" spans="1:3">
      <c r="A154" s="11" t="s">
        <v>484</v>
      </c>
      <c r="B154" s="9"/>
      <c r="C154" s="9"/>
    </row>
    <row r="155" spans="1:3" ht="15.6">
      <c r="A155" s="17" t="s">
        <v>485</v>
      </c>
      <c r="B155" s="9" t="s">
        <v>807</v>
      </c>
      <c r="C155" s="9"/>
    </row>
    <row r="156" spans="1:3" ht="15.6">
      <c r="A156" s="17" t="s">
        <v>486</v>
      </c>
      <c r="B156" s="9" t="s">
        <v>808</v>
      </c>
      <c r="C156" s="9"/>
    </row>
    <row r="157" spans="1:3" ht="7.5" customHeight="1">
      <c r="A157" s="11"/>
      <c r="B157" s="21"/>
      <c r="C157" s="9"/>
    </row>
    <row r="158" spans="1:3" ht="15.6">
      <c r="A158" s="5" t="s">
        <v>36</v>
      </c>
      <c r="B158" s="530"/>
      <c r="C158" s="881" t="s">
        <v>2</v>
      </c>
    </row>
    <row r="159" spans="1:3">
      <c r="A159" s="11" t="s">
        <v>487</v>
      </c>
      <c r="B159" s="9" t="s">
        <v>419</v>
      </c>
      <c r="C159" s="9"/>
    </row>
    <row r="160" spans="1:3">
      <c r="A160" s="11" t="s">
        <v>42</v>
      </c>
      <c r="B160" s="9"/>
      <c r="C160" s="9"/>
    </row>
    <row r="161" spans="1:3">
      <c r="A161" s="11" t="s">
        <v>44</v>
      </c>
      <c r="B161" s="9"/>
      <c r="C161" s="9"/>
    </row>
    <row r="162" spans="1:3">
      <c r="A162" s="11" t="s">
        <v>488</v>
      </c>
      <c r="B162" s="9"/>
      <c r="C162" s="9"/>
    </row>
    <row r="163" spans="1:3" ht="7.5" customHeight="1">
      <c r="A163" s="11"/>
      <c r="B163" s="21"/>
      <c r="C163" s="9"/>
    </row>
    <row r="164" spans="1:3" ht="15.6">
      <c r="A164" s="5" t="s">
        <v>489</v>
      </c>
      <c r="B164" s="530"/>
      <c r="C164" s="881" t="s">
        <v>2</v>
      </c>
    </row>
    <row r="165" spans="1:3">
      <c r="A165" s="11" t="s">
        <v>490</v>
      </c>
      <c r="B165" s="9" t="s">
        <v>809</v>
      </c>
      <c r="C165" s="9"/>
    </row>
    <row r="166" spans="1:3" ht="28.8">
      <c r="A166" s="11" t="s">
        <v>491</v>
      </c>
      <c r="B166" s="9">
        <v>15</v>
      </c>
      <c r="C166" s="9" t="s">
        <v>810</v>
      </c>
    </row>
    <row r="167" spans="1:3">
      <c r="A167" s="11" t="s">
        <v>492</v>
      </c>
      <c r="B167" s="9">
        <v>37808</v>
      </c>
      <c r="C167" s="9" t="s">
        <v>811</v>
      </c>
    </row>
    <row r="168" spans="1:3">
      <c r="A168" s="11" t="s">
        <v>493</v>
      </c>
      <c r="B168" s="9"/>
      <c r="C168" s="9"/>
    </row>
    <row r="169" spans="1:3" ht="7.5" customHeight="1">
      <c r="A169" s="11"/>
      <c r="B169" s="21"/>
      <c r="C169" s="9"/>
    </row>
    <row r="170" spans="1:3" ht="15.6">
      <c r="A170" s="5" t="s">
        <v>83</v>
      </c>
      <c r="B170" s="530"/>
      <c r="C170" s="881" t="s">
        <v>2</v>
      </c>
    </row>
    <row r="171" spans="1:3">
      <c r="A171" s="11" t="s">
        <v>90</v>
      </c>
      <c r="B171" s="9"/>
      <c r="C171" s="9"/>
    </row>
    <row r="172" spans="1:3">
      <c r="A172" s="8" t="s">
        <v>494</v>
      </c>
      <c r="B172" s="9" t="s">
        <v>812</v>
      </c>
      <c r="C172" s="9"/>
    </row>
    <row r="173" spans="1:3" ht="28.8">
      <c r="A173" s="11" t="s">
        <v>495</v>
      </c>
      <c r="B173" s="9" t="s">
        <v>813</v>
      </c>
      <c r="C173" s="9"/>
    </row>
    <row r="174" spans="1:3" ht="43.2">
      <c r="A174" s="534" t="s">
        <v>496</v>
      </c>
      <c r="B174" s="9" t="s">
        <v>814</v>
      </c>
      <c r="C174" s="9"/>
    </row>
    <row r="175" spans="1:3" ht="7.5" customHeight="1">
      <c r="A175" s="11"/>
      <c r="B175" s="21"/>
      <c r="C175" s="9"/>
    </row>
    <row r="176" spans="1:3" ht="15.6">
      <c r="A176" s="5" t="s">
        <v>497</v>
      </c>
      <c r="B176" s="530"/>
      <c r="C176" s="881" t="s">
        <v>2</v>
      </c>
    </row>
    <row r="177" spans="1:3">
      <c r="A177" s="11" t="s">
        <v>498</v>
      </c>
      <c r="B177" s="9"/>
      <c r="C177" s="9" t="s">
        <v>815</v>
      </c>
    </row>
    <row r="178" spans="1:3">
      <c r="A178" s="11" t="s">
        <v>499</v>
      </c>
      <c r="B178" s="9"/>
      <c r="C178" s="9" t="s">
        <v>815</v>
      </c>
    </row>
    <row r="179" spans="1:3">
      <c r="A179" s="11" t="s">
        <v>500</v>
      </c>
      <c r="B179" s="9">
        <v>15</v>
      </c>
      <c r="C179" s="9"/>
    </row>
    <row r="180" spans="1:3">
      <c r="A180" s="11" t="s">
        <v>501</v>
      </c>
      <c r="B180" s="9">
        <v>3320656</v>
      </c>
      <c r="C180" s="9" t="s">
        <v>816</v>
      </c>
    </row>
    <row r="181" spans="1:3">
      <c r="A181" s="11" t="s">
        <v>502</v>
      </c>
      <c r="B181" s="9">
        <v>31463</v>
      </c>
      <c r="C181" s="9" t="s">
        <v>816</v>
      </c>
    </row>
    <row r="182" spans="1:3">
      <c r="A182" s="8" t="s">
        <v>503</v>
      </c>
      <c r="B182" s="9">
        <v>9.4749350730698994E-3</v>
      </c>
      <c r="C182" s="9"/>
    </row>
    <row r="183" spans="1:3" ht="18" customHeight="1">
      <c r="A183" s="8" t="s">
        <v>504</v>
      </c>
      <c r="B183" s="9"/>
      <c r="C183" s="9" t="s">
        <v>815</v>
      </c>
    </row>
    <row r="184" spans="1:3">
      <c r="A184" s="8" t="s">
        <v>505</v>
      </c>
      <c r="B184" s="9"/>
      <c r="C184" s="9" t="s">
        <v>815</v>
      </c>
    </row>
    <row r="185" spans="1:3">
      <c r="A185" s="11" t="s">
        <v>506</v>
      </c>
      <c r="B185" s="9"/>
      <c r="C185" s="9" t="s">
        <v>815</v>
      </c>
    </row>
  </sheetData>
  <dataValidations count="10">
    <dataValidation type="list" allowBlank="1" showInputMessage="1" showErrorMessage="1" sqref="B159 P39 L39 J39 H39 B39 F39 T39 D39" xr:uid="{0AF10D00-346E-48C7-9D15-007B31079856}">
      <formula1>"Please select, Simple random, Stratified random, Other (please specify)"</formula1>
    </dataValidation>
    <dataValidation type="list" allowBlank="1" showInputMessage="1" showErrorMessage="1" sqref="T38 B38" xr:uid="{3F1F52BE-0F39-4D07-B3DE-884F316248E2}">
      <formula1>"Please select, Vehicle, Driver, Occupant, Rider, Passenger, Other (please specify)"</formula1>
    </dataValidation>
    <dataValidation type="list" allowBlank="1" showInputMessage="1" showErrorMessage="1" sqref="B124" xr:uid="{E4FE822C-049F-4C3D-857A-1FAD9942F89C}">
      <formula1>"Please select, Area of the road, Functional class, Speed limits, Type of carriageway, Other (Please specify)"</formula1>
    </dataValidation>
    <dataValidation type="list" allowBlank="1" showInputMessage="1" showErrorMessage="1" sqref="B5 F5 H5 J5 P5 T5 B98 B123 B143 D5" xr:uid="{FC026980-EA23-4FBD-A12B-AEAC69241320}">
      <formula1>"Please select, Roadside observations by researchers, Automated measurements, Self-reported behaviour, Observations/measurements by the police, Analysis of video images, Analysis of existing databases, Other (please specify)"</formula1>
    </dataValidation>
    <dataValidation type="list" allowBlank="1" showInputMessage="1" showErrorMessage="1" sqref="T75 B75" xr:uid="{46220448-3A2F-452C-AEE9-AB4B17360965}">
      <formula1>"Please select, National mobility survey, Automatic traffic measuring points, Traffic counts during measurements, Other (please specify)"</formula1>
    </dataValidation>
    <dataValidation type="list" allowBlank="1" showInputMessage="1" showErrorMessage="1" sqref="L5" xr:uid="{ED2D4590-B9C6-46F3-B0F9-B9020841116B}">
      <formula1>"Please select, Roadside observations by researchers, Automated measurements, Self-reported behaviour, Observations/measurements by the police, Analysis of video images, Analysis of existing databases, Enforcement data, Other (please specify)"</formula1>
    </dataValidation>
    <dataValidation type="list" allowBlank="1" showInputMessage="1" showErrorMessage="1" sqref="P38 F38 N38 H38 J38 L38 D38" xr:uid="{DAFEC07C-5F7E-4BEB-AE6D-A984119AD3B0}">
      <formula1>"Please select, Vehicle, Driver, Rider, Passenger, Driver and Passenger, Rider and Passenger, Other (please specify)"</formula1>
    </dataValidation>
    <dataValidation type="list" allowBlank="1" showInputMessage="1" showErrorMessage="1" sqref="N5" xr:uid="{8BD8120B-FBEC-46D1-A126-A86655CC6E6E}">
      <formula1>"Please select, Roadside interviews, Telephone interviews, Online survey, Other (please specify)"</formula1>
    </dataValidation>
    <dataValidation type="list" allowBlank="1" showInputMessage="1" showErrorMessage="1" sqref="N6" xr:uid="{6551E27D-AD65-4F0C-9A34-BCB64D2C4647}">
      <formula1>"Please select, Period-based prevalence survey, Trip-based prevalence survey"</formula1>
    </dataValidation>
    <dataValidation type="list" allowBlank="1" showInputMessage="1" showErrorMessage="1" sqref="P75 N75 F75 H75 J75 L75 D75" xr:uid="{555277BC-8411-4A43-BC0F-509D415B222F}">
      <formula1>"National mobility survey, Automatic traffic measuring points, Traffic counts during measurements, Other (please specify)"</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15893-8223-4FC2-B4C4-D202A3F5D710}">
  <sheetPr>
    <tabColor rgb="FF92D050"/>
  </sheetPr>
  <dimension ref="A2"/>
  <sheetViews>
    <sheetView workbookViewId="0">
      <selection activeCell="J20" sqref="J20"/>
    </sheetView>
  </sheetViews>
  <sheetFormatPr defaultRowHeight="14.4"/>
  <sheetData>
    <row r="2" spans="1:1">
      <c r="A2" t="s">
        <v>236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F g E A A B Q S w M E F A A C A A g A g 0 E 3 V q U t k s a k A A A A 9 g A A A B I A H A B D b 2 5 m a W c v U G F j a 2 F n Z S 5 4 b W w g o h g A K K A U A A A A A A A A A A A A A A A A A A A A A A A A A A A A h Y 9 N D o I w G E S v Q r q n f 8 T E k F I W b s G Y m B i 3 T a n Y C B + G F s v d X H g k r y B G U X c u 5 8 1 b z N y v N 5 G P b R N d T O 9 s B x l i m K L I g O 4 q C 3 W G B n + I l y i X Y q P 0 S d U m m m R w 6 e i q D B 2 9 P 6 e E h B B w S H D X 1 4 R T y s i + L L b 6 a F q F P r L 9 L 8 c W n F e g D Z J i 9 x o j O W a M 4 w V P M B V k h q K 0 8 B X 4 t P f Z / k C x G h o / 9 E Z C E 6 8 L Q e Y o y P u D f A B Q S w M E F A A C A A g A g 0 E 3 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N B N 1 b u v n J L U g E A A H w D A A A T A B w A R m 9 y b X V s Y X M v U 2 V j d G l v b j E u b S C i G A A o o B Q A A A A A A A A A A A A A A A A A A A A A A A A A A A B 1 k k 1 P w y A Y g O 9 N + h 8 I u 2 x J b a Q 6 v 5 Z e 7 N R 4 c Z p W P Y h Z u v Z 1 M l u Y Q K d z 2 X + X p i 7 G m J c L 8 M D 7 8 R A M F F Y o S d J u Z i P f 8 z 3 z m m s o S Y + m S 4 B S y D n Z I 2 O Q d a 7 f K I l J B d b 3 i B v n 2 k X G J D G r c K y K p g Z p + 5 e i g j B R 0 r q N 6 d P k j N 8 b 0 I b P t I I 3 P p E w 1 m I F L m H 6 O H n g 5 U + Y 4 V f X G b n V a u H 6 A M l n u Y F K S J i + N 3 k l 7 H p a u I x a V X z S 2 G V j + a 4 x / r / D s D A r O g i e x i 5 B L S z o m I 5 o Q B J V N b U 0 c c Q C c i E L 1 Q b F L B p G A b l r l I X U r i u I f 5 f h j Z L w P A g 6 0 x 7 N 1 k s g c / g Q i y 8 x L 9 t n y P K Z u 5 b p X J o X p e u u Q H v N 9 N u H C T Y b 2 j H m y t s 2 3 M K n 3 Q Z k x y O E H y D 8 E O F D h B 8 h / B j h J w g / R T j b x w 4 w Y 4 Y p M 8 y Z Y d I M s 2 a Y N s O 8 G S b O M P M I M 4 / + m m 8 H v i c k 8 o V G 3 1 B L A Q I t A B Q A A g A I A I N B N 1 a l L Z L G p A A A A P Y A A A A S A A A A A A A A A A A A A A A A A A A A A A B D b 2 5 m a W c v U G F j a 2 F n Z S 5 4 b W x Q S w E C L Q A U A A I A C A C D Q T d W D 8 r p q 6 Q A A A D p A A A A E w A A A A A A A A A A A A A A A A D w A A A A W 0 N v b n R l b n R f V H l w Z X N d L n h t b F B L A Q I t A B Q A A g A I A I N B N 1 b u v n J L U g E A A H w D A A A T A A A A A A A A A A A A A A A A A O E B A A B G b 3 J t d W x h c y 9 T Z W N 0 a W 9 u M S 5 t U E s F B g A A A A A D A A M A w g A A A I A 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m U V A A A A A A A A Q x U 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N w Z W V k a W 5 n J T I w L S U y M E R l b m 1 h c m s 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T c G V l Z G l u Z 1 9 f X 0 R l b m 1 h c m s i I C 8 + P E V u d H J 5 I F R 5 c G U 9 I k Z p b G x l Z E N v b X B s Z X R l U m V z d W x 0 V G 9 X b 3 J r c 2 h l Z X Q i I F Z h b H V l P S J s M S I g L z 4 8 R W 5 0 c n k g V H l w Z T 0 i U m V s Y X R p b 2 5 z a G l w S W 5 m b 0 N v b n R h a W 5 l c i I g V m F s d W U 9 I n N 7 J n F 1 b 3 Q 7 Y 2 9 s d W 1 u Q 2 9 1 b n Q m c X V v d D s 6 M j E s J n F 1 b 3 Q 7 a 2 V 5 Q 2 9 s d W 1 u T m F t Z X M m c X V v d D s 6 W 1 0 s J n F 1 b 3 Q 7 c X V l c n l S Z W x h d G l v b n N o a X B z J n F 1 b 3 Q 7 O l t d L C Z x d W 9 0 O 2 N v b H V t b k l k Z W 5 0 a X R p Z X M m c X V v d D s 6 W y Z x d W 9 0 O 1 N l Y 3 R p b 2 4 x L 1 N w Z W V k a W 5 n I C 0 g R G V u b W F y a y 9 B d X R v U m V t b 3 Z l Z E N v b H V t b n M x L n t D b 2 x 1 b W 4 x L D B 9 J n F 1 b 3 Q 7 L C Z x d W 9 0 O 1 N l Y 3 R p b 2 4 x L 1 N w Z W V k a W 5 n I C 0 g R G V u b W F y a y 9 B d X R v U m V t b 3 Z l Z E N v b H V t b n M x L n t D b 2 x 1 b W 4 y L D F 9 J n F 1 b 3 Q 7 L C Z x d W 9 0 O 1 N l Y 3 R p b 2 4 x L 1 N w Z W V k a W 5 n I C 0 g R G V u b W F y a y 9 B d X R v U m V t b 3 Z l Z E N v b H V t b n M x L n t D b 2 x 1 b W 4 z L D J 9 J n F 1 b 3 Q 7 L C Z x d W 9 0 O 1 N l Y 3 R p b 2 4 x L 1 N w Z W V k a W 5 n I C 0 g R G V u b W F y a y 9 B d X R v U m V t b 3 Z l Z E N v b H V t b n M x L n t D b 2 x 1 b W 4 0 L D N 9 J n F 1 b 3 Q 7 L C Z x d W 9 0 O 1 N l Y 3 R p b 2 4 x L 1 N w Z W V k a W 5 n I C 0 g R G V u b W F y a y 9 B d X R v U m V t b 3 Z l Z E N v b H V t b n M x L n t D b 2 x 1 b W 4 1 L D R 9 J n F 1 b 3 Q 7 L C Z x d W 9 0 O 1 N l Y 3 R p b 2 4 x L 1 N w Z W V k a W 5 n I C 0 g R G V u b W F y a y 9 B d X R v U m V t b 3 Z l Z E N v b H V t b n M x L n t D b 2 x 1 b W 4 2 L D V 9 J n F 1 b 3 Q 7 L C Z x d W 9 0 O 1 N l Y 3 R p b 2 4 x L 1 N w Z W V k a W 5 n I C 0 g R G V u b W F y a y 9 B d X R v U m V t b 3 Z l Z E N v b H V t b n M x L n t D b 2 x 1 b W 4 3 L D Z 9 J n F 1 b 3 Q 7 L C Z x d W 9 0 O 1 N l Y 3 R p b 2 4 x L 1 N w Z W V k a W 5 n I C 0 g R G V u b W F y a y 9 B d X R v U m V t b 3 Z l Z E N v b H V t b n M x L n t D b 2 x 1 b W 4 4 L D d 9 J n F 1 b 3 Q 7 L C Z x d W 9 0 O 1 N l Y 3 R p b 2 4 x L 1 N w Z W V k a W 5 n I C 0 g R G V u b W F y a y 9 B d X R v U m V t b 3 Z l Z E N v b H V t b n M x L n t D b 2 x 1 b W 4 5 L D h 9 J n F 1 b 3 Q 7 L C Z x d W 9 0 O 1 N l Y 3 R p b 2 4 x L 1 N w Z W V k a W 5 n I C 0 g R G V u b W F y a y 9 B d X R v U m V t b 3 Z l Z E N v b H V t b n M x L n t D b 2 x 1 b W 4 x M C w 5 f S Z x d W 9 0 O y w m c X V v d D t T Z W N 0 a W 9 u M S 9 T c G V l Z G l u Z y A t I E R l b m 1 h c m s v Q X V 0 b 1 J l b W 9 2 Z W R D b 2 x 1 b W 5 z M S 5 7 Q 2 9 s d W 1 u M T E s M T B 9 J n F 1 b 3 Q 7 L C Z x d W 9 0 O 1 N l Y 3 R p b 2 4 x L 1 N w Z W V k a W 5 n I C 0 g R G V u b W F y a y 9 B d X R v U m V t b 3 Z l Z E N v b H V t b n M x L n t D b 2 x 1 b W 4 x M i w x M X 0 m c X V v d D s s J n F 1 b 3 Q 7 U 2 V j d G l v b j E v U 3 B l Z W R p b m c g L S B E Z W 5 t Y X J r L 0 F 1 d G 9 S Z W 1 v d m V k Q 2 9 s d W 1 u c z E u e 0 N v b H V t b j E z L D E y f S Z x d W 9 0 O y w m c X V v d D t T Z W N 0 a W 9 u M S 9 T c G V l Z G l u Z y A t I E R l b m 1 h c m s v Q X V 0 b 1 J l b W 9 2 Z W R D b 2 x 1 b W 5 z M S 5 7 Q 2 9 s d W 1 u M T Q s M T N 9 J n F 1 b 3 Q 7 L C Z x d W 9 0 O 1 N l Y 3 R p b 2 4 x L 1 N w Z W V k a W 5 n I C 0 g R G V u b W F y a y 9 B d X R v U m V t b 3 Z l Z E N v b H V t b n M x L n t D b 2 x 1 b W 4 x N S w x N H 0 m c X V v d D s s J n F 1 b 3 Q 7 U 2 V j d G l v b j E v U 3 B l Z W R p b m c g L S B E Z W 5 t Y X J r L 0 F 1 d G 9 S Z W 1 v d m V k Q 2 9 s d W 1 u c z E u e 0 N v b H V t b j E 2 L D E 1 f S Z x d W 9 0 O y w m c X V v d D t T Z W N 0 a W 9 u M S 9 T c G V l Z G l u Z y A t I E R l b m 1 h c m s v Q X V 0 b 1 J l b W 9 2 Z W R D b 2 x 1 b W 5 z M S 5 7 Q 2 9 s d W 1 u M T c s M T Z 9 J n F 1 b 3 Q 7 L C Z x d W 9 0 O 1 N l Y 3 R p b 2 4 x L 1 N w Z W V k a W 5 n I C 0 g R G V u b W F y a y 9 B d X R v U m V t b 3 Z l Z E N v b H V t b n M x L n t D b 2 x 1 b W 4 x O C w x N 3 0 m c X V v d D s s J n F 1 b 3 Q 7 U 2 V j d G l v b j E v U 3 B l Z W R p b m c g L S B E Z W 5 t Y X J r L 0 F 1 d G 9 S Z W 1 v d m V k Q 2 9 s d W 1 u c z E u e 0 N v b H V t b j E 5 L D E 4 f S Z x d W 9 0 O y w m c X V v d D t T Z W N 0 a W 9 u M S 9 T c G V l Z G l u Z y A t I E R l b m 1 h c m s v Q X V 0 b 1 J l b W 9 2 Z W R D b 2 x 1 b W 5 z M S 5 7 Q 2 9 s d W 1 u M j A s M T l 9 J n F 1 b 3 Q 7 L C Z x d W 9 0 O 1 N l Y 3 R p b 2 4 x L 1 N w Z W V k a W 5 n I C 0 g R G V u b W F y a y 9 B d X R v U m V t b 3 Z l Z E N v b H V t b n M x L n t D b 2 x 1 b W 4 y M S w y M H 0 m c X V v d D t d L C Z x d W 9 0 O 0 N v b H V t b k N v d W 5 0 J n F 1 b 3 Q 7 O j I x L C Z x d W 9 0 O 0 t l e U N v b H V t b k 5 h b W V z J n F 1 b 3 Q 7 O l t d L C Z x d W 9 0 O 0 N v b H V t b k l k Z W 5 0 a X R p Z X M m c X V v d D s 6 W y Z x d W 9 0 O 1 N l Y 3 R p b 2 4 x L 1 N w Z W V k a W 5 n I C 0 g R G V u b W F y a y 9 B d X R v U m V t b 3 Z l Z E N v b H V t b n M x L n t D b 2 x 1 b W 4 x L D B 9 J n F 1 b 3 Q 7 L C Z x d W 9 0 O 1 N l Y 3 R p b 2 4 x L 1 N w Z W V k a W 5 n I C 0 g R G V u b W F y a y 9 B d X R v U m V t b 3 Z l Z E N v b H V t b n M x L n t D b 2 x 1 b W 4 y L D F 9 J n F 1 b 3 Q 7 L C Z x d W 9 0 O 1 N l Y 3 R p b 2 4 x L 1 N w Z W V k a W 5 n I C 0 g R G V u b W F y a y 9 B d X R v U m V t b 3 Z l Z E N v b H V t b n M x L n t D b 2 x 1 b W 4 z L D J 9 J n F 1 b 3 Q 7 L C Z x d W 9 0 O 1 N l Y 3 R p b 2 4 x L 1 N w Z W V k a W 5 n I C 0 g R G V u b W F y a y 9 B d X R v U m V t b 3 Z l Z E N v b H V t b n M x L n t D b 2 x 1 b W 4 0 L D N 9 J n F 1 b 3 Q 7 L C Z x d W 9 0 O 1 N l Y 3 R p b 2 4 x L 1 N w Z W V k a W 5 n I C 0 g R G V u b W F y a y 9 B d X R v U m V t b 3 Z l Z E N v b H V t b n M x L n t D b 2 x 1 b W 4 1 L D R 9 J n F 1 b 3 Q 7 L C Z x d W 9 0 O 1 N l Y 3 R p b 2 4 x L 1 N w Z W V k a W 5 n I C 0 g R G V u b W F y a y 9 B d X R v U m V t b 3 Z l Z E N v b H V t b n M x L n t D b 2 x 1 b W 4 2 L D V 9 J n F 1 b 3 Q 7 L C Z x d W 9 0 O 1 N l Y 3 R p b 2 4 x L 1 N w Z W V k a W 5 n I C 0 g R G V u b W F y a y 9 B d X R v U m V t b 3 Z l Z E N v b H V t b n M x L n t D b 2 x 1 b W 4 3 L D Z 9 J n F 1 b 3 Q 7 L C Z x d W 9 0 O 1 N l Y 3 R p b 2 4 x L 1 N w Z W V k a W 5 n I C 0 g R G V u b W F y a y 9 B d X R v U m V t b 3 Z l Z E N v b H V t b n M x L n t D b 2 x 1 b W 4 4 L D d 9 J n F 1 b 3 Q 7 L C Z x d W 9 0 O 1 N l Y 3 R p b 2 4 x L 1 N w Z W V k a W 5 n I C 0 g R G V u b W F y a y 9 B d X R v U m V t b 3 Z l Z E N v b H V t b n M x L n t D b 2 x 1 b W 4 5 L D h 9 J n F 1 b 3 Q 7 L C Z x d W 9 0 O 1 N l Y 3 R p b 2 4 x L 1 N w Z W V k a W 5 n I C 0 g R G V u b W F y a y 9 B d X R v U m V t b 3 Z l Z E N v b H V t b n M x L n t D b 2 x 1 b W 4 x M C w 5 f S Z x d W 9 0 O y w m c X V v d D t T Z W N 0 a W 9 u M S 9 T c G V l Z G l u Z y A t I E R l b m 1 h c m s v Q X V 0 b 1 J l b W 9 2 Z W R D b 2 x 1 b W 5 z M S 5 7 Q 2 9 s d W 1 u M T E s M T B 9 J n F 1 b 3 Q 7 L C Z x d W 9 0 O 1 N l Y 3 R p b 2 4 x L 1 N w Z W V k a W 5 n I C 0 g R G V u b W F y a y 9 B d X R v U m V t b 3 Z l Z E N v b H V t b n M x L n t D b 2 x 1 b W 4 x M i w x M X 0 m c X V v d D s s J n F 1 b 3 Q 7 U 2 V j d G l v b j E v U 3 B l Z W R p b m c g L S B E Z W 5 t Y X J r L 0 F 1 d G 9 S Z W 1 v d m V k Q 2 9 s d W 1 u c z E u e 0 N v b H V t b j E z L D E y f S Z x d W 9 0 O y w m c X V v d D t T Z W N 0 a W 9 u M S 9 T c G V l Z G l u Z y A t I E R l b m 1 h c m s v Q X V 0 b 1 J l b W 9 2 Z W R D b 2 x 1 b W 5 z M S 5 7 Q 2 9 s d W 1 u M T Q s M T N 9 J n F 1 b 3 Q 7 L C Z x d W 9 0 O 1 N l Y 3 R p b 2 4 x L 1 N w Z W V k a W 5 n I C 0 g R G V u b W F y a y 9 B d X R v U m V t b 3 Z l Z E N v b H V t b n M x L n t D b 2 x 1 b W 4 x N S w x N H 0 m c X V v d D s s J n F 1 b 3 Q 7 U 2 V j d G l v b j E v U 3 B l Z W R p b m c g L S B E Z W 5 t Y X J r L 0 F 1 d G 9 S Z W 1 v d m V k Q 2 9 s d W 1 u c z E u e 0 N v b H V t b j E 2 L D E 1 f S Z x d W 9 0 O y w m c X V v d D t T Z W N 0 a W 9 u M S 9 T c G V l Z G l u Z y A t I E R l b m 1 h c m s v Q X V 0 b 1 J l b W 9 2 Z W R D b 2 x 1 b W 5 z M S 5 7 Q 2 9 s d W 1 u M T c s M T Z 9 J n F 1 b 3 Q 7 L C Z x d W 9 0 O 1 N l Y 3 R p b 2 4 x L 1 N w Z W V k a W 5 n I C 0 g R G V u b W F y a y 9 B d X R v U m V t b 3 Z l Z E N v b H V t b n M x L n t D b 2 x 1 b W 4 x O C w x N 3 0 m c X V v d D s s J n F 1 b 3 Q 7 U 2 V j d G l v b j E v U 3 B l Z W R p b m c g L S B E Z W 5 t Y X J r L 0 F 1 d G 9 S Z W 1 v d m V k Q 2 9 s d W 1 u c z E u e 0 N v b H V t b j E 5 L D E 4 f S Z x d W 9 0 O y w m c X V v d D t T Z W N 0 a W 9 u M S 9 T c G V l Z G l u Z y A t I E R l b m 1 h c m s v Q X V 0 b 1 J l b W 9 2 Z W R D b 2 x 1 b W 5 z M S 5 7 Q 2 9 s d W 1 u M j A s M T l 9 J n F 1 b 3 Q 7 L C Z x d W 9 0 O 1 N l Y 3 R p b 2 4 x L 1 N w Z W V k a W 5 n I C 0 g R G V u b W F y a y 9 B d X R v U m V t b 3 Z l Z E N v b H V t b n M x L n t D b 2 x 1 b W 4 y M S w y M H 0 m c X V v d D t d L C Z x d W 9 0 O 1 J l b G F 0 a W 9 u c 2 h p c E l u Z m 8 m c X V v d D s 6 W 1 1 9 I i A v P j x F b n R y e S B U e X B l P S J G a W x s U 3 R h d H V z I i B W Y W x 1 Z T 0 i c 0 N v b X B s Z X R l 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L C Z x d W 9 0 O 0 N v b H V t b j E 4 J n F 1 b 3 Q 7 L C Z x d W 9 0 O 0 N v b H V t b j E 5 J n F 1 b 3 Q 7 L C Z x d W 9 0 O 0 N v b H V t b j I w J n F 1 b 3 Q 7 L C Z x d W 9 0 O 0 N v b H V t b j I x J n F 1 b 3 Q 7 X S I g L z 4 8 R W 5 0 c n k g V H l w Z T 0 i R m l s b E N v b H V t b l R 5 c G V z I i B W Y W x 1 Z T 0 i c 0 J n W U d C Z 1 l H Q m d Z R 0 J n W U d C Z 1 l H Q m d Z R 0 J n W U c i I C 8 + P E V u d H J 5 I F R 5 c G U 9 I k Z p b G x M Y X N 0 V X B k Y X R l Z C I g V m F s d W U 9 I m Q y M D I z L T A x L T I z V D A 3 O j E x O j Q x L j M z N T Q 3 M z V a I i A v P j x F b n R y e S B U e X B l P S J G a W x s R X J y b 3 J D b 3 V u d C I g V m F s d W U 9 I m w w I i A v P j x F b n R y e S B U e X B l P S J G a W x s R X J y b 3 J D b 2 R l I i B W Y W x 1 Z T 0 i c 1 V u a 2 5 v d 2 4 i I C 8 + P E V u d H J 5 I F R 5 c G U 9 I k Z p b G x D b 3 V u d C I g V m F s d W U 9 I m w x M C I g L z 4 8 R W 5 0 c n k g V H l w Z T 0 i Q W R k Z W R U b 0 R h d G F N b 2 R l b C I g V m F s d W U 9 I m w w I i A v P j w v U 3 R h Y m x l R W 5 0 c m l l c z 4 8 L 0 l 0 Z W 0 + P E l 0 Z W 0 + P E l 0 Z W 1 M b 2 N h d G l v b j 4 8 S X R l b V R 5 c G U + R m 9 y b X V s Y T w v S X R l b V R 5 c G U + P E l 0 Z W 1 Q Y X R o P l N l Y 3 R p b 2 4 x L 1 N w Z W V k a W 5 n J T I w L S U y M E R l b m 1 h c m s v Q n J v b j w v S X R l b V B h d G g + P C 9 J d G V t T G 9 j Y X R p b 2 4 + P F N 0 Y W J s Z U V u d H J p Z X M g L z 4 8 L 0 l 0 Z W 0 + P E l 0 Z W 0 + P E l 0 Z W 1 M b 2 N h d G l v b j 4 8 S X R l b V R 5 c G U + R m 9 y b X V s Y T w v S X R l b V R 5 c G U + P E l 0 Z W 1 Q Y X R o P l N l Y 3 R p b 2 4 x L 1 N w Z W V k a W 5 n J T I w L S U y M E R l b m 1 h c m s v V H l w Z S U y M G d l d 2 l q e m l n Z D w v S X R l b V B h d G g + P C 9 J d G V t T G 9 j Y X R p b 2 4 + P F N 0 Y W J s Z U V u d H J p Z X M g L z 4 8 L 0 l 0 Z W 0 + P C 9 J d G V t c z 4 8 L 0 x v Y 2 F s U G F j a 2 F n Z U 1 l d G F k Y X R h R m l s Z T 4 W A A A A U E s F B g A A A A A A A A A A A A A A A A A A A A A A A N o A A A A B A A A A 0 I y d 3 w E V 0 R G M e g D A T 8 K X 6 w E A A A C z M h + 5 i W v i R Z I Y v q 6 H w S m A A A A A A A I A A A A A A A N m A A D A A A A A E A A A A J q D 8 A G r x a Q 4 f i Q O / 1 d l P c s A A A A A B I A A A K A A A A A Q A A A A c E U + D V 5 B J r 5 U d 9 t H l U o p U V A A A A C o 9 T d p L y o S n 2 3 i l Q J F u G T a K A x 0 x y P g R / T 6 R M D e p 7 4 m l 5 G 0 y D Y V v V 5 0 8 / Q T l L b 5 9 W K 1 C E d O z 1 A 3 0 O A g I 8 / 8 G 1 0 7 r n n k c p j w 4 8 M 9 7 3 2 O g I k M P h Q A A A C e d 3 k X z P Z E g K y c z G 9 e a i 2 / t g L B z g = = < / D a t a M a s h u p > 
</file>

<file path=customXml/item3.xml><?xml version="1.0" encoding="utf-8"?>
<p:properties xmlns:p="http://schemas.microsoft.com/office/2006/metadata/properties" xmlns:xsi="http://www.w3.org/2001/XMLSchema-instance" xmlns:pc="http://schemas.microsoft.com/office/infopath/2007/PartnerControls">
  <documentManagement>
    <Datum xmlns="76d2a015-a59f-41b5-9156-2b0ffef9ae2f" xsi:nil="true"/>
    <lcf76f155ced4ddcb4097134ff3c332f xmlns="76d2a015-a59f-41b5-9156-2b0ffef9ae2f">
      <Terms xmlns="http://schemas.microsoft.com/office/infopath/2007/PartnerControls"/>
    </lcf76f155ced4ddcb4097134ff3c332f>
    <TaxCatchAll xmlns="35f5d3e8-2c8a-4c44-ae3c-37ff16a18d85"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ECA8451BE775B848A22468CE90114048" ma:contentTypeVersion="17" ma:contentTypeDescription="Create a new document." ma:contentTypeScope="" ma:versionID="d469d6533ddad1abb3e8f7311f6e9101">
  <xsd:schema xmlns:xsd="http://www.w3.org/2001/XMLSchema" xmlns:xs="http://www.w3.org/2001/XMLSchema" xmlns:p="http://schemas.microsoft.com/office/2006/metadata/properties" xmlns:ns2="045efc6c-4256-4774-a0cb-0ee95332751b" xmlns:ns3="76d2a015-a59f-41b5-9156-2b0ffef9ae2f" xmlns:ns4="35f5d3e8-2c8a-4c44-ae3c-37ff16a18d85" targetNamespace="http://schemas.microsoft.com/office/2006/metadata/properties" ma:root="true" ma:fieldsID="1f8e8fb37db1d6f3fbf7a00f5a3c0c59" ns2:_="" ns3:_="" ns4:_="">
    <xsd:import namespace="045efc6c-4256-4774-a0cb-0ee95332751b"/>
    <xsd:import namespace="76d2a015-a59f-41b5-9156-2b0ffef9ae2f"/>
    <xsd:import namespace="35f5d3e8-2c8a-4c44-ae3c-37ff16a18d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OCR" minOccurs="0"/>
                <xsd:element ref="ns3:MediaServiceLocation" minOccurs="0"/>
                <xsd:element ref="ns3:Datum"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5efc6c-4256-4774-a0cb-0ee95332751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6d2a015-a59f-41b5-9156-2b0ffef9ae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Datum" ma:index="19" nillable="true" ma:displayName="Datum" ma:format="DateOnly" ma:internalName="Datum">
      <xsd:simpleType>
        <xsd:restriction base="dms:DateTime"/>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8ad29ca-0250-419a-8ce4-f0f09001e46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5f5d3e8-2c8a-4c44-ae3c-37ff16a18d85"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143c2c4e-035a-4db2-8ebe-f7cfea7e4b80}" ma:internalName="TaxCatchAll" ma:showField="CatchAllData" ma:web="045efc6c-4256-4774-a0cb-0ee95332751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84C3C2-EC43-4FB6-8673-21A7AF9B0F2F}">
  <ds:schemaRefs>
    <ds:schemaRef ds:uri="http://schemas.microsoft.com/sharepoint/v3/contenttype/forms"/>
  </ds:schemaRefs>
</ds:datastoreItem>
</file>

<file path=customXml/itemProps2.xml><?xml version="1.0" encoding="utf-8"?>
<ds:datastoreItem xmlns:ds="http://schemas.openxmlformats.org/officeDocument/2006/customXml" ds:itemID="{B73E9DD6-65C4-4588-BBAD-68A8655CBBC7}">
  <ds:schemaRefs>
    <ds:schemaRef ds:uri="http://schemas.microsoft.com/DataMashup"/>
  </ds:schemaRefs>
</ds:datastoreItem>
</file>

<file path=customXml/itemProps3.xml><?xml version="1.0" encoding="utf-8"?>
<ds:datastoreItem xmlns:ds="http://schemas.openxmlformats.org/officeDocument/2006/customXml" ds:itemID="{CE4220C7-DDF3-4DA2-A155-86C0796CF69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6d2a015-a59f-41b5-9156-2b0ffef9ae2f"/>
    <ds:schemaRef ds:uri="35f5d3e8-2c8a-4c44-ae3c-37ff16a18d85"/>
    <ds:schemaRef ds:uri="045efc6c-4256-4774-a0cb-0ee95332751b"/>
    <ds:schemaRef ds:uri="http://www.w3.org/XML/1998/namespace"/>
    <ds:schemaRef ds:uri="http://purl.org/dc/dcmitype/"/>
  </ds:schemaRefs>
</ds:datastoreItem>
</file>

<file path=customXml/itemProps4.xml><?xml version="1.0" encoding="utf-8"?>
<ds:datastoreItem xmlns:ds="http://schemas.openxmlformats.org/officeDocument/2006/customXml" ds:itemID="{519EA9CF-41F8-49CB-9A18-D36E23CF23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5efc6c-4256-4774-a0cb-0ee95332751b"/>
    <ds:schemaRef ds:uri="76d2a015-a59f-41b5-9156-2b0ffef9ae2f"/>
    <ds:schemaRef ds:uri="35f5d3e8-2c8a-4c44-ae3c-37ff16a18d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AUSTRIA</vt:lpstr>
      <vt:lpstr>AT-Agg</vt:lpstr>
      <vt:lpstr>AT-Semiagg</vt:lpstr>
      <vt:lpstr>AT-Metadata</vt:lpstr>
      <vt:lpstr>BELGIUM</vt:lpstr>
      <vt:lpstr>BE-Agg</vt:lpstr>
      <vt:lpstr>BE-Semiagg</vt:lpstr>
      <vt:lpstr>BE-Metadata</vt:lpstr>
      <vt:lpstr>BULGARIA</vt:lpstr>
      <vt:lpstr>BG-Agg</vt:lpstr>
      <vt:lpstr>BG-Semiagg</vt:lpstr>
      <vt:lpstr>BG-Metadata</vt:lpstr>
      <vt:lpstr>CYPRUS</vt:lpstr>
      <vt:lpstr>CY-Agg</vt:lpstr>
      <vt:lpstr>CY-Semiagg</vt:lpstr>
      <vt:lpstr>CY-Metadata</vt:lpstr>
      <vt:lpstr>CZECH REPUBLIC</vt:lpstr>
      <vt:lpstr>CZ-Agg</vt:lpstr>
      <vt:lpstr>CZ-Semiagg</vt:lpstr>
      <vt:lpstr>CZ-Metadata</vt:lpstr>
      <vt:lpstr>DENMARK</vt:lpstr>
      <vt:lpstr>DK-Agg</vt:lpstr>
      <vt:lpstr>DK-Semiagg</vt:lpstr>
      <vt:lpstr>DK-Metadata</vt:lpstr>
      <vt:lpstr>FINLAND</vt:lpstr>
      <vt:lpstr>FI-Agg</vt:lpstr>
      <vt:lpstr>FI-Semiagg</vt:lpstr>
      <vt:lpstr>FI-Metadata</vt:lpstr>
      <vt:lpstr>GERMANY</vt:lpstr>
      <vt:lpstr>DE-Agg</vt:lpstr>
      <vt:lpstr>DE-Semiagg</vt:lpstr>
      <vt:lpstr>DE-Metadata</vt:lpstr>
      <vt:lpstr>GREECE</vt:lpstr>
      <vt:lpstr>GR-Agg</vt:lpstr>
      <vt:lpstr>GR-Semiagg</vt:lpstr>
      <vt:lpstr>GR-Metadata</vt:lpstr>
      <vt:lpstr>HUNGARY</vt:lpstr>
      <vt:lpstr>HU-Agg</vt:lpstr>
      <vt:lpstr>HU-Semiagg</vt:lpstr>
      <vt:lpstr>HU-Metadata</vt:lpstr>
      <vt:lpstr>IRELAND</vt:lpstr>
      <vt:lpstr>IE-Agg</vt:lpstr>
      <vt:lpstr>IE-Semiagg</vt:lpstr>
      <vt:lpstr>IE-Metadata</vt:lpstr>
      <vt:lpstr>ITALY</vt:lpstr>
      <vt:lpstr>IT-Agg</vt:lpstr>
      <vt:lpstr>IT-Semiagg</vt:lpstr>
      <vt:lpstr>IT-Metadata</vt:lpstr>
      <vt:lpstr>LATVIA</vt:lpstr>
      <vt:lpstr>LV-Agg</vt:lpstr>
      <vt:lpstr>LV-Semiagg</vt:lpstr>
      <vt:lpstr>LV-Metadata</vt:lpstr>
      <vt:lpstr>LITHUANIA</vt:lpstr>
      <vt:lpstr>LT-Agg</vt:lpstr>
      <vt:lpstr>LT-Semiagg</vt:lpstr>
      <vt:lpstr>LT-Metadata</vt:lpstr>
      <vt:lpstr>MALTA</vt:lpstr>
      <vt:lpstr>MT-Agg</vt:lpstr>
      <vt:lpstr>MT-Semiagg</vt:lpstr>
      <vt:lpstr>MT-Metadata</vt:lpstr>
      <vt:lpstr>NETHERLANDS</vt:lpstr>
      <vt:lpstr>NL-Agg</vt:lpstr>
      <vt:lpstr>NL-Semiagg</vt:lpstr>
      <vt:lpstr>NL-Metadata</vt:lpstr>
      <vt:lpstr>POLAND</vt:lpstr>
      <vt:lpstr>PL-Agg</vt:lpstr>
      <vt:lpstr>PL-Semiagg</vt:lpstr>
      <vt:lpstr>PL-Non-free-flow</vt:lpstr>
      <vt:lpstr>PL-Metadata</vt:lpstr>
      <vt:lpstr>PORTUGAL</vt:lpstr>
      <vt:lpstr>PT-Agg</vt:lpstr>
      <vt:lpstr>PT-Semiagg</vt:lpstr>
      <vt:lpstr>PT-Metadata</vt:lpstr>
      <vt:lpstr>SPAIN</vt:lpstr>
      <vt:lpstr>ES-Agg</vt:lpstr>
      <vt:lpstr>ES-Semiagg</vt:lpstr>
      <vt:lpstr>ES-Metadata</vt:lpstr>
      <vt:lpstr>SWEDEN</vt:lpstr>
      <vt:lpstr>SE-Agg</vt:lpstr>
      <vt:lpstr>SE-Semiagg</vt:lpstr>
      <vt:lpstr>SE-Metadata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 van den Broek</dc:creator>
  <cp:lastModifiedBy>Peter Silverans</cp:lastModifiedBy>
  <dcterms:created xsi:type="dcterms:W3CDTF">2015-06-05T18:17:20Z</dcterms:created>
  <dcterms:modified xsi:type="dcterms:W3CDTF">2023-01-27T12:08:27Z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0x010100ECA8451BE775B848A22468CE90114048</vt:lpwstr>
  </property>
  <property fmtid="{D5CDD505-2E9C-101B-9397-08002B2CF9AE}" pid="3" name="MediaServiceImageTags">
    <vt:lpwstr/>
  </property>
</Properties>
</file>